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erbare\Desktop\PRC_herbar\"/>
    </mc:Choice>
  </mc:AlternateContent>
  <bookViews>
    <workbookView xWindow="0" yWindow="0" windowWidth="16380" windowHeight="8190"/>
  </bookViews>
  <sheets>
    <sheet name="database_funct." sheetId="1" r:id="rId1"/>
    <sheet name="database_values" sheetId="2" r:id="rId2"/>
  </sheets>
  <definedNames>
    <definedName name="_xlnm._FilterDatabase" localSheetId="0" hidden="1">database_funct.!$A$1:$Z$2838</definedName>
  </definedNames>
  <calcPr calcId="152511"/>
</workbook>
</file>

<file path=xl/calcChain.xml><?xml version="1.0" encoding="utf-8"?>
<calcChain xmlns="http://schemas.openxmlformats.org/spreadsheetml/2006/main">
  <c r="D2059" i="1" l="1"/>
  <c r="D2944" i="1"/>
  <c r="D2943" i="1"/>
  <c r="D2942" i="1"/>
  <c r="D2941" i="1"/>
  <c r="D2940" i="1"/>
  <c r="D2939" i="1"/>
  <c r="D2938" i="1"/>
  <c r="D2937" i="1"/>
  <c r="D2936" i="1"/>
  <c r="D2935" i="1"/>
  <c r="D2934" i="1"/>
  <c r="D2933" i="1"/>
  <c r="D2922" i="1" l="1"/>
  <c r="D2923" i="1"/>
  <c r="D2924" i="1"/>
  <c r="D2925" i="1"/>
  <c r="D2926" i="1"/>
  <c r="D2927" i="1"/>
  <c r="D2928" i="1"/>
  <c r="D2929" i="1"/>
  <c r="D2930" i="1"/>
  <c r="D2931" i="1"/>
  <c r="D2932" i="1"/>
  <c r="D2921" i="1"/>
  <c r="D2920" i="1" l="1"/>
  <c r="D2919" i="1" l="1"/>
  <c r="D2918" i="1" l="1"/>
  <c r="D2911" i="1"/>
  <c r="D2912" i="1"/>
  <c r="D2913" i="1"/>
  <c r="D2914" i="1"/>
  <c r="D2915" i="1"/>
  <c r="D2916" i="1"/>
  <c r="D2917" i="1"/>
  <c r="D2910" i="1"/>
  <c r="D2909" i="1" l="1"/>
  <c r="D2906" i="1" l="1"/>
  <c r="D2893" i="1" l="1"/>
  <c r="D2892" i="1"/>
  <c r="D2894" i="1"/>
  <c r="D2895" i="1"/>
  <c r="D2896" i="1"/>
  <c r="D2897" i="1"/>
  <c r="D2898" i="1"/>
  <c r="D2899" i="1"/>
  <c r="D2900" i="1"/>
  <c r="D2901" i="1"/>
  <c r="D2902" i="1"/>
  <c r="D2903" i="1"/>
  <c r="D2904" i="1"/>
  <c r="D2905" i="1"/>
  <c r="D2907" i="1"/>
  <c r="D2908" i="1"/>
  <c r="D2887" i="1" l="1"/>
  <c r="D2888" i="1"/>
  <c r="D2889" i="1"/>
  <c r="D2890" i="1"/>
  <c r="D2891" i="1"/>
  <c r="D2886" i="1"/>
  <c r="D2878" i="1"/>
  <c r="D2879" i="1"/>
  <c r="D2880" i="1"/>
  <c r="D2881" i="1"/>
  <c r="D2882" i="1"/>
  <c r="D2883" i="1"/>
  <c r="D2884" i="1"/>
  <c r="D2885" i="1"/>
  <c r="D2874" i="1"/>
  <c r="D2863" i="1"/>
  <c r="D2862" i="1"/>
  <c r="D2861" i="1"/>
  <c r="D2839" i="1"/>
  <c r="D2840" i="1"/>
  <c r="D2841" i="1"/>
  <c r="D2842" i="1"/>
  <c r="D2843" i="1"/>
  <c r="D2844" i="1"/>
  <c r="D2849" i="1"/>
  <c r="D2848" i="1"/>
  <c r="D2847" i="1"/>
  <c r="D2837" i="1"/>
  <c r="D2838" i="1"/>
  <c r="D2845" i="1"/>
  <c r="D2846" i="1"/>
  <c r="D2850" i="1"/>
  <c r="D2854" i="1"/>
  <c r="D2855" i="1"/>
  <c r="D2856" i="1"/>
  <c r="D2857" i="1"/>
  <c r="D2858" i="1"/>
  <c r="D2859" i="1"/>
  <c r="D2860" i="1"/>
  <c r="D2864" i="1"/>
  <c r="D2865" i="1"/>
  <c r="D2866" i="1"/>
  <c r="D2867" i="1"/>
  <c r="D2868" i="1"/>
  <c r="D2869" i="1"/>
  <c r="D2870" i="1"/>
  <c r="D2871" i="1"/>
  <c r="D2872" i="1"/>
  <c r="D2873" i="1"/>
  <c r="D2875" i="1"/>
  <c r="D2876" i="1"/>
  <c r="D2877" i="1"/>
  <c r="D2836" i="1" l="1"/>
  <c r="D2807" i="1"/>
  <c r="D2835" i="1" l="1"/>
  <c r="D2834" i="1"/>
  <c r="D2832" i="1"/>
  <c r="D2798" i="1" l="1"/>
  <c r="D2787" i="1"/>
  <c r="D2788" i="1"/>
  <c r="D2789" i="1"/>
  <c r="D2790" i="1"/>
  <c r="D2791" i="1"/>
  <c r="D2792" i="1"/>
  <c r="D2793" i="1"/>
  <c r="D2794" i="1"/>
  <c r="D2795" i="1"/>
  <c r="D2796" i="1"/>
  <c r="D2797" i="1"/>
  <c r="D2799" i="1"/>
  <c r="D2800" i="1"/>
  <c r="D2801" i="1"/>
  <c r="D2802" i="1"/>
  <c r="D2803" i="1"/>
  <c r="D2804" i="1"/>
  <c r="D2805" i="1"/>
  <c r="D2806"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3" i="1"/>
  <c r="D2786" i="1"/>
  <c r="D2777" i="1"/>
  <c r="D2763" i="1"/>
  <c r="D2172" i="1"/>
  <c r="D2292" i="1"/>
  <c r="D2754" i="1"/>
  <c r="D2751" i="1"/>
  <c r="D2752" i="1"/>
  <c r="D2753" i="1"/>
  <c r="D2755" i="1"/>
  <c r="D2756" i="1"/>
  <c r="D2757" i="1"/>
  <c r="D2758" i="1"/>
  <c r="D2759" i="1"/>
  <c r="D2760" i="1"/>
  <c r="D2761" i="1"/>
  <c r="D2762" i="1"/>
  <c r="D2764" i="1"/>
  <c r="D2765" i="1"/>
  <c r="D2770" i="1"/>
  <c r="D2771" i="1"/>
  <c r="D2772" i="1"/>
  <c r="D2773" i="1"/>
  <c r="D2774" i="1"/>
  <c r="D2776" i="1"/>
  <c r="D2778" i="1"/>
  <c r="D2779" i="1"/>
  <c r="D2780" i="1"/>
  <c r="D2781" i="1"/>
  <c r="D2782" i="1"/>
  <c r="D2783" i="1"/>
  <c r="D2784" i="1"/>
  <c r="D2785" i="1"/>
  <c r="D2750" i="1"/>
  <c r="D2281" i="1"/>
  <c r="H2281" i="1" s="1"/>
  <c r="D2288" i="1"/>
  <c r="D2740" i="1"/>
  <c r="V2740" i="1" s="1"/>
  <c r="D2741" i="1"/>
  <c r="H2741" i="1" s="1"/>
  <c r="D2742" i="1"/>
  <c r="H2742" i="1" s="1"/>
  <c r="D2743" i="1"/>
  <c r="H2743" i="1" s="1"/>
  <c r="D2744" i="1"/>
  <c r="H2744" i="1" s="1"/>
  <c r="D2745" i="1"/>
  <c r="H2745" i="1" s="1"/>
  <c r="D2746" i="1"/>
  <c r="D2747" i="1"/>
  <c r="D2748" i="1"/>
  <c r="D2749" i="1"/>
  <c r="H2746" i="1"/>
  <c r="V2745" i="1"/>
  <c r="V2744" i="1"/>
  <c r="V2741" i="1"/>
  <c r="D2739"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H2493" i="1"/>
  <c r="D2494" i="1"/>
  <c r="H2494" i="1" s="1"/>
  <c r="H2495" i="1"/>
  <c r="D2496" i="1"/>
  <c r="H2496" i="1" s="1"/>
  <c r="D2497" i="1"/>
  <c r="H2497" i="1" s="1"/>
  <c r="D2498" i="1"/>
  <c r="H2498" i="1" s="1"/>
  <c r="D2499" i="1"/>
  <c r="H2499" i="1" s="1"/>
  <c r="D2500" i="1"/>
  <c r="H2500" i="1" s="1"/>
  <c r="D2501" i="1"/>
  <c r="H2501" i="1" s="1"/>
  <c r="D2502" i="1"/>
  <c r="H2502" i="1" s="1"/>
  <c r="D2503" i="1"/>
  <c r="H2503" i="1" s="1"/>
  <c r="D2504" i="1"/>
  <c r="H2504" i="1" s="1"/>
  <c r="D2505" i="1"/>
  <c r="H2505" i="1" s="1"/>
  <c r="D2506" i="1"/>
  <c r="H2506" i="1" s="1"/>
  <c r="D2507" i="1"/>
  <c r="H2507" i="1" s="1"/>
  <c r="D2508" i="1"/>
  <c r="H2508" i="1" s="1"/>
  <c r="D2509" i="1"/>
  <c r="H2509" i="1" s="1"/>
  <c r="D2510" i="1"/>
  <c r="H2510" i="1" s="1"/>
  <c r="D2511" i="1"/>
  <c r="H2511" i="1" s="1"/>
  <c r="D2512" i="1"/>
  <c r="H2512" i="1" s="1"/>
  <c r="D2513" i="1"/>
  <c r="H2513" i="1" s="1"/>
  <c r="D2514" i="1"/>
  <c r="H2514" i="1" s="1"/>
  <c r="D2515" i="1"/>
  <c r="H2515" i="1" s="1"/>
  <c r="D2516" i="1"/>
  <c r="H2516" i="1" s="1"/>
  <c r="D2517" i="1"/>
  <c r="H2517" i="1" s="1"/>
  <c r="D2518" i="1"/>
  <c r="H2518" i="1" s="1"/>
  <c r="D2519" i="1"/>
  <c r="H2519" i="1" s="1"/>
  <c r="D2520" i="1"/>
  <c r="H2520" i="1" s="1"/>
  <c r="D2521" i="1"/>
  <c r="H2521" i="1" s="1"/>
  <c r="D2522" i="1"/>
  <c r="H2522" i="1" s="1"/>
  <c r="D2523" i="1"/>
  <c r="H2523" i="1" s="1"/>
  <c r="D2524" i="1"/>
  <c r="H2524" i="1" s="1"/>
  <c r="D2525" i="1"/>
  <c r="H2525" i="1" s="1"/>
  <c r="D2526" i="1"/>
  <c r="H2526" i="1" s="1"/>
  <c r="D2527" i="1"/>
  <c r="H2527" i="1" s="1"/>
  <c r="D2528" i="1"/>
  <c r="H2528" i="1" s="1"/>
  <c r="D2529" i="1"/>
  <c r="H2529" i="1" s="1"/>
  <c r="D2530" i="1"/>
  <c r="H2530" i="1" s="1"/>
  <c r="D2531" i="1"/>
  <c r="H2531" i="1" s="1"/>
  <c r="D2532" i="1"/>
  <c r="H2532" i="1" s="1"/>
  <c r="D2533" i="1"/>
  <c r="H2533" i="1" s="1"/>
  <c r="D2534" i="1"/>
  <c r="H2534" i="1" s="1"/>
  <c r="D2535" i="1"/>
  <c r="H2535" i="1" s="1"/>
  <c r="D2536" i="1"/>
  <c r="H2536" i="1" s="1"/>
  <c r="D2537" i="1"/>
  <c r="H2537" i="1" s="1"/>
  <c r="D2538" i="1"/>
  <c r="H2538" i="1" s="1"/>
  <c r="D2539" i="1"/>
  <c r="H2539" i="1" s="1"/>
  <c r="D2540" i="1"/>
  <c r="H2540" i="1" s="1"/>
  <c r="D2541" i="1"/>
  <c r="H2541" i="1" s="1"/>
  <c r="D2542" i="1"/>
  <c r="H2542" i="1" s="1"/>
  <c r="D2543" i="1"/>
  <c r="H2543" i="1" s="1"/>
  <c r="D2544" i="1"/>
  <c r="H2544" i="1" s="1"/>
  <c r="D2545" i="1"/>
  <c r="H2545" i="1" s="1"/>
  <c r="D2546" i="1"/>
  <c r="H2546" i="1" s="1"/>
  <c r="D2547" i="1"/>
  <c r="H2547" i="1" s="1"/>
  <c r="D2548" i="1"/>
  <c r="H2548" i="1" s="1"/>
  <c r="D2549" i="1"/>
  <c r="H2549" i="1" s="1"/>
  <c r="D2550" i="1"/>
  <c r="H2550" i="1" s="1"/>
  <c r="D2551" i="1"/>
  <c r="H2551" i="1" s="1"/>
  <c r="D2552" i="1"/>
  <c r="H2552" i="1" s="1"/>
  <c r="D2553" i="1"/>
  <c r="H2553" i="1" s="1"/>
  <c r="D2554" i="1"/>
  <c r="H2554" i="1" s="1"/>
  <c r="D2555" i="1"/>
  <c r="H2555" i="1" s="1"/>
  <c r="D2556" i="1"/>
  <c r="H2556" i="1" s="1"/>
  <c r="D2557" i="1"/>
  <c r="H2557" i="1" s="1"/>
  <c r="D2558" i="1"/>
  <c r="H2558" i="1" s="1"/>
  <c r="D2559" i="1"/>
  <c r="H2559" i="1" s="1"/>
  <c r="D2560" i="1"/>
  <c r="H2560" i="1" s="1"/>
  <c r="D2561" i="1"/>
  <c r="H2561" i="1" s="1"/>
  <c r="D2562" i="1"/>
  <c r="H2562" i="1" s="1"/>
  <c r="D2563" i="1"/>
  <c r="H2563" i="1" s="1"/>
  <c r="D2564" i="1"/>
  <c r="H2564" i="1" s="1"/>
  <c r="D2565" i="1"/>
  <c r="H2565" i="1" s="1"/>
  <c r="D2566" i="1"/>
  <c r="H2566" i="1" s="1"/>
  <c r="D2567" i="1"/>
  <c r="H2567" i="1" s="1"/>
  <c r="D2568" i="1"/>
  <c r="H2568" i="1" s="1"/>
  <c r="D2569" i="1"/>
  <c r="H2569" i="1" s="1"/>
  <c r="D2570" i="1"/>
  <c r="H2570" i="1" s="1"/>
  <c r="D2571" i="1"/>
  <c r="H2571" i="1" s="1"/>
  <c r="D2572" i="1"/>
  <c r="H2572" i="1" s="1"/>
  <c r="D2573" i="1"/>
  <c r="H2573" i="1" s="1"/>
  <c r="D2574" i="1"/>
  <c r="H2574" i="1" s="1"/>
  <c r="D2575" i="1"/>
  <c r="H2575" i="1" s="1"/>
  <c r="D2576" i="1"/>
  <c r="H2576" i="1" s="1"/>
  <c r="D2577" i="1"/>
  <c r="H2577" i="1" s="1"/>
  <c r="D2578" i="1"/>
  <c r="H2578" i="1" s="1"/>
  <c r="D2579" i="1"/>
  <c r="H2579" i="1" s="1"/>
  <c r="D2580" i="1"/>
  <c r="H2580" i="1" s="1"/>
  <c r="D2581" i="1"/>
  <c r="H2581" i="1" s="1"/>
  <c r="D2582" i="1"/>
  <c r="H2582" i="1" s="1"/>
  <c r="D2583" i="1"/>
  <c r="H2583" i="1" s="1"/>
  <c r="D2584" i="1"/>
  <c r="H2584" i="1" s="1"/>
  <c r="D2585" i="1"/>
  <c r="H2585" i="1" s="1"/>
  <c r="D2586" i="1"/>
  <c r="H2586" i="1" s="1"/>
  <c r="D2587" i="1"/>
  <c r="H2587" i="1" s="1"/>
  <c r="D2588" i="1"/>
  <c r="H2588" i="1" s="1"/>
  <c r="D2589" i="1"/>
  <c r="H2589" i="1" s="1"/>
  <c r="D2590" i="1"/>
  <c r="H2590" i="1" s="1"/>
  <c r="D2591" i="1"/>
  <c r="H2591" i="1" s="1"/>
  <c r="D2592" i="1"/>
  <c r="H2592" i="1" s="1"/>
  <c r="D2593" i="1"/>
  <c r="H2593" i="1" s="1"/>
  <c r="D2594" i="1"/>
  <c r="H2594" i="1"/>
  <c r="D2595" i="1"/>
  <c r="H2595" i="1" s="1"/>
  <c r="D2596" i="1"/>
  <c r="H2596" i="1" s="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8" i="1"/>
  <c r="D2707" i="1"/>
  <c r="D2701" i="1"/>
  <c r="H2701" i="1" s="1"/>
  <c r="D2698" i="1"/>
  <c r="H2698" i="1" s="1"/>
  <c r="D2699" i="1"/>
  <c r="H2699" i="1" s="1"/>
  <c r="D2700" i="1"/>
  <c r="D2702" i="1"/>
  <c r="H2702" i="1" s="1"/>
  <c r="D2703" i="1"/>
  <c r="H2703" i="1" s="1"/>
  <c r="D2704" i="1"/>
  <c r="H2704" i="1" s="1"/>
  <c r="D2705" i="1"/>
  <c r="H2705" i="1" s="1"/>
  <c r="D2706" i="1"/>
  <c r="H2706" i="1" s="1"/>
  <c r="H2707" i="1"/>
  <c r="D2708" i="1"/>
  <c r="H2708" i="1" s="1"/>
  <c r="D2709" i="1"/>
  <c r="H2709" i="1" s="1"/>
  <c r="D2710" i="1"/>
  <c r="H2710" i="1" s="1"/>
  <c r="D2711" i="1"/>
  <c r="H2711" i="1" s="1"/>
  <c r="D2712" i="1"/>
  <c r="H2712" i="1" s="1"/>
  <c r="D2713" i="1"/>
  <c r="H2713" i="1" s="1"/>
  <c r="H2714" i="1"/>
  <c r="D2715" i="1"/>
  <c r="H2715" i="1" s="1"/>
  <c r="D2697" i="1"/>
  <c r="H2697" i="1" s="1"/>
  <c r="H2679" i="1" s="1"/>
  <c r="D2689" i="1"/>
  <c r="H2689" i="1" s="1"/>
  <c r="D2690" i="1"/>
  <c r="H2690" i="1" s="1"/>
  <c r="D2691" i="1"/>
  <c r="H2691" i="1" s="1"/>
  <c r="D2692" i="1"/>
  <c r="H2692" i="1" s="1"/>
  <c r="D2693" i="1"/>
  <c r="H2693" i="1" s="1"/>
  <c r="D2694" i="1"/>
  <c r="H2694" i="1" s="1"/>
  <c r="D2695" i="1"/>
  <c r="H2695" i="1" s="1"/>
  <c r="D2696" i="1"/>
  <c r="H2696" i="1" s="1"/>
  <c r="D2680" i="1"/>
  <c r="H2680" i="1" s="1"/>
  <c r="D2681" i="1"/>
  <c r="H2681" i="1" s="1"/>
  <c r="D2682" i="1"/>
  <c r="H2682" i="1" s="1"/>
  <c r="D2683" i="1"/>
  <c r="H2683" i="1" s="1"/>
  <c r="D2684" i="1"/>
  <c r="H2684" i="1" s="1"/>
  <c r="D2685" i="1"/>
  <c r="H2685" i="1" s="1"/>
  <c r="D2686" i="1"/>
  <c r="H2686" i="1" s="1"/>
  <c r="D2687" i="1"/>
  <c r="H2687" i="1" s="1"/>
  <c r="D2688" i="1"/>
  <c r="H2688" i="1" s="1"/>
  <c r="D2679" i="1"/>
  <c r="D2671" i="1"/>
  <c r="D2672" i="1"/>
  <c r="D2673" i="1"/>
  <c r="D2674" i="1"/>
  <c r="D2675" i="1"/>
  <c r="D2676" i="1"/>
  <c r="D2677" i="1"/>
  <c r="D2678" i="1"/>
  <c r="D2658" i="1"/>
  <c r="D2659" i="1"/>
  <c r="D2660" i="1"/>
  <c r="D2661" i="1"/>
  <c r="D2662" i="1"/>
  <c r="D2663" i="1"/>
  <c r="D2664" i="1"/>
  <c r="D2665" i="1"/>
  <c r="D2666" i="1"/>
  <c r="D2667" i="1"/>
  <c r="D2668" i="1"/>
  <c r="D2669" i="1"/>
  <c r="D2670" i="1"/>
  <c r="D2654" i="1"/>
  <c r="D2655" i="1"/>
  <c r="D2656" i="1"/>
  <c r="D2657" i="1"/>
  <c r="D2651" i="1"/>
  <c r="D2652" i="1"/>
  <c r="D2653" i="1"/>
  <c r="D2647" i="1"/>
  <c r="D2648" i="1"/>
  <c r="D2649" i="1"/>
  <c r="D2650" i="1"/>
  <c r="D2639" i="1"/>
  <c r="D2640" i="1"/>
  <c r="D2641" i="1"/>
  <c r="D2642" i="1"/>
  <c r="D2643" i="1"/>
  <c r="D2644" i="1"/>
  <c r="D2645" i="1"/>
  <c r="D2646" i="1"/>
  <c r="D693" i="1"/>
  <c r="D2261" i="1"/>
  <c r="H2261" i="1" s="1"/>
  <c r="D2346" i="1"/>
  <c r="H2346" i="1" s="1"/>
  <c r="D2300" i="1"/>
  <c r="H2300" i="1" s="1"/>
  <c r="D2301" i="1"/>
  <c r="H2301" i="1" s="1"/>
  <c r="D2302" i="1"/>
  <c r="H2302" i="1" s="1"/>
  <c r="D2303" i="1"/>
  <c r="H2303" i="1" s="1"/>
  <c r="D2304" i="1"/>
  <c r="H2304" i="1" s="1"/>
  <c r="D2305" i="1"/>
  <c r="H2305" i="1" s="1"/>
  <c r="D2306" i="1"/>
  <c r="H2306" i="1" s="1"/>
  <c r="D2307" i="1"/>
  <c r="H2307" i="1" s="1"/>
  <c r="D2308" i="1"/>
  <c r="H2308" i="1" s="1"/>
  <c r="D2309" i="1"/>
  <c r="H2309" i="1" s="1"/>
  <c r="D2310" i="1"/>
  <c r="H2310" i="1" s="1"/>
  <c r="H2311" i="1"/>
  <c r="H2312" i="1"/>
  <c r="H2313" i="1"/>
  <c r="D2294" i="1"/>
  <c r="H2294" i="1" s="1"/>
  <c r="D2284" i="1"/>
  <c r="D2285" i="1"/>
  <c r="D2286" i="1"/>
  <c r="D2287" i="1"/>
  <c r="D2289" i="1"/>
  <c r="D2290" i="1"/>
  <c r="D2291" i="1"/>
  <c r="D2293" i="1"/>
  <c r="H2293" i="1" s="1"/>
  <c r="D2295" i="1"/>
  <c r="H2295" i="1" s="1"/>
  <c r="D2296" i="1"/>
  <c r="H2296" i="1" s="1"/>
  <c r="D2297" i="1"/>
  <c r="H2297" i="1" s="1"/>
  <c r="D2298" i="1"/>
  <c r="H2298" i="1" s="1"/>
  <c r="D2299" i="1"/>
  <c r="H2299" i="1" s="1"/>
  <c r="D2345" i="1"/>
  <c r="H2345" i="1" s="1"/>
  <c r="D2235" i="1"/>
  <c r="F1915" i="1"/>
  <c r="E1915" i="1"/>
  <c r="E1916" i="1"/>
  <c r="D2221" i="1"/>
  <c r="D2220" i="1"/>
  <c r="D2217" i="1"/>
  <c r="D2218" i="1"/>
  <c r="D2219" i="1"/>
  <c r="D2222" i="1"/>
  <c r="D2223" i="1"/>
  <c r="D2224" i="1"/>
  <c r="D2225" i="1"/>
  <c r="D2226" i="1"/>
  <c r="D2227" i="1"/>
  <c r="D2228" i="1"/>
  <c r="D2229" i="1"/>
  <c r="D2230" i="1"/>
  <c r="D2231" i="1"/>
  <c r="D2232" i="1"/>
  <c r="D2233" i="1"/>
  <c r="D2234" i="1"/>
  <c r="D2260" i="1"/>
  <c r="H2260" i="1" s="1"/>
  <c r="D2262" i="1"/>
  <c r="D2263" i="1"/>
  <c r="H2263" i="1" s="1"/>
  <c r="D2264" i="1"/>
  <c r="D2265" i="1"/>
  <c r="H2265" i="1" s="1"/>
  <c r="D2266" i="1"/>
  <c r="H2266" i="1" s="1"/>
  <c r="D2267" i="1"/>
  <c r="D2268" i="1"/>
  <c r="D2269" i="1"/>
  <c r="D2270" i="1"/>
  <c r="D2271" i="1"/>
  <c r="H2271" i="1" s="1"/>
  <c r="D2272" i="1"/>
  <c r="D2273" i="1"/>
  <c r="D2274" i="1"/>
  <c r="D2275" i="1"/>
  <c r="D2276" i="1"/>
  <c r="D2277" i="1"/>
  <c r="D2278" i="1"/>
  <c r="D2279" i="1"/>
  <c r="D2280" i="1"/>
  <c r="D2282" i="1"/>
  <c r="D2283" i="1"/>
  <c r="D2209" i="1"/>
  <c r="D2202" i="1"/>
  <c r="D2181" i="1"/>
  <c r="D2161" i="1"/>
  <c r="D2144" i="1"/>
  <c r="D2145" i="1"/>
  <c r="D2146" i="1"/>
  <c r="D2147" i="1"/>
  <c r="D2148" i="1"/>
  <c r="D2149" i="1"/>
  <c r="D2150" i="1"/>
  <c r="D2151" i="1"/>
  <c r="D2152" i="1"/>
  <c r="D2153" i="1"/>
  <c r="D2154" i="1"/>
  <c r="D2155" i="1"/>
  <c r="D2156" i="1"/>
  <c r="D2157" i="1"/>
  <c r="D2158" i="1"/>
  <c r="D2159" i="1"/>
  <c r="D2160" i="1"/>
  <c r="D2162" i="1"/>
  <c r="D2163" i="1"/>
  <c r="D2164" i="1"/>
  <c r="D2165" i="1"/>
  <c r="D2166" i="1"/>
  <c r="D2167" i="1"/>
  <c r="D2168" i="1"/>
  <c r="D2169" i="1"/>
  <c r="D2170" i="1"/>
  <c r="D2171" i="1"/>
  <c r="D2173" i="1"/>
  <c r="D2174" i="1"/>
  <c r="D2175" i="1"/>
  <c r="D2176" i="1"/>
  <c r="D2177" i="1"/>
  <c r="D2178" i="1"/>
  <c r="D2179" i="1"/>
  <c r="D2180" i="1"/>
  <c r="D2182" i="1"/>
  <c r="D2183" i="1"/>
  <c r="D2184" i="1"/>
  <c r="D2185" i="1"/>
  <c r="D2186" i="1"/>
  <c r="D2187" i="1"/>
  <c r="D2188" i="1"/>
  <c r="D2189" i="1"/>
  <c r="D2190" i="1"/>
  <c r="D2191" i="1"/>
  <c r="D2192" i="1"/>
  <c r="D2193" i="1"/>
  <c r="D2194" i="1"/>
  <c r="D2195" i="1"/>
  <c r="D2196" i="1"/>
  <c r="D2197" i="1"/>
  <c r="D2198" i="1"/>
  <c r="D2199" i="1"/>
  <c r="D2200" i="1"/>
  <c r="D2201" i="1"/>
  <c r="D2203" i="1"/>
  <c r="D2204" i="1"/>
  <c r="D2205" i="1"/>
  <c r="D2206" i="1"/>
  <c r="D2207" i="1"/>
  <c r="D2208" i="1"/>
  <c r="D2210" i="1"/>
  <c r="D2211" i="1"/>
  <c r="D2212" i="1"/>
  <c r="D2213" i="1"/>
  <c r="D2214" i="1"/>
  <c r="D2215" i="1"/>
  <c r="D2216" i="1"/>
  <c r="D2139" i="1"/>
  <c r="D2140" i="1"/>
  <c r="D2141" i="1"/>
  <c r="D2142" i="1"/>
  <c r="D2143" i="1"/>
  <c r="D2136" i="1"/>
  <c r="D2137" i="1"/>
  <c r="D2138" i="1"/>
  <c r="D2135" i="1"/>
  <c r="D2130" i="1"/>
  <c r="D2131" i="1"/>
  <c r="D2132" i="1"/>
  <c r="D2133" i="1"/>
  <c r="D2134" i="1"/>
  <c r="D2087" i="1"/>
  <c r="D2088" i="1"/>
  <c r="D2089" i="1"/>
  <c r="D2090" i="1"/>
  <c r="D2091" i="1"/>
  <c r="H2091" i="1" s="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H2118" i="1" s="1"/>
  <c r="D2119" i="1"/>
  <c r="D2120" i="1"/>
  <c r="D2121" i="1"/>
  <c r="D2122" i="1"/>
  <c r="D2123" i="1"/>
  <c r="D2124" i="1"/>
  <c r="D2125" i="1"/>
  <c r="D2126" i="1"/>
  <c r="D2127" i="1"/>
  <c r="D2128" i="1"/>
  <c r="D2129" i="1"/>
  <c r="D1987" i="1"/>
  <c r="D2065" i="1"/>
  <c r="D2066" i="1"/>
  <c r="D2067" i="1"/>
  <c r="D2068" i="1"/>
  <c r="D2069" i="1"/>
  <c r="D2070" i="1"/>
  <c r="D2071" i="1"/>
  <c r="D2072" i="1"/>
  <c r="D2073" i="1"/>
  <c r="D2074" i="1"/>
  <c r="D2075" i="1"/>
  <c r="D2076" i="1"/>
  <c r="D2077" i="1"/>
  <c r="D2078" i="1"/>
  <c r="D2079" i="1"/>
  <c r="D2080" i="1"/>
  <c r="D2081" i="1"/>
  <c r="D2082" i="1"/>
  <c r="D2083" i="1"/>
  <c r="D2084" i="1"/>
  <c r="D2085" i="1"/>
  <c r="D2086" i="1"/>
  <c r="D2053" i="1"/>
  <c r="D2037" i="1"/>
  <c r="D2038" i="1"/>
  <c r="D2039" i="1"/>
  <c r="D2040" i="1"/>
  <c r="D2041" i="1"/>
  <c r="D2042" i="1"/>
  <c r="D2043" i="1"/>
  <c r="D2044" i="1"/>
  <c r="D2045" i="1"/>
  <c r="D2046" i="1"/>
  <c r="D2047" i="1"/>
  <c r="D2048" i="1"/>
  <c r="D2049" i="1"/>
  <c r="H2049" i="1" s="1"/>
  <c r="D2050" i="1"/>
  <c r="D2051" i="1"/>
  <c r="D2052" i="1"/>
  <c r="D2054" i="1"/>
  <c r="D2055" i="1"/>
  <c r="D2056" i="1"/>
  <c r="D2057" i="1"/>
  <c r="D2058" i="1"/>
  <c r="D2060" i="1"/>
  <c r="D2061" i="1"/>
  <c r="D2062" i="1"/>
  <c r="D2063" i="1"/>
  <c r="D2064" i="1"/>
  <c r="D2036" i="1"/>
  <c r="D2035" i="1"/>
  <c r="H2035" i="1" s="1"/>
  <c r="D2034" i="1"/>
  <c r="D2033" i="1"/>
  <c r="D2032" i="1"/>
  <c r="D2026" i="1"/>
  <c r="D1998" i="1"/>
  <c r="D2031" i="1"/>
  <c r="D2030" i="1"/>
  <c r="D2029" i="1"/>
  <c r="H2029" i="1" s="1"/>
  <c r="D2028" i="1"/>
  <c r="D2027" i="1"/>
  <c r="H2027" i="1" s="1"/>
  <c r="D2025" i="1"/>
  <c r="D2024" i="1"/>
  <c r="D2023" i="1"/>
  <c r="H2023" i="1" s="1"/>
  <c r="D2022" i="1"/>
  <c r="D2021" i="1"/>
  <c r="D2020" i="1"/>
  <c r="D2019" i="1"/>
  <c r="D2018" i="1"/>
  <c r="D2017" i="1"/>
  <c r="D2016" i="1"/>
  <c r="D2015" i="1"/>
  <c r="D2014" i="1"/>
  <c r="D2013" i="1"/>
  <c r="D2012" i="1"/>
  <c r="D2011" i="1"/>
  <c r="D2010" i="1"/>
  <c r="D2009" i="1"/>
  <c r="D2008" i="1"/>
  <c r="D2007" i="1"/>
  <c r="D2006" i="1"/>
  <c r="D2005" i="1"/>
  <c r="D2004" i="1"/>
  <c r="D2003" i="1"/>
  <c r="D2002" i="1"/>
  <c r="D2001" i="1"/>
  <c r="D2000" i="1"/>
  <c r="D1999" i="1"/>
  <c r="D1997" i="1"/>
  <c r="D1996" i="1"/>
  <c r="D1995" i="1"/>
  <c r="D1994" i="1"/>
  <c r="D1993" i="1"/>
  <c r="D1992" i="1"/>
  <c r="D1991" i="1"/>
  <c r="D1990" i="1"/>
  <c r="D1989" i="1"/>
  <c r="D1988" i="1"/>
  <c r="D1986" i="1"/>
  <c r="D1985" i="1"/>
  <c r="H1985" i="1" s="1"/>
  <c r="D1984" i="1"/>
  <c r="H1984" i="1" s="1"/>
  <c r="D1983" i="1"/>
  <c r="H1983" i="1" s="1"/>
  <c r="D1982" i="1"/>
  <c r="H1982" i="1" s="1"/>
  <c r="D1981" i="1"/>
  <c r="H1981" i="1" s="1"/>
  <c r="D1980" i="1"/>
  <c r="H1980" i="1" s="1"/>
  <c r="D1979" i="1"/>
  <c r="D1978" i="1"/>
  <c r="D1977" i="1"/>
  <c r="D1976" i="1"/>
  <c r="D1975" i="1"/>
  <c r="D1974" i="1"/>
  <c r="K1973" i="1"/>
  <c r="J1973" i="1"/>
  <c r="H1973" i="1"/>
  <c r="F1973" i="1"/>
  <c r="E1973" i="1"/>
  <c r="K1972" i="1"/>
  <c r="J1972" i="1"/>
  <c r="H1972" i="1"/>
  <c r="F1972" i="1"/>
  <c r="E1972" i="1"/>
  <c r="K1971" i="1"/>
  <c r="J1971" i="1"/>
  <c r="H1971" i="1"/>
  <c r="F1971" i="1"/>
  <c r="E1971" i="1"/>
  <c r="K1970" i="1"/>
  <c r="J1970" i="1"/>
  <c r="H1970" i="1"/>
  <c r="F1970" i="1"/>
  <c r="E1970" i="1"/>
  <c r="K1969" i="1"/>
  <c r="J1969" i="1"/>
  <c r="H1969" i="1"/>
  <c r="F1969" i="1"/>
  <c r="E1969" i="1"/>
  <c r="K1968" i="1"/>
  <c r="J1968" i="1"/>
  <c r="H1968" i="1"/>
  <c r="F1968" i="1"/>
  <c r="E1968" i="1"/>
  <c r="K1967" i="1"/>
  <c r="J1967" i="1"/>
  <c r="H1967" i="1"/>
  <c r="F1967" i="1"/>
  <c r="E1967" i="1"/>
  <c r="K1966" i="1"/>
  <c r="J1966" i="1"/>
  <c r="H1966" i="1"/>
  <c r="F1966" i="1"/>
  <c r="E1966" i="1"/>
  <c r="K1965" i="1"/>
  <c r="J1965" i="1"/>
  <c r="H1965" i="1"/>
  <c r="F1965" i="1"/>
  <c r="E1965" i="1"/>
  <c r="K1964" i="1"/>
  <c r="J1964" i="1"/>
  <c r="H1964" i="1"/>
  <c r="F1964" i="1"/>
  <c r="E1964" i="1"/>
  <c r="K1963" i="1"/>
  <c r="J1963" i="1"/>
  <c r="H1963" i="1"/>
  <c r="K1962" i="1"/>
  <c r="J1962" i="1"/>
  <c r="H1962" i="1"/>
  <c r="F1962" i="1"/>
  <c r="E1962" i="1"/>
  <c r="K1961" i="1"/>
  <c r="J1961" i="1"/>
  <c r="H1961" i="1"/>
  <c r="F1961" i="1"/>
  <c r="E1961" i="1"/>
  <c r="K1960" i="1"/>
  <c r="J1960" i="1"/>
  <c r="H1960" i="1"/>
  <c r="F1960" i="1"/>
  <c r="E1960" i="1"/>
  <c r="K1959" i="1"/>
  <c r="J1959" i="1"/>
  <c r="H1959" i="1"/>
  <c r="F1959" i="1"/>
  <c r="E1959" i="1"/>
  <c r="K1958" i="1"/>
  <c r="J1958" i="1"/>
  <c r="H1958" i="1"/>
  <c r="F1958" i="1"/>
  <c r="E1958" i="1"/>
  <c r="H1957" i="1"/>
  <c r="F1957" i="1"/>
  <c r="E1957" i="1"/>
  <c r="K1956" i="1"/>
  <c r="J1956" i="1"/>
  <c r="H1956" i="1"/>
  <c r="E1956" i="1"/>
  <c r="K1955" i="1"/>
  <c r="J1955" i="1"/>
  <c r="H1955" i="1"/>
  <c r="F1955" i="1"/>
  <c r="E1955" i="1"/>
  <c r="K1954" i="1"/>
  <c r="J1954" i="1"/>
  <c r="H1954" i="1"/>
  <c r="F1954" i="1"/>
  <c r="E1954" i="1"/>
  <c r="K1953" i="1"/>
  <c r="J1953" i="1"/>
  <c r="H1953" i="1"/>
  <c r="F1953" i="1"/>
  <c r="E1953" i="1"/>
  <c r="K1952" i="1"/>
  <c r="J1952" i="1"/>
  <c r="H1952" i="1"/>
  <c r="F1952" i="1"/>
  <c r="E1952" i="1"/>
  <c r="K1951" i="1"/>
  <c r="J1951" i="1"/>
  <c r="H1951" i="1"/>
  <c r="F1951" i="1"/>
  <c r="E1951" i="1"/>
  <c r="J1950" i="1"/>
  <c r="H1950" i="1"/>
  <c r="F1950" i="1"/>
  <c r="E1950" i="1"/>
  <c r="K1949" i="1"/>
  <c r="J1949" i="1"/>
  <c r="H1949" i="1"/>
  <c r="F1949" i="1"/>
  <c r="E1949" i="1"/>
  <c r="K1948" i="1"/>
  <c r="J1948" i="1"/>
  <c r="H1948" i="1"/>
  <c r="F1948" i="1"/>
  <c r="E1948" i="1"/>
  <c r="K1947" i="1"/>
  <c r="J1947" i="1"/>
  <c r="H1947" i="1"/>
  <c r="F1947" i="1"/>
  <c r="E1947" i="1"/>
  <c r="K1946" i="1"/>
  <c r="J1946" i="1"/>
  <c r="H1946" i="1"/>
  <c r="F1946" i="1"/>
  <c r="E1946" i="1"/>
  <c r="K1945" i="1"/>
  <c r="J1945" i="1"/>
  <c r="H1945" i="1"/>
  <c r="F1945" i="1"/>
  <c r="E1945" i="1"/>
  <c r="K1944" i="1"/>
  <c r="J1944" i="1"/>
  <c r="H1944" i="1"/>
  <c r="F1944" i="1"/>
  <c r="E1944" i="1"/>
  <c r="K1943" i="1"/>
  <c r="J1943" i="1"/>
  <c r="H1943" i="1"/>
  <c r="F1943" i="1"/>
  <c r="E1943" i="1"/>
  <c r="K1942" i="1"/>
  <c r="J1942" i="1"/>
  <c r="H1942" i="1"/>
  <c r="F1942" i="1"/>
  <c r="E1942" i="1"/>
  <c r="K1941" i="1"/>
  <c r="J1941" i="1"/>
  <c r="H1941" i="1"/>
  <c r="F1941" i="1"/>
  <c r="E1941" i="1"/>
  <c r="K1940" i="1"/>
  <c r="J1940" i="1"/>
  <c r="H1940" i="1"/>
  <c r="F1940" i="1"/>
  <c r="E1940" i="1"/>
  <c r="K1939" i="1"/>
  <c r="J1939" i="1"/>
  <c r="H1939" i="1"/>
  <c r="F1939" i="1"/>
  <c r="E1939" i="1"/>
  <c r="K1938" i="1"/>
  <c r="J1938" i="1"/>
  <c r="H1938" i="1"/>
  <c r="F1938" i="1"/>
  <c r="E1938" i="1"/>
  <c r="J1937" i="1"/>
  <c r="H1937" i="1"/>
  <c r="F1937" i="1"/>
  <c r="E1937" i="1"/>
  <c r="K1936" i="1"/>
  <c r="J1936" i="1"/>
  <c r="H1936" i="1"/>
  <c r="F1936" i="1"/>
  <c r="E1936" i="1"/>
  <c r="K1935" i="1"/>
  <c r="J1935" i="1"/>
  <c r="H1935" i="1"/>
  <c r="F1935" i="1"/>
  <c r="E1935" i="1"/>
  <c r="K1934" i="1"/>
  <c r="J1934" i="1"/>
  <c r="H1934" i="1"/>
  <c r="E1934" i="1"/>
  <c r="K1933" i="1"/>
  <c r="J1933" i="1"/>
  <c r="H1933" i="1"/>
  <c r="F1933" i="1"/>
  <c r="E1933" i="1"/>
  <c r="K1932" i="1"/>
  <c r="J1932" i="1"/>
  <c r="H1932" i="1"/>
  <c r="F1932" i="1"/>
  <c r="E1932" i="1"/>
  <c r="K1931" i="1"/>
  <c r="J1931" i="1"/>
  <c r="H1931" i="1"/>
  <c r="F1931" i="1"/>
  <c r="E1931" i="1"/>
  <c r="K1930" i="1"/>
  <c r="J1930" i="1"/>
  <c r="H1930" i="1"/>
  <c r="F1930" i="1"/>
  <c r="E1930" i="1"/>
  <c r="K1929" i="1"/>
  <c r="J1929" i="1"/>
  <c r="H1929" i="1"/>
  <c r="F1929" i="1"/>
  <c r="E1929" i="1"/>
  <c r="K1928" i="1"/>
  <c r="J1928" i="1"/>
  <c r="H1928" i="1"/>
  <c r="F1928" i="1"/>
  <c r="E1928" i="1"/>
  <c r="K1927" i="1"/>
  <c r="J1927" i="1"/>
  <c r="H1927" i="1"/>
  <c r="F1927" i="1"/>
  <c r="E1927" i="1"/>
  <c r="K1926" i="1"/>
  <c r="J1926" i="1"/>
  <c r="H1926" i="1"/>
  <c r="F1926" i="1"/>
  <c r="E1926" i="1"/>
  <c r="K1925" i="1"/>
  <c r="J1925" i="1"/>
  <c r="H1925" i="1"/>
  <c r="G1925" i="1"/>
  <c r="F1925" i="1"/>
  <c r="E1925" i="1"/>
  <c r="K1924" i="1"/>
  <c r="J1924" i="1"/>
  <c r="H1924" i="1"/>
  <c r="F1924" i="1"/>
  <c r="E1924" i="1"/>
  <c r="H1923" i="1"/>
  <c r="G1923" i="1"/>
  <c r="F1923" i="1"/>
  <c r="E1923" i="1"/>
  <c r="K1922" i="1"/>
  <c r="J1922" i="1"/>
  <c r="H1922" i="1"/>
  <c r="F1922" i="1"/>
  <c r="E1922" i="1"/>
  <c r="K1921" i="1"/>
  <c r="J1921" i="1"/>
  <c r="H1921" i="1"/>
  <c r="G1921" i="1"/>
  <c r="F1921" i="1"/>
  <c r="E1921" i="1"/>
  <c r="K1920" i="1"/>
  <c r="J1920" i="1"/>
  <c r="H1920" i="1"/>
  <c r="G1920" i="1"/>
  <c r="F1920" i="1"/>
  <c r="E1920" i="1"/>
  <c r="K1919" i="1"/>
  <c r="J1919" i="1"/>
  <c r="H1919" i="1"/>
  <c r="F1919" i="1"/>
  <c r="E1919" i="1"/>
  <c r="K1918" i="1"/>
  <c r="J1918" i="1"/>
  <c r="H1918" i="1"/>
  <c r="G1918" i="1"/>
  <c r="F1918" i="1"/>
  <c r="E1918" i="1"/>
  <c r="K1917" i="1"/>
  <c r="J1917" i="1"/>
  <c r="H1917" i="1"/>
  <c r="G1917" i="1"/>
  <c r="F1917" i="1"/>
  <c r="E1917" i="1"/>
  <c r="K1916" i="1"/>
  <c r="J1916" i="1"/>
  <c r="H1916" i="1"/>
  <c r="G1916" i="1"/>
  <c r="F1916" i="1"/>
  <c r="K1915" i="1"/>
  <c r="J1915" i="1"/>
  <c r="H1915" i="1"/>
  <c r="G1915" i="1"/>
  <c r="K1914" i="1"/>
  <c r="J1914" i="1"/>
  <c r="H1914" i="1"/>
  <c r="G1914" i="1"/>
  <c r="F1914" i="1"/>
  <c r="E1914" i="1"/>
  <c r="K1913" i="1"/>
  <c r="J1913" i="1"/>
  <c r="H1913" i="1"/>
  <c r="F1913" i="1"/>
  <c r="E1913" i="1"/>
  <c r="K1912" i="1"/>
  <c r="J1912" i="1"/>
  <c r="H1912" i="1"/>
  <c r="G1912" i="1"/>
  <c r="F1912" i="1"/>
  <c r="E1912" i="1"/>
  <c r="K1911" i="1"/>
  <c r="J1911" i="1"/>
  <c r="H1911" i="1"/>
  <c r="G1911" i="1"/>
  <c r="F1911" i="1"/>
  <c r="E1911" i="1"/>
  <c r="K1910" i="1"/>
  <c r="J1910" i="1"/>
  <c r="H1910" i="1"/>
  <c r="G1910" i="1"/>
  <c r="F1910" i="1"/>
  <c r="E1910" i="1"/>
  <c r="K1909" i="1"/>
  <c r="J1909" i="1"/>
  <c r="H1909" i="1"/>
  <c r="G1909" i="1"/>
  <c r="F1909" i="1"/>
  <c r="E1909" i="1"/>
  <c r="K1908" i="1"/>
  <c r="J1908" i="1"/>
  <c r="H1908" i="1"/>
  <c r="E1908" i="1"/>
  <c r="K1907" i="1"/>
  <c r="J1907" i="1"/>
  <c r="H1907" i="1"/>
  <c r="G1907" i="1"/>
  <c r="F1907" i="1"/>
  <c r="E1907" i="1"/>
  <c r="K1906" i="1"/>
  <c r="J1906" i="1"/>
  <c r="H1906" i="1"/>
  <c r="G1906" i="1"/>
  <c r="F1906" i="1"/>
  <c r="E1906" i="1"/>
  <c r="K1905" i="1"/>
  <c r="J1905" i="1"/>
  <c r="H1905" i="1"/>
  <c r="G1905" i="1"/>
  <c r="F1905" i="1"/>
  <c r="E1905" i="1"/>
  <c r="K1904" i="1"/>
  <c r="J1904" i="1"/>
  <c r="H1904" i="1"/>
  <c r="G1904" i="1"/>
  <c r="F1904" i="1"/>
  <c r="E1904" i="1"/>
  <c r="K1903" i="1"/>
  <c r="J1903" i="1"/>
  <c r="H1903" i="1"/>
  <c r="G1903" i="1"/>
  <c r="F1903" i="1"/>
  <c r="E1903" i="1"/>
  <c r="K1902" i="1"/>
  <c r="J1902" i="1"/>
  <c r="H1902" i="1"/>
  <c r="G1902" i="1"/>
  <c r="F1902" i="1"/>
  <c r="E1902" i="1"/>
  <c r="K1901" i="1"/>
  <c r="J1901" i="1"/>
  <c r="H1901" i="1"/>
  <c r="G1901" i="1"/>
  <c r="F1901" i="1"/>
  <c r="E1901" i="1"/>
  <c r="K1900" i="1"/>
  <c r="J1900" i="1"/>
  <c r="H1900" i="1"/>
  <c r="G1900" i="1"/>
  <c r="F1900" i="1"/>
  <c r="E1900" i="1"/>
  <c r="K1899" i="1"/>
  <c r="J1899" i="1"/>
  <c r="H1899" i="1"/>
  <c r="G1899" i="1"/>
  <c r="F1899" i="1"/>
  <c r="E1899" i="1"/>
  <c r="K1898" i="1"/>
  <c r="J1898" i="1"/>
  <c r="H1898" i="1"/>
  <c r="G1898" i="1"/>
  <c r="F1898" i="1"/>
  <c r="E1898" i="1"/>
  <c r="K1897" i="1"/>
  <c r="J1897" i="1"/>
  <c r="H1897" i="1"/>
  <c r="G1897" i="1"/>
  <c r="F1897" i="1"/>
  <c r="E1897" i="1"/>
  <c r="K1896" i="1"/>
  <c r="J1896" i="1"/>
  <c r="H1896" i="1"/>
  <c r="G1896" i="1"/>
  <c r="F1896" i="1"/>
  <c r="E1896" i="1"/>
  <c r="J1895" i="1"/>
  <c r="H1895" i="1"/>
  <c r="G1895" i="1"/>
  <c r="F1895" i="1"/>
  <c r="E1895" i="1"/>
  <c r="K1894" i="1"/>
  <c r="J1894" i="1"/>
  <c r="H1894" i="1"/>
  <c r="G1894" i="1"/>
  <c r="F1894" i="1"/>
  <c r="E1894" i="1"/>
  <c r="K1893" i="1"/>
  <c r="J1893" i="1"/>
  <c r="H1893" i="1"/>
  <c r="G1893" i="1"/>
  <c r="F1893" i="1"/>
  <c r="E1893" i="1"/>
  <c r="J1892" i="1"/>
  <c r="H1892" i="1"/>
  <c r="G1892" i="1"/>
  <c r="F1892" i="1"/>
  <c r="E1892" i="1"/>
  <c r="K1891" i="1"/>
  <c r="J1891" i="1"/>
  <c r="H1891" i="1"/>
  <c r="G1891" i="1"/>
  <c r="F1891" i="1"/>
  <c r="E1891" i="1"/>
  <c r="K1890" i="1"/>
  <c r="J1890" i="1"/>
  <c r="H1890" i="1"/>
  <c r="G1890" i="1"/>
  <c r="F1890" i="1"/>
  <c r="E1890" i="1"/>
  <c r="J1889" i="1"/>
  <c r="H1889" i="1"/>
  <c r="G1889" i="1"/>
  <c r="F1889" i="1"/>
  <c r="E1889" i="1"/>
  <c r="J1888" i="1"/>
  <c r="H1888" i="1"/>
  <c r="G1888" i="1"/>
  <c r="F1888" i="1"/>
  <c r="E1888" i="1"/>
  <c r="K1887" i="1"/>
  <c r="J1887" i="1"/>
  <c r="H1887" i="1"/>
  <c r="F1887" i="1"/>
  <c r="E1887" i="1"/>
  <c r="K1886" i="1"/>
  <c r="J1886" i="1"/>
  <c r="H1886" i="1"/>
  <c r="F1886" i="1"/>
  <c r="E1886" i="1"/>
  <c r="D1885" i="1"/>
  <c r="D1884" i="1"/>
  <c r="D1883" i="1"/>
  <c r="D1882" i="1"/>
  <c r="D1881" i="1"/>
  <c r="D1880" i="1"/>
  <c r="D1879" i="1"/>
  <c r="D1878" i="1"/>
  <c r="D1877" i="1"/>
  <c r="D1876" i="1"/>
  <c r="D1875" i="1"/>
  <c r="D1874" i="1"/>
  <c r="D1873" i="1"/>
  <c r="D1872" i="1"/>
  <c r="D1871" i="1"/>
  <c r="D1870" i="1"/>
  <c r="D1869" i="1"/>
  <c r="D1868" i="1"/>
  <c r="D1867" i="1"/>
  <c r="D1866" i="1"/>
  <c r="D1865" i="1"/>
  <c r="D1864" i="1"/>
  <c r="D1863" i="1"/>
  <c r="D1862" i="1"/>
  <c r="D1861" i="1"/>
  <c r="D1860" i="1"/>
  <c r="D1859" i="1"/>
  <c r="D1858" i="1"/>
  <c r="D1857" i="1"/>
  <c r="D1856" i="1"/>
  <c r="D1855" i="1"/>
  <c r="D1854" i="1"/>
  <c r="R1853" i="1"/>
  <c r="D1853" i="1"/>
  <c r="R1852" i="1"/>
  <c r="D1852" i="1"/>
  <c r="R1851" i="1"/>
  <c r="D1851" i="1"/>
  <c r="R1850" i="1"/>
  <c r="D1850"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R2" i="1"/>
  <c r="R1849" i="1"/>
  <c r="H1849" i="1"/>
  <c r="R1848" i="1"/>
  <c r="H1848" i="1"/>
  <c r="R1847" i="1"/>
  <c r="H1847" i="1"/>
  <c r="R1846" i="1"/>
  <c r="H1846" i="1"/>
  <c r="R1845" i="1"/>
  <c r="H1845" i="1"/>
  <c r="R1844" i="1"/>
  <c r="R1843" i="1"/>
  <c r="R1842" i="1"/>
  <c r="H1842" i="1"/>
  <c r="R1841" i="1"/>
  <c r="H1841" i="1"/>
  <c r="R1840" i="1"/>
  <c r="H1840" i="1"/>
  <c r="R1839" i="1"/>
  <c r="R1838" i="1"/>
  <c r="H1838" i="1"/>
  <c r="R1837" i="1"/>
  <c r="R1836" i="1"/>
  <c r="H1836" i="1"/>
  <c r="R1835" i="1"/>
  <c r="H1835" i="1"/>
  <c r="R1834" i="1"/>
  <c r="R1833" i="1"/>
  <c r="H1833" i="1"/>
  <c r="R1832" i="1"/>
  <c r="H1832" i="1"/>
  <c r="R1831" i="1"/>
  <c r="H1831" i="1"/>
  <c r="R1830" i="1"/>
  <c r="H1830" i="1"/>
  <c r="R1829" i="1"/>
  <c r="H1829" i="1"/>
  <c r="R1828" i="1"/>
  <c r="H1828" i="1"/>
  <c r="R1827" i="1"/>
  <c r="H1827" i="1"/>
  <c r="R1826" i="1"/>
  <c r="H1826" i="1"/>
  <c r="R1825" i="1"/>
  <c r="H1825" i="1"/>
  <c r="R1824" i="1"/>
  <c r="H1824" i="1"/>
  <c r="R1823" i="1"/>
  <c r="R1822" i="1"/>
  <c r="R1821" i="1"/>
  <c r="H1821" i="1"/>
  <c r="R1820" i="1"/>
  <c r="H1820" i="1"/>
  <c r="R1819" i="1"/>
  <c r="H1819" i="1"/>
  <c r="R1818" i="1"/>
  <c r="H1818" i="1"/>
  <c r="R1817" i="1"/>
  <c r="H1817" i="1"/>
  <c r="R1816" i="1"/>
  <c r="H1816" i="1"/>
  <c r="R1815" i="1"/>
  <c r="R1814" i="1"/>
  <c r="R1813" i="1"/>
  <c r="R1812" i="1"/>
  <c r="R1811" i="1"/>
  <c r="R1810" i="1"/>
  <c r="R1809" i="1"/>
  <c r="R1788" i="1"/>
  <c r="R1787" i="1"/>
  <c r="R1786" i="1"/>
  <c r="R1785" i="1"/>
  <c r="R1784" i="1"/>
  <c r="R1783" i="1"/>
  <c r="R1782" i="1"/>
  <c r="R1781" i="1"/>
  <c r="R1780" i="1"/>
  <c r="R1779" i="1"/>
  <c r="R1778" i="1"/>
  <c r="R1777" i="1"/>
  <c r="R1776" i="1"/>
  <c r="R1775" i="1"/>
  <c r="R1774" i="1"/>
  <c r="R1773" i="1"/>
  <c r="R1772" i="1"/>
  <c r="R1771" i="1"/>
  <c r="R1770" i="1"/>
  <c r="R1769" i="1"/>
  <c r="R1768" i="1"/>
  <c r="R1767" i="1"/>
  <c r="R1766" i="1"/>
  <c r="R1765" i="1"/>
  <c r="R1764" i="1"/>
  <c r="R1763" i="1"/>
  <c r="R1762" i="1"/>
  <c r="R1761" i="1"/>
  <c r="R1760" i="1"/>
  <c r="D1760" i="1"/>
  <c r="R1759" i="1"/>
  <c r="D1759" i="1"/>
  <c r="R1758" i="1"/>
  <c r="D1758" i="1"/>
  <c r="R1757" i="1"/>
  <c r="D1757" i="1"/>
  <c r="R1756" i="1"/>
  <c r="D1756" i="1"/>
  <c r="R1755" i="1"/>
  <c r="D1755" i="1"/>
  <c r="R1754" i="1"/>
  <c r="D1754" i="1"/>
  <c r="R1753" i="1"/>
  <c r="D1753" i="1"/>
  <c r="R1752" i="1"/>
  <c r="D1752" i="1"/>
  <c r="R1751" i="1"/>
  <c r="D1751" i="1"/>
  <c r="R1750" i="1"/>
  <c r="D1750" i="1"/>
  <c r="R1749" i="1"/>
  <c r="D1749" i="1"/>
  <c r="R1748" i="1"/>
  <c r="D1748" i="1"/>
  <c r="R1747" i="1"/>
  <c r="D1747" i="1"/>
  <c r="R1746" i="1"/>
  <c r="D1746" i="1"/>
  <c r="R1745" i="1"/>
  <c r="D1745" i="1"/>
  <c r="R1744" i="1"/>
  <c r="D1744" i="1"/>
  <c r="R1743" i="1"/>
  <c r="D1743" i="1"/>
  <c r="R1742" i="1"/>
  <c r="D1742" i="1"/>
  <c r="R1741" i="1"/>
  <c r="D1741" i="1"/>
  <c r="R1740" i="1"/>
  <c r="D1740" i="1"/>
  <c r="R1739" i="1"/>
  <c r="D1739" i="1"/>
  <c r="R1738" i="1"/>
  <c r="D1738" i="1"/>
  <c r="R1737" i="1"/>
  <c r="D1737" i="1"/>
  <c r="R1736" i="1"/>
  <c r="D1736" i="1"/>
  <c r="R1735" i="1"/>
  <c r="D1735" i="1"/>
  <c r="R1734" i="1"/>
  <c r="D1734" i="1"/>
  <c r="R1733" i="1"/>
  <c r="D1733" i="1"/>
  <c r="R1732" i="1"/>
  <c r="D1732" i="1"/>
  <c r="R1731" i="1"/>
  <c r="D1731" i="1"/>
  <c r="R1730" i="1"/>
  <c r="D1730" i="1"/>
  <c r="R1729" i="1"/>
  <c r="D1729" i="1"/>
  <c r="R1728" i="1"/>
  <c r="D1728" i="1"/>
  <c r="R1727" i="1"/>
  <c r="D1727" i="1"/>
  <c r="R1726" i="1"/>
  <c r="D1726" i="1"/>
  <c r="R1725" i="1"/>
  <c r="D1725" i="1"/>
  <c r="R1724" i="1"/>
  <c r="D1724" i="1"/>
  <c r="R1723" i="1"/>
  <c r="D1723" i="1"/>
  <c r="R1722" i="1"/>
  <c r="D1722" i="1"/>
  <c r="R1721" i="1"/>
  <c r="D1721" i="1"/>
  <c r="R1720" i="1"/>
  <c r="D1720" i="1"/>
  <c r="R1719" i="1"/>
  <c r="D1719" i="1"/>
  <c r="R1718" i="1"/>
  <c r="D1718" i="1"/>
  <c r="R1717" i="1"/>
  <c r="D1717" i="1"/>
  <c r="R1716" i="1"/>
  <c r="D1716" i="1"/>
  <c r="R1715" i="1"/>
  <c r="D1715" i="1"/>
  <c r="R1714" i="1"/>
  <c r="D1714" i="1"/>
  <c r="R1713" i="1"/>
  <c r="D1713" i="1"/>
  <c r="R1712" i="1"/>
  <c r="D1712" i="1"/>
  <c r="R1711" i="1"/>
  <c r="D1711" i="1"/>
  <c r="R1710" i="1"/>
  <c r="D1710" i="1"/>
  <c r="R1709" i="1"/>
  <c r="D1709" i="1"/>
  <c r="R1708" i="1"/>
  <c r="D1708" i="1"/>
  <c r="R1707" i="1"/>
  <c r="D1707" i="1"/>
  <c r="R1706" i="1"/>
  <c r="D1706" i="1"/>
  <c r="R1705" i="1"/>
  <c r="D1705" i="1"/>
  <c r="R1704" i="1"/>
  <c r="D1704" i="1"/>
  <c r="R1703" i="1"/>
  <c r="D1703" i="1"/>
  <c r="R1702" i="1"/>
  <c r="D1702" i="1"/>
  <c r="R1701" i="1"/>
  <c r="D1701" i="1"/>
  <c r="R1700" i="1"/>
  <c r="D1700" i="1"/>
  <c r="R1699" i="1"/>
  <c r="R1698" i="1"/>
  <c r="D1698" i="1"/>
  <c r="R1697" i="1"/>
  <c r="D1697" i="1"/>
  <c r="R1696" i="1"/>
  <c r="D1696" i="1"/>
  <c r="R1695" i="1"/>
  <c r="D1695" i="1"/>
  <c r="R1694" i="1"/>
  <c r="D1694" i="1"/>
  <c r="R1693" i="1"/>
  <c r="D1693" i="1"/>
  <c r="R1692" i="1"/>
  <c r="D1692" i="1"/>
  <c r="R1691" i="1"/>
  <c r="D1691" i="1"/>
  <c r="R1690" i="1"/>
  <c r="D1690" i="1"/>
  <c r="R1689" i="1"/>
  <c r="D1689" i="1"/>
  <c r="R1688" i="1"/>
  <c r="D1688" i="1"/>
  <c r="R1687" i="1"/>
  <c r="D1687" i="1"/>
  <c r="R1686" i="1"/>
  <c r="R1685" i="1"/>
  <c r="D1685" i="1"/>
  <c r="R1684" i="1"/>
  <c r="R1683" i="1"/>
  <c r="R1682" i="1"/>
  <c r="R1681" i="1"/>
  <c r="R1680" i="1"/>
  <c r="R1679" i="1"/>
  <c r="R1678" i="1"/>
  <c r="R1677" i="1"/>
  <c r="R1676" i="1"/>
  <c r="R1675" i="1"/>
  <c r="R1674" i="1"/>
  <c r="R1673" i="1"/>
  <c r="R1672" i="1"/>
  <c r="R1671" i="1"/>
  <c r="R1670" i="1"/>
  <c r="R1669" i="1"/>
  <c r="R1668" i="1"/>
  <c r="R1667" i="1"/>
  <c r="R1666" i="1"/>
  <c r="R1665" i="1"/>
  <c r="R1664" i="1"/>
  <c r="R1663" i="1"/>
  <c r="R1662" i="1"/>
  <c r="R1661" i="1"/>
  <c r="R1660" i="1"/>
  <c r="R1659" i="1"/>
  <c r="R1658" i="1"/>
  <c r="R1657" i="1"/>
  <c r="R1656" i="1"/>
  <c r="R1655" i="1"/>
  <c r="R1654" i="1"/>
  <c r="R1653" i="1"/>
  <c r="R1652" i="1"/>
  <c r="R1651" i="1"/>
  <c r="R1650" i="1"/>
  <c r="R1649" i="1"/>
  <c r="R1648" i="1"/>
  <c r="R1647" i="1"/>
  <c r="R1646" i="1"/>
  <c r="X1645" i="1"/>
  <c r="R1645" i="1"/>
  <c r="R1644" i="1"/>
  <c r="R1643" i="1"/>
  <c r="R1642" i="1"/>
  <c r="R1641" i="1"/>
  <c r="R1640" i="1"/>
  <c r="R1639" i="1"/>
  <c r="R1638" i="1"/>
  <c r="R1637" i="1"/>
  <c r="R1636" i="1"/>
  <c r="R1635" i="1"/>
  <c r="R1634" i="1"/>
  <c r="R1633" i="1"/>
  <c r="R1632" i="1"/>
  <c r="R1631" i="1"/>
  <c r="R1630" i="1"/>
  <c r="H1630" i="1"/>
  <c r="D1630" i="1"/>
  <c r="R1629" i="1"/>
  <c r="H1629" i="1"/>
  <c r="D1629" i="1"/>
  <c r="R1628" i="1"/>
  <c r="R1627" i="1"/>
  <c r="R1626" i="1"/>
  <c r="R1625" i="1"/>
  <c r="R1624" i="1"/>
  <c r="R1623" i="1"/>
  <c r="R1622" i="1"/>
  <c r="R1621" i="1"/>
  <c r="R1620" i="1"/>
  <c r="R1619" i="1"/>
  <c r="R1618" i="1"/>
  <c r="R1617" i="1"/>
  <c r="R1616" i="1"/>
  <c r="R1615" i="1"/>
  <c r="R1614" i="1"/>
  <c r="R1613" i="1"/>
  <c r="R1612" i="1"/>
  <c r="R1611" i="1"/>
  <c r="R1610" i="1"/>
  <c r="R1609" i="1"/>
  <c r="R1608" i="1"/>
  <c r="D1608" i="1"/>
  <c r="R1607" i="1"/>
  <c r="R1606" i="1"/>
  <c r="R1605" i="1"/>
  <c r="R1604" i="1"/>
  <c r="R1603" i="1"/>
  <c r="R1602" i="1"/>
  <c r="R1601" i="1"/>
  <c r="R1600" i="1"/>
  <c r="R1599" i="1"/>
  <c r="R1598" i="1"/>
  <c r="R1597" i="1"/>
  <c r="X1596" i="1"/>
  <c r="R1596" i="1"/>
  <c r="R1595" i="1"/>
  <c r="D1595" i="1"/>
  <c r="R1593" i="1"/>
  <c r="R1592" i="1"/>
  <c r="R1591" i="1"/>
  <c r="R1590" i="1"/>
  <c r="R1589" i="1"/>
  <c r="R1588" i="1"/>
  <c r="R1587" i="1"/>
  <c r="R1586" i="1"/>
  <c r="R1585" i="1"/>
  <c r="R1584" i="1"/>
  <c r="R1583" i="1"/>
  <c r="R1582" i="1"/>
  <c r="R1581" i="1"/>
  <c r="R1580" i="1"/>
  <c r="R1579" i="1"/>
  <c r="R1578" i="1"/>
  <c r="R1577" i="1"/>
  <c r="D1577" i="1"/>
  <c r="R1576" i="1"/>
  <c r="R1575" i="1"/>
  <c r="R1574" i="1"/>
  <c r="R1573" i="1"/>
  <c r="R1572" i="1"/>
  <c r="R1571" i="1"/>
  <c r="R1570" i="1"/>
  <c r="R1569" i="1"/>
  <c r="R1568" i="1"/>
  <c r="R1567" i="1"/>
  <c r="R1566" i="1"/>
  <c r="R1565" i="1"/>
  <c r="R1564" i="1"/>
  <c r="R1563" i="1"/>
  <c r="R1562" i="1"/>
  <c r="D1562" i="1"/>
  <c r="R1561" i="1"/>
  <c r="R1560" i="1"/>
  <c r="R1559" i="1"/>
  <c r="R1558" i="1"/>
  <c r="R1557" i="1"/>
  <c r="R1556" i="1"/>
  <c r="D1556" i="1"/>
  <c r="R1555" i="1"/>
  <c r="R1554" i="1"/>
  <c r="R1553" i="1"/>
  <c r="R1552" i="1"/>
  <c r="R1551" i="1"/>
  <c r="R1550" i="1"/>
  <c r="R1549" i="1"/>
  <c r="R1548" i="1"/>
  <c r="R1547" i="1"/>
  <c r="R1546" i="1"/>
  <c r="R1545" i="1"/>
  <c r="R1544" i="1"/>
  <c r="R1543" i="1"/>
  <c r="R1542" i="1"/>
  <c r="R1541" i="1"/>
  <c r="R1540" i="1"/>
  <c r="R1539" i="1"/>
  <c r="R1538" i="1"/>
  <c r="R1537" i="1"/>
  <c r="R1536" i="1"/>
  <c r="R1535" i="1"/>
  <c r="R1534" i="1"/>
  <c r="R1533" i="1"/>
  <c r="R1532" i="1"/>
  <c r="R1531" i="1"/>
  <c r="R1530" i="1"/>
  <c r="R1529" i="1"/>
  <c r="R1528" i="1"/>
  <c r="D1528" i="1"/>
  <c r="R1527" i="1"/>
  <c r="R1526" i="1"/>
  <c r="R1525" i="1"/>
  <c r="R1524" i="1"/>
  <c r="R1523" i="1"/>
  <c r="R1522" i="1"/>
  <c r="R1521" i="1"/>
  <c r="D1521" i="1"/>
  <c r="R1520" i="1"/>
  <c r="D1520" i="1"/>
  <c r="R1519" i="1"/>
  <c r="R1518" i="1"/>
  <c r="R1517" i="1"/>
  <c r="R1516" i="1"/>
  <c r="X1515" i="1"/>
  <c r="R1515" i="1"/>
  <c r="R1514" i="1"/>
  <c r="Q1514" i="1"/>
  <c r="R1513" i="1"/>
  <c r="R1511" i="1"/>
  <c r="R1510" i="1"/>
  <c r="R1509" i="1"/>
  <c r="R1508" i="1"/>
  <c r="R1507" i="1"/>
  <c r="R1506" i="1"/>
  <c r="R1505" i="1"/>
  <c r="R1504" i="1"/>
  <c r="R1503" i="1"/>
  <c r="R1502" i="1"/>
  <c r="R1501" i="1"/>
  <c r="R1500" i="1"/>
  <c r="R1499" i="1"/>
  <c r="R1498" i="1"/>
  <c r="X1497" i="1"/>
  <c r="R1497" i="1"/>
  <c r="R1496" i="1"/>
  <c r="X1495" i="1"/>
  <c r="R1495" i="1"/>
  <c r="R1494" i="1"/>
  <c r="R1493" i="1"/>
  <c r="R1492" i="1"/>
  <c r="R1491" i="1"/>
  <c r="R1490" i="1"/>
  <c r="R1489" i="1"/>
  <c r="R1488" i="1"/>
  <c r="R1487" i="1"/>
  <c r="R1486" i="1"/>
  <c r="R1485" i="1"/>
  <c r="R1484" i="1"/>
  <c r="R1482" i="1"/>
  <c r="X1481" i="1"/>
  <c r="R1481" i="1"/>
  <c r="R1480" i="1"/>
  <c r="R1479" i="1"/>
  <c r="R1478" i="1"/>
  <c r="R1477" i="1"/>
  <c r="X1476" i="1"/>
  <c r="R1476" i="1"/>
  <c r="R1475" i="1"/>
  <c r="R1474" i="1"/>
  <c r="R1473" i="1"/>
  <c r="R1472" i="1"/>
  <c r="R1471" i="1"/>
  <c r="R1468" i="1"/>
  <c r="R1466" i="1"/>
  <c r="R1465" i="1"/>
  <c r="R1464" i="1"/>
  <c r="R1463" i="1"/>
  <c r="R1462" i="1"/>
  <c r="R1461" i="1"/>
  <c r="R1460" i="1"/>
  <c r="R1459" i="1"/>
  <c r="R1458" i="1"/>
  <c r="R1457" i="1"/>
  <c r="R1456" i="1"/>
  <c r="R1455" i="1"/>
  <c r="R1454" i="1"/>
  <c r="R1453" i="1"/>
  <c r="R1452" i="1"/>
  <c r="R1451" i="1"/>
  <c r="R1449" i="1"/>
  <c r="R1448" i="1"/>
  <c r="R1447" i="1"/>
  <c r="R1446" i="1"/>
  <c r="R1445" i="1"/>
  <c r="R1444" i="1"/>
  <c r="R1443" i="1"/>
  <c r="R1442" i="1"/>
  <c r="R1441" i="1"/>
  <c r="X1440" i="1"/>
  <c r="R1440" i="1"/>
  <c r="R1439" i="1"/>
  <c r="R1438" i="1"/>
  <c r="R1437" i="1"/>
  <c r="R1436" i="1"/>
  <c r="R1435" i="1"/>
  <c r="R1434" i="1"/>
  <c r="R1433" i="1"/>
  <c r="R1431" i="1"/>
  <c r="R1430" i="1"/>
  <c r="R1429" i="1"/>
  <c r="R1428" i="1"/>
  <c r="R1427" i="1"/>
  <c r="R1426" i="1"/>
  <c r="R1425" i="1"/>
  <c r="R1424" i="1"/>
  <c r="R1423" i="1"/>
  <c r="R1422" i="1"/>
  <c r="R1421" i="1"/>
  <c r="R1420" i="1"/>
  <c r="R1419" i="1"/>
  <c r="R1418" i="1"/>
  <c r="R1417" i="1"/>
  <c r="R1416" i="1"/>
  <c r="R1415" i="1"/>
  <c r="R1414" i="1"/>
  <c r="R1413" i="1"/>
  <c r="R1412" i="1"/>
  <c r="R1411" i="1"/>
  <c r="R1410" i="1"/>
  <c r="R1409" i="1"/>
  <c r="R1408" i="1"/>
  <c r="R1407" i="1"/>
  <c r="R1406" i="1"/>
  <c r="R1405" i="1"/>
  <c r="R1404" i="1"/>
  <c r="R1398" i="1"/>
  <c r="D1395" i="1"/>
  <c r="X1392" i="1"/>
  <c r="D1392" i="1"/>
  <c r="R1391" i="1"/>
  <c r="R1390" i="1"/>
  <c r="R1388" i="1"/>
  <c r="R1387" i="1"/>
  <c r="R1386" i="1"/>
  <c r="R1384" i="1"/>
  <c r="D1384" i="1"/>
  <c r="R1383" i="1"/>
  <c r="R1382" i="1"/>
  <c r="R1381" i="1"/>
  <c r="R1380" i="1"/>
  <c r="R1379" i="1"/>
  <c r="R1378" i="1"/>
  <c r="R1377" i="1"/>
  <c r="R1376" i="1"/>
  <c r="R1375" i="1"/>
  <c r="R1374" i="1"/>
  <c r="R1373" i="1"/>
  <c r="R1372" i="1"/>
  <c r="R1371" i="1"/>
  <c r="R1370" i="1"/>
  <c r="R1369" i="1"/>
  <c r="R1368" i="1"/>
  <c r="R1367" i="1"/>
  <c r="R1366" i="1"/>
  <c r="R1365" i="1"/>
  <c r="R1364" i="1"/>
  <c r="R1363" i="1"/>
  <c r="R1362" i="1"/>
  <c r="R1361" i="1"/>
  <c r="X1360" i="1"/>
  <c r="R1360" i="1"/>
  <c r="R1359" i="1"/>
  <c r="R1358" i="1"/>
  <c r="R1357" i="1"/>
  <c r="R1356" i="1"/>
  <c r="R1355" i="1"/>
  <c r="R1354" i="1"/>
  <c r="D1354" i="1"/>
  <c r="R1353" i="1"/>
  <c r="R1352" i="1"/>
  <c r="X1351" i="1"/>
  <c r="R1351" i="1"/>
  <c r="X1350" i="1"/>
  <c r="R1350" i="1"/>
  <c r="R1349" i="1"/>
  <c r="R1348" i="1"/>
  <c r="R1347" i="1"/>
  <c r="R1346" i="1"/>
  <c r="R1345" i="1"/>
  <c r="R1344" i="1"/>
  <c r="R1343" i="1"/>
  <c r="R1341" i="1"/>
  <c r="R1340" i="1"/>
  <c r="R1339" i="1"/>
  <c r="R1338" i="1"/>
  <c r="R1337" i="1"/>
  <c r="R1336" i="1"/>
  <c r="X1334" i="1"/>
  <c r="R1334" i="1"/>
  <c r="R1333" i="1"/>
  <c r="D1333" i="1"/>
  <c r="X1332" i="1"/>
  <c r="R1332" i="1"/>
  <c r="R1331" i="1"/>
  <c r="R1330" i="1"/>
  <c r="D1330" i="1"/>
  <c r="R1329" i="1"/>
  <c r="D1329" i="1"/>
  <c r="R1328" i="1"/>
  <c r="R1327" i="1"/>
  <c r="R1326" i="1"/>
  <c r="R1325" i="1"/>
  <c r="R1324" i="1"/>
  <c r="D1324" i="1"/>
  <c r="X1322" i="1"/>
  <c r="R1322" i="1"/>
  <c r="R1321" i="1"/>
  <c r="R1320" i="1"/>
  <c r="R1319" i="1"/>
  <c r="R1318" i="1"/>
  <c r="R1317" i="1"/>
  <c r="R1316" i="1"/>
  <c r="R1315" i="1"/>
  <c r="R1314" i="1"/>
  <c r="R1313" i="1"/>
  <c r="R1312" i="1"/>
  <c r="R1311" i="1"/>
  <c r="R1310" i="1"/>
  <c r="R1309" i="1"/>
  <c r="R1308" i="1"/>
  <c r="R1307" i="1"/>
  <c r="R1306" i="1"/>
  <c r="R1305" i="1"/>
  <c r="R1304" i="1"/>
  <c r="R1303" i="1"/>
  <c r="R1302" i="1"/>
  <c r="R1301" i="1"/>
  <c r="R1300" i="1"/>
  <c r="R1299" i="1"/>
  <c r="R1298" i="1"/>
  <c r="R1297" i="1"/>
  <c r="R1296" i="1"/>
  <c r="R1295" i="1"/>
  <c r="X1294" i="1"/>
  <c r="R1294" i="1"/>
  <c r="R1293" i="1"/>
  <c r="R1292" i="1"/>
  <c r="R1291" i="1"/>
  <c r="R1290" i="1"/>
  <c r="R1289" i="1"/>
  <c r="R1288" i="1"/>
  <c r="R1287" i="1"/>
  <c r="R1286" i="1"/>
  <c r="X1285" i="1"/>
  <c r="R1285" i="1"/>
  <c r="X1284" i="1"/>
  <c r="R1284" i="1"/>
  <c r="R1283" i="1"/>
  <c r="R1282" i="1"/>
  <c r="R1281" i="1"/>
  <c r="R1280" i="1"/>
  <c r="R1279" i="1"/>
  <c r="R1278" i="1"/>
  <c r="R1277" i="1"/>
  <c r="R1276" i="1"/>
  <c r="R1275" i="1"/>
  <c r="R1274" i="1"/>
  <c r="R1273" i="1"/>
  <c r="R1272" i="1"/>
  <c r="R1271" i="1"/>
  <c r="R1270" i="1"/>
  <c r="R1269" i="1"/>
  <c r="R1268" i="1"/>
  <c r="R1267" i="1"/>
  <c r="R1266" i="1"/>
  <c r="R1265" i="1"/>
  <c r="R1264" i="1"/>
  <c r="R1263" i="1"/>
  <c r="R1262" i="1"/>
  <c r="R1261" i="1"/>
  <c r="R1260" i="1"/>
  <c r="R1259" i="1"/>
  <c r="R1258" i="1"/>
  <c r="R1257" i="1"/>
  <c r="R1256" i="1"/>
  <c r="R1255" i="1"/>
  <c r="R1254" i="1"/>
  <c r="R1253" i="1"/>
  <c r="R1252" i="1"/>
  <c r="R1251" i="1"/>
  <c r="R1250" i="1"/>
  <c r="R1249" i="1"/>
  <c r="D1249" i="1"/>
  <c r="R1248" i="1"/>
  <c r="R1247" i="1"/>
  <c r="R1246" i="1"/>
  <c r="R1245" i="1"/>
  <c r="R1244" i="1"/>
  <c r="R1243" i="1"/>
  <c r="R1242" i="1"/>
  <c r="R1241" i="1"/>
  <c r="R1240" i="1"/>
  <c r="R1239" i="1"/>
  <c r="R1238" i="1"/>
  <c r="R1237" i="1"/>
  <c r="R1236" i="1"/>
  <c r="R1235" i="1"/>
  <c r="R1234" i="1"/>
  <c r="R1233" i="1"/>
  <c r="R1232" i="1"/>
  <c r="R1231" i="1"/>
  <c r="R1230" i="1"/>
  <c r="R1229" i="1"/>
  <c r="R1228" i="1"/>
  <c r="R1227" i="1"/>
  <c r="R1226" i="1"/>
  <c r="R1225" i="1"/>
  <c r="X1224" i="1"/>
  <c r="R1224" i="1"/>
  <c r="R1223" i="1"/>
  <c r="R1222" i="1"/>
  <c r="R1221" i="1"/>
  <c r="R1220" i="1"/>
  <c r="R1219" i="1"/>
  <c r="R1218" i="1"/>
  <c r="R1217" i="1"/>
  <c r="R1216" i="1"/>
  <c r="R1215" i="1"/>
  <c r="R1214" i="1"/>
  <c r="D1214" i="1"/>
  <c r="R1213" i="1"/>
  <c r="D1213" i="1"/>
  <c r="R1212" i="1"/>
  <c r="D1212" i="1"/>
  <c r="R1211" i="1"/>
  <c r="R1210" i="1"/>
  <c r="R1207" i="1"/>
  <c r="R1206" i="1"/>
  <c r="R1205" i="1"/>
  <c r="R1204" i="1"/>
  <c r="R1203" i="1"/>
  <c r="R1202" i="1"/>
  <c r="R1201" i="1"/>
  <c r="R1200" i="1"/>
  <c r="R1199" i="1"/>
  <c r="R1198" i="1"/>
  <c r="R1197" i="1"/>
  <c r="R1196" i="1"/>
  <c r="R1195" i="1"/>
  <c r="R1194" i="1"/>
  <c r="R1193" i="1"/>
  <c r="R1192" i="1"/>
  <c r="R1191" i="1"/>
  <c r="R1190" i="1"/>
  <c r="R1189" i="1"/>
  <c r="R1188" i="1"/>
  <c r="R1187" i="1"/>
  <c r="R1186" i="1"/>
  <c r="R1185" i="1"/>
  <c r="R1184" i="1"/>
  <c r="R1183" i="1"/>
  <c r="R1182" i="1"/>
  <c r="R1181" i="1"/>
  <c r="X1130" i="1"/>
  <c r="X1128" i="1"/>
  <c r="X1040" i="1"/>
  <c r="D1031" i="1"/>
  <c r="D1030" i="1"/>
  <c r="D1029" i="1"/>
  <c r="D1021" i="1"/>
  <c r="X989" i="1"/>
  <c r="X947" i="1"/>
  <c r="D923" i="1"/>
  <c r="D922" i="1"/>
  <c r="D921" i="1"/>
  <c r="D920" i="1"/>
  <c r="D919" i="1"/>
  <c r="D918" i="1"/>
  <c r="D917" i="1"/>
  <c r="D916" i="1"/>
  <c r="D915" i="1"/>
  <c r="D914" i="1"/>
  <c r="D913" i="1"/>
  <c r="D912" i="1"/>
  <c r="D911" i="1"/>
  <c r="D910" i="1"/>
  <c r="D909" i="1"/>
  <c r="D908" i="1"/>
  <c r="D907" i="1"/>
  <c r="D906" i="1"/>
  <c r="D905" i="1"/>
  <c r="D904" i="1"/>
  <c r="D903" i="1"/>
  <c r="X810" i="1"/>
  <c r="X792" i="1"/>
  <c r="V747" i="1"/>
  <c r="D652" i="1"/>
  <c r="D651" i="1"/>
  <c r="D650" i="1"/>
  <c r="D649" i="1"/>
  <c r="D648" i="1"/>
  <c r="D646" i="1"/>
  <c r="D645" i="1"/>
  <c r="D644" i="1"/>
  <c r="D643" i="1"/>
  <c r="D642" i="1"/>
  <c r="D298"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H2740" i="1" l="1"/>
  <c r="V2742" i="1"/>
  <c r="V2743" i="1"/>
</calcChain>
</file>

<file path=xl/sharedStrings.xml><?xml version="1.0" encoding="utf-8"?>
<sst xmlns="http://schemas.openxmlformats.org/spreadsheetml/2006/main" count="70427" uniqueCount="10117">
  <si>
    <t>Organism</t>
  </si>
  <si>
    <t>No. PRC</t>
  </si>
  <si>
    <t>Original number</t>
  </si>
  <si>
    <t>Name</t>
  </si>
  <si>
    <t>Genus</t>
  </si>
  <si>
    <t>Species</t>
  </si>
  <si>
    <t>Abbreviations</t>
  </si>
  <si>
    <t>Original name on  the label</t>
  </si>
  <si>
    <t>Country</t>
  </si>
  <si>
    <t>Region</t>
  </si>
  <si>
    <t>District/Area</t>
  </si>
  <si>
    <t>Town/Village</t>
  </si>
  <si>
    <t>Locality</t>
  </si>
  <si>
    <t>Altitude</t>
  </si>
  <si>
    <t>Substrate</t>
  </si>
  <si>
    <t>GPS</t>
  </si>
  <si>
    <t>date</t>
  </si>
  <si>
    <t>date2</t>
  </si>
  <si>
    <t>leg.</t>
  </si>
  <si>
    <t>det.</t>
  </si>
  <si>
    <t>rev.</t>
  </si>
  <si>
    <t>depon. sub</t>
  </si>
  <si>
    <t>ex Herbarium</t>
  </si>
  <si>
    <t>Notes</t>
  </si>
  <si>
    <t>L</t>
  </si>
  <si>
    <t>Cladonia pleurota</t>
  </si>
  <si>
    <t>Cladonia</t>
  </si>
  <si>
    <t>Austria</t>
  </si>
  <si>
    <t>Kärnten, Gurktaler Alpen, Nationalpark Nockberge, the path from Nassbodensee to the Rosennock, ca. 500m from the lake, by the path</t>
  </si>
  <si>
    <t>ca. 2100</t>
  </si>
  <si>
    <t>on the humus</t>
  </si>
  <si>
    <t>60°17.54946', 05°23.9378'</t>
  </si>
  <si>
    <t>28.8.2008</t>
  </si>
  <si>
    <t>J. Steinová</t>
  </si>
  <si>
    <t>UV-</t>
  </si>
  <si>
    <t>Alectoria ochroleuca</t>
  </si>
  <si>
    <t>Alectoria</t>
  </si>
  <si>
    <t>ochroleuca</t>
  </si>
  <si>
    <t>Steirisches Randgebirge, Koralpe, Handalm N of Weinebene, subalpine meadows with rocky outcrops ("Öfen")</t>
  </si>
  <si>
    <t>1740 m</t>
  </si>
  <si>
    <t>46°50'30'', 15°01'20''</t>
  </si>
  <si>
    <t>13.5.2008</t>
  </si>
  <si>
    <t>J. Steinová, M. Cardinalle, M. Grube</t>
  </si>
  <si>
    <t>locality: sun exposed</t>
  </si>
  <si>
    <t>Alectoria sarmentosa</t>
  </si>
  <si>
    <t>sarmentosa</t>
  </si>
  <si>
    <t>(Ach.) Ach.</t>
  </si>
  <si>
    <t>Finland</t>
  </si>
  <si>
    <t>province of Oulu, Suomussalmi municipality, Hossa</t>
  </si>
  <si>
    <t>282</t>
  </si>
  <si>
    <t>on pine tree</t>
  </si>
  <si>
    <t>65°29.090', 29°26.121'</t>
  </si>
  <si>
    <t>5.7.2009</t>
  </si>
  <si>
    <t>J. Steinová, J.A.Šturma</t>
  </si>
  <si>
    <t>259</t>
  </si>
  <si>
    <t>on tree branch</t>
  </si>
  <si>
    <t>65°30.216', 29°23.008'</t>
  </si>
  <si>
    <t>Arthroraphis citrinella</t>
  </si>
  <si>
    <t>Arthrorapsis</t>
  </si>
  <si>
    <t>citrinella</t>
  </si>
  <si>
    <t>Styria, Steierische Randgebirge, Inngerinnggraben, ca. 100-200m before reaching Park 5</t>
  </si>
  <si>
    <t>ca. 1200</t>
  </si>
  <si>
    <t>on soil</t>
  </si>
  <si>
    <t>47°20.474', 14°39.821'</t>
  </si>
  <si>
    <t>7.5.2013</t>
  </si>
  <si>
    <t>J. Steinová, A. Dingová-Košuthová, L. Muggia</t>
  </si>
  <si>
    <t>Arthroraphis sp.</t>
  </si>
  <si>
    <t>sp.</t>
  </si>
  <si>
    <t>Kärnten, Gurktaler Alpen, Nationalpark Nockberge, path from Nassbodensee to calcareous plateau, ca. 1km from the lake</t>
  </si>
  <si>
    <t>ca. 2150</t>
  </si>
  <si>
    <t>on the layer of the humus by the path</t>
  </si>
  <si>
    <t>,</t>
  </si>
  <si>
    <t>Arthrorhaphis aeruginosa</t>
  </si>
  <si>
    <t>aeruginosa</t>
  </si>
  <si>
    <t>Czech Republic</t>
  </si>
  <si>
    <t>W Bohemia, Slavkovský les, PR Planý vrch, small boulder scree</t>
  </si>
  <si>
    <t>800 - 850</t>
  </si>
  <si>
    <t>on squamules of Cladonia</t>
  </si>
  <si>
    <t>16.8.2007</t>
  </si>
  <si>
    <t>J. Steinová, O. Peksa, F. Bouda, P. Tájek</t>
  </si>
  <si>
    <t>Carinthia, Gurktaler Alpen, Hochrindl.</t>
  </si>
  <si>
    <t>ca. 1600</t>
  </si>
  <si>
    <t>on Cladonias growing on Picea abies</t>
  </si>
  <si>
    <t>5.6.2013</t>
  </si>
  <si>
    <t>J. Steinová, T. Spribille, P. Resl</t>
  </si>
  <si>
    <t>vegetation: spruce forest</t>
  </si>
  <si>
    <t>Solorina saccata (L.) Ach.</t>
  </si>
  <si>
    <t>Solorina</t>
  </si>
  <si>
    <t>saccata</t>
  </si>
  <si>
    <t>(L.) Ach.</t>
  </si>
  <si>
    <t>Solorina saccata</t>
  </si>
  <si>
    <t>CZ</t>
  </si>
  <si>
    <t>Boh. centr.</t>
  </si>
  <si>
    <t>Bohemia centralis, inter opp. Praha et Beroun: apud pagum Sv. Ivan pod Skalou</t>
  </si>
  <si>
    <t>?1818</t>
  </si>
  <si>
    <t>Ed. Erxleben</t>
  </si>
  <si>
    <t>P.M. Opiz</t>
  </si>
  <si>
    <t>Diploschistes gypsaceus</t>
  </si>
  <si>
    <t>Diploschistes</t>
  </si>
  <si>
    <t>gypsaceus</t>
  </si>
  <si>
    <t>Urceolaria gypsacea Ach.</t>
  </si>
  <si>
    <t>Kalksteinfelsen bei St. Ivan</t>
  </si>
  <si>
    <t>Solorina crocea (L.) Ach.</t>
  </si>
  <si>
    <t>crocea</t>
  </si>
  <si>
    <t>Solorina crocea</t>
  </si>
  <si>
    <t>Boh. merid.</t>
  </si>
  <si>
    <t>Horská Kvilda</t>
  </si>
  <si>
    <t>? před 1970</t>
  </si>
  <si>
    <t>?</t>
  </si>
  <si>
    <t>D. Svoboda</t>
  </si>
  <si>
    <t>Boh. centr, distr. Beroun, ad saxa calcarea prope ostium rivi Loděnice, cca 220 m s.m.</t>
  </si>
  <si>
    <t>17.3.1960</t>
  </si>
  <si>
    <t>J. Váňa</t>
  </si>
  <si>
    <t>Boh. centr, distr. Beroun, in rupe ardua calcarea in valle apud ostium rivi Loděnice, cca 220 m s.m.</t>
  </si>
  <si>
    <t>18.3.1961</t>
  </si>
  <si>
    <t>Boh. centr, distr. Beroun, pag. Sv. Jan pod Skalou, in valle carstico Propadlá voda a orient. pagi, in saxis calcareis in declivo septentrionali, cca 280 m s.m.</t>
  </si>
  <si>
    <t>22.4.1961</t>
  </si>
  <si>
    <t>Boh. merid., distr. Český Krumlov, opp. Český Krumlov: in saxis calcareis ad pedem collis Ptačí hrádek</t>
  </si>
  <si>
    <t>17.6.1980</t>
  </si>
  <si>
    <t>V. Skalický</t>
  </si>
  <si>
    <t>J. Liška</t>
  </si>
  <si>
    <t>Boh. septentr.</t>
  </si>
  <si>
    <t>Am Gründe Kalkhaltiger Sandsteinfelsen im Kümmergebirge, ca 300 m s.m., 1927</t>
  </si>
  <si>
    <t>1927</t>
  </si>
  <si>
    <t>J. Anders</t>
  </si>
  <si>
    <t>Sv. Prokop</t>
  </si>
  <si>
    <t>5.1933</t>
  </si>
  <si>
    <t>na vápenc. skalách v Obřím dole</t>
  </si>
  <si>
    <t>1920</t>
  </si>
  <si>
    <t>V. Kuťák</t>
  </si>
  <si>
    <t>PL</t>
  </si>
  <si>
    <t>Poland, Silesia</t>
  </si>
  <si>
    <t>Riesengebirge: Sattlerschlucht bei Oberlangenau, Urkalk.</t>
  </si>
  <si>
    <t>28.8.1910</t>
  </si>
  <si>
    <t>E. Proschwitzer</t>
  </si>
  <si>
    <t>Moravia orient.</t>
  </si>
  <si>
    <t>Moravia orient., Štramberk: in fissis rupium clcariarum collis Kotouč, alt. ca 500 m</t>
  </si>
  <si>
    <t>1932</t>
  </si>
  <si>
    <t>J. Suza</t>
  </si>
  <si>
    <t>J.Suza: Lichenes bohemoslovakiae</t>
  </si>
  <si>
    <t>Solorina saccata var. genuina Körb.</t>
  </si>
  <si>
    <t>u Radotína</t>
  </si>
  <si>
    <t>1928 (před)</t>
  </si>
  <si>
    <t>K. Domin</t>
  </si>
  <si>
    <t>CZ /A</t>
  </si>
  <si>
    <t>Mor. merid.</t>
  </si>
  <si>
    <t>Thayatal unter Hardegg</t>
  </si>
  <si>
    <t>11.5.1917</t>
  </si>
  <si>
    <t>A. Oborny</t>
  </si>
  <si>
    <t>CZ/PL</t>
  </si>
  <si>
    <t>Südeten</t>
  </si>
  <si>
    <t>před 1860</t>
  </si>
  <si>
    <t>V. Koszteletzky</t>
  </si>
  <si>
    <t>Krkonoše, Kotel, in valle Velká Kotelná jáma ad terram humosam, ca 1350 m s.m.</t>
  </si>
  <si>
    <t>3.6.1966</t>
  </si>
  <si>
    <t>Kosteletzky herb.</t>
  </si>
  <si>
    <t>Sv. Ivan</t>
  </si>
  <si>
    <t>nečitelné</t>
  </si>
  <si>
    <t>Böhmen. An Kalkfelsen bei Sct. Ivan</t>
  </si>
  <si>
    <t>16.5.1886</t>
  </si>
  <si>
    <t>Paul Hora</t>
  </si>
  <si>
    <t>Tetín u Berouna</t>
  </si>
  <si>
    <t>16.4.1899</t>
  </si>
  <si>
    <t>Boh. septentr., montes Krkonoše: in valle Velká Kotelná Jáma inter vicum Hor. Mísečky et tabernam Dvoračky</t>
  </si>
  <si>
    <t>20.6.1955</t>
  </si>
  <si>
    <t>Ad terram umbrosam prope Sv. Jan pod Skalou</t>
  </si>
  <si>
    <t>25.9.1930</t>
  </si>
  <si>
    <t>Z. Černohorský</t>
  </si>
  <si>
    <t>In rubibus calcareis pr. Srbsko ad Beroun</t>
  </si>
  <si>
    <t>4.1900</t>
  </si>
  <si>
    <t>J. Podpěra</t>
  </si>
  <si>
    <t>Boh. centralis, distr. Praha-occid., in valle rivi Radotínský potok in silva Kopaniský les, in declivo septentrionali saxis calcareis prope viam inter pagos Zadní Kopanina et Radotín, cca 250 m s.m.</t>
  </si>
  <si>
    <t>6.4.1961</t>
  </si>
  <si>
    <t>Bohemia, distr. Beroun, pag. Sv. jan pod Skalou, in valle carstico "Propadlá voda", in saxis in declivo septentrionali, ca 280 m</t>
  </si>
  <si>
    <t>4.3.1961</t>
  </si>
  <si>
    <t>J. Stuchlý</t>
  </si>
  <si>
    <t>Boh. centralis, opp. Radotín: silva Kopaninský les dicta, in merid.-orientem ad vico Zadní Kopanina, super via publica per vallem Radotínské údolí ad vicum Zadní Kopanina ducente, in saxis calcareis collis sub cacumine, exp. septentr., ca 280 m</t>
  </si>
  <si>
    <t>Solorina saccata v. pruinosa/ v. microcarpa</t>
  </si>
  <si>
    <t>U Tetína</t>
  </si>
  <si>
    <t>není uvedeno</t>
  </si>
  <si>
    <t>M. Servít</t>
  </si>
  <si>
    <t>Bohemia centr., distr. Beroun, pag. Srbsko: In saxis calcareis apud ostium rivi Kačák, ca 230 m</t>
  </si>
  <si>
    <t>Böhmen. St. Ivan bei Beraun, Kalkfelsen</t>
  </si>
  <si>
    <t>26.5.1889</t>
  </si>
  <si>
    <t>Solorina spongiosa (Sm.) Cromb.</t>
  </si>
  <si>
    <t>spongiosa</t>
  </si>
  <si>
    <t>(Sm.) Cromb.</t>
  </si>
  <si>
    <t>Boh. septentr., montes Krušné hory, opp. Kovářská, ad terram calcaream loco Vápenka</t>
  </si>
  <si>
    <t>25.6.1966</t>
  </si>
  <si>
    <t>Aspicilia moenium</t>
  </si>
  <si>
    <t>Aspicilia</t>
  </si>
  <si>
    <t>moenium</t>
  </si>
  <si>
    <t>Kärnten, Gurktaler Alpen, Nationalpark Nockberge,  the valley of the brook ca. 900m NW from the Erlacherhaus</t>
  </si>
  <si>
    <t>1779</t>
  </si>
  <si>
    <t>on the calcareous rock</t>
  </si>
  <si>
    <t>Z. Palice</t>
  </si>
  <si>
    <t>Bacidia subincompta</t>
  </si>
  <si>
    <t>Bacidia</t>
  </si>
  <si>
    <t>subincompta</t>
  </si>
  <si>
    <t>Slovakia</t>
  </si>
  <si>
    <t>NP Muráňská Planina, by Poludnica Hill, at the foot of the ridge</t>
  </si>
  <si>
    <t>466,4</t>
  </si>
  <si>
    <t>on the bark</t>
  </si>
  <si>
    <t>15.11.2007</t>
  </si>
  <si>
    <t>J. Steinová, Z. Palice, A. Guttová</t>
  </si>
  <si>
    <t>Brodoa sp.</t>
  </si>
  <si>
    <t>Brodoa</t>
  </si>
  <si>
    <t>Krkonoše Mountains, boulder scree below the top of Kotel Mountain</t>
  </si>
  <si>
    <t>ca. 1400</t>
  </si>
  <si>
    <t>on stone</t>
  </si>
  <si>
    <t>24.8.2007</t>
  </si>
  <si>
    <t>J. Steinová, L. Syrovátková, J. Malíček, Z. Palice, Ch. Printzen</t>
  </si>
  <si>
    <t>Calicium cf. trabellinum (Ach.) Ach.</t>
  </si>
  <si>
    <t>Calicium</t>
  </si>
  <si>
    <t>cf. trabinellum</t>
  </si>
  <si>
    <t>W Bohemia, Slavkovský les, PR Planý vrch, in serpentine pinewood</t>
  </si>
  <si>
    <t>on "dead wood"</t>
  </si>
  <si>
    <t>Caloplaca cerina</t>
  </si>
  <si>
    <t>Caloplaca</t>
  </si>
  <si>
    <t>cerina</t>
  </si>
  <si>
    <t>NP Muráňská Planina, Žabnica by Muráň Village</t>
  </si>
  <si>
    <t>ca. 400 - 450</t>
  </si>
  <si>
    <t>on the bark of Juglans regia</t>
  </si>
  <si>
    <t>46°52'500'', 13°44'827''</t>
  </si>
  <si>
    <t>14.11.2007</t>
  </si>
  <si>
    <t>Candelaria concolor (Dicks.) Stein</t>
  </si>
  <si>
    <t>Candelaria</t>
  </si>
  <si>
    <t>concolor</t>
  </si>
  <si>
    <t>(Dicks.) Stein</t>
  </si>
  <si>
    <t>ca. 420</t>
  </si>
  <si>
    <t>N48°45,1495', E20°01,7814'</t>
  </si>
  <si>
    <t>Candelariella cf. xanthostigma (Ach.) Lettau.</t>
  </si>
  <si>
    <t>Candelariella</t>
  </si>
  <si>
    <t>cf. Xanthostigma</t>
  </si>
  <si>
    <t>(Ach.) Lettau.</t>
  </si>
  <si>
    <t>444</t>
  </si>
  <si>
    <t>Candelariella xanthostigma (Ach.) Lettau</t>
  </si>
  <si>
    <t>xanthostigma</t>
  </si>
  <si>
    <t>Steiermark, surroundings of Graz</t>
  </si>
  <si>
    <t>ca. 500</t>
  </si>
  <si>
    <t>5/2007</t>
  </si>
  <si>
    <t>Jana Steinová, Jitka Zelinková</t>
  </si>
  <si>
    <t>Catillaria nigroclavata (Nyl.) Schuler.</t>
  </si>
  <si>
    <t>Catillaria</t>
  </si>
  <si>
    <t>nigroclavata</t>
  </si>
  <si>
    <t>(Nyl.) Schuler.</t>
  </si>
  <si>
    <t>408,7</t>
  </si>
  <si>
    <t>Catolechia wahlenbergii (Ach.) Körb.</t>
  </si>
  <si>
    <t>Catolechia</t>
  </si>
  <si>
    <t>wahlenbergii</t>
  </si>
  <si>
    <t>(Ach.) Körb.</t>
  </si>
  <si>
    <t>Steiermark, Zirbitzkogel, Sabathygebiet, N facing rocky slope to Lindersee</t>
  </si>
  <si>
    <t>2070</t>
  </si>
  <si>
    <t>silicate rock</t>
  </si>
  <si>
    <t>1.7.2007</t>
  </si>
  <si>
    <t>Jana Steinová, Jitka Zelinková, Helmut Mayrhofer</t>
  </si>
  <si>
    <t>Cetraria cf. ericetorum</t>
  </si>
  <si>
    <t>Cetaria</t>
  </si>
  <si>
    <t>cf. Ericetorum</t>
  </si>
  <si>
    <t>1740</t>
  </si>
  <si>
    <t>N48°44,0013', E20°02,4985'</t>
  </si>
  <si>
    <t>Cetraria cf. muricata</t>
  </si>
  <si>
    <t>cf. Muricata</t>
  </si>
  <si>
    <t>Germany</t>
  </si>
  <si>
    <t>Saxony, The Oberlausitzer Heide- und Teichlandschaft UNESCO Biosphere Reserve, ca. 1 km NE from Göbeln</t>
  </si>
  <si>
    <t>ca. 150</t>
  </si>
  <si>
    <t>on sandy soil</t>
  </si>
  <si>
    <t>7.7.2013</t>
  </si>
  <si>
    <t>Jana Steinová</t>
  </si>
  <si>
    <t>vegetation: Corynephorus grassland</t>
  </si>
  <si>
    <t>Cetraria commixta</t>
  </si>
  <si>
    <t>commixta</t>
  </si>
  <si>
    <t>Krkonoše Mountains, Velká kotelní jáma, boulder scree below the top of Kotel Mountain above the minigallery</t>
  </si>
  <si>
    <t>1421</t>
  </si>
  <si>
    <t>N48°43,9540', E20°01,4189'</t>
  </si>
  <si>
    <t>Cetraria muricata</t>
  </si>
  <si>
    <t>muricata</t>
  </si>
  <si>
    <t>Prov. Varsinais-Suomi (Ab). Vihti: Salmi: 0,5-1,5km SW of Salmi Manor.</t>
  </si>
  <si>
    <t>70</t>
  </si>
  <si>
    <t>rock outcrop in forest</t>
  </si>
  <si>
    <t>47°40'14'', 14°34'11''</t>
  </si>
  <si>
    <t>13.9.2012</t>
  </si>
  <si>
    <t>J. Steinová, T. Ahti</t>
  </si>
  <si>
    <t>Cetrelia monachorum (Zahlbr.) W. Culb. &amp; C. Culb.</t>
  </si>
  <si>
    <t>Cetrelia</t>
  </si>
  <si>
    <t>monachorum</t>
  </si>
  <si>
    <t>(Zahlbr.)  W. Culb. &amp; C. Culb.</t>
  </si>
  <si>
    <t>Cetrelia sp.</t>
  </si>
  <si>
    <t>Steiermark, Ennstaler Alpen, Nationalpark Gesäuse, Hartelsgraben SW Hieflau</t>
  </si>
  <si>
    <t>680</t>
  </si>
  <si>
    <t>on bark of Alnus incana</t>
  </si>
  <si>
    <t>30.6.2007</t>
  </si>
  <si>
    <t>Jana Steinová, Helmut Mayrhofer</t>
  </si>
  <si>
    <t>Central Bohemia, district Příbram, Sedlčansko, ca. 3 km W from the village Blažim, rock outcrops above the Vltava River, ca. 400m from "Živohošťský most" Bridge, ca. 50m above the river</t>
  </si>
  <si>
    <t>ca. 300 - 350</t>
  </si>
  <si>
    <t>on the rock covered by a moss</t>
  </si>
  <si>
    <t>51°17'31'', 14°32'12''</t>
  </si>
  <si>
    <t>20.4.2008</t>
  </si>
  <si>
    <t>J. Steinová, O. Peksa,  L. Syrovátková, F. Bouda, J. Malíček</t>
  </si>
  <si>
    <t>locality: not directly sun exposed, overshadowed by trees</t>
  </si>
  <si>
    <t>50°45'05,8", 15°31'54,4"</t>
  </si>
  <si>
    <t>Cladonia amaurocraea</t>
  </si>
  <si>
    <t>amaurocraea</t>
  </si>
  <si>
    <t>Cladonia sp.</t>
  </si>
  <si>
    <t>Kärnten, Gurktaler Alpen, Nationalpark Nockberge, the path from Nassbodensee to the Rosennock, ca. 100m from the lake, boulder scree</t>
  </si>
  <si>
    <t>ca. 2080</t>
  </si>
  <si>
    <t>boulder scree, granite rocks, on the layer of humus</t>
  </si>
  <si>
    <t>Cladonia bellidiflora</t>
  </si>
  <si>
    <t>bellidiflora</t>
  </si>
  <si>
    <t>Kärnten, Gurktaler Alpen, Nationalpark Nockberge, on the path from Erlacherhaus to Nassbodensee, by the wooden cottage above the forest boundary</t>
  </si>
  <si>
    <t>1939</t>
  </si>
  <si>
    <t>on the layer of humus on the granite rocks</t>
  </si>
  <si>
    <t>J. Steinová, Z. Palice, J. P. Halda</t>
  </si>
  <si>
    <t>UV+</t>
  </si>
  <si>
    <t>47°35'08'', 14°42'21''</t>
  </si>
  <si>
    <t>near to area, protected area, spruce-forest, on the path</t>
  </si>
  <si>
    <t>on the path</t>
  </si>
  <si>
    <t>47°34'47'', 14°42'20''</t>
  </si>
  <si>
    <t>6.7.2009</t>
  </si>
  <si>
    <t>J. Steinová, J. A. Šturma</t>
  </si>
  <si>
    <t>spruce forest; TLC: N1-5</t>
  </si>
  <si>
    <t>Cladonia borealis</t>
  </si>
  <si>
    <t>borealis</t>
  </si>
  <si>
    <t>S. Stenroos</t>
  </si>
  <si>
    <t>Cladonia coccifera group</t>
  </si>
  <si>
    <t>Kärnten, Gurktaler Alpen, Nationalpark Nockberge,  the valley of the brook ca. 800m N from the Erlacherhaus</t>
  </si>
  <si>
    <t>on the granite rock</t>
  </si>
  <si>
    <t>27.8.2008</t>
  </si>
  <si>
    <t>UV ochre</t>
  </si>
  <si>
    <t>Kärnten, Gurktaler Alpen, Nationalpark Nockberge,  the valley of the brook ca. 500m NW from the Erlacherhaus</t>
  </si>
  <si>
    <t>ca. 1750</t>
  </si>
  <si>
    <t>on the worked wood</t>
  </si>
  <si>
    <t>Northern Finland, close to the river</t>
  </si>
  <si>
    <t>306</t>
  </si>
  <si>
    <t>9.7.2009</t>
  </si>
  <si>
    <t>J. Steinová, J.A. Šturma</t>
  </si>
  <si>
    <t>J.Steinová</t>
  </si>
  <si>
    <t>0038-17</t>
  </si>
  <si>
    <t>Northern Finland, Sadankyla</t>
  </si>
  <si>
    <t>215</t>
  </si>
  <si>
    <t>49°34'0-5"N, 14°21'43-48"E</t>
  </si>
  <si>
    <t>7.7.2009</t>
  </si>
  <si>
    <t>0038-11</t>
  </si>
  <si>
    <t>Norway</t>
  </si>
  <si>
    <t>NP Rondane, Grimsdalen</t>
  </si>
  <si>
    <t>1251</t>
  </si>
  <si>
    <t>49°43'20-30"N, 14°22'0-10"E</t>
  </si>
  <si>
    <t>17.7.2009</t>
  </si>
  <si>
    <t>together with Cetraria cucullata</t>
  </si>
  <si>
    <t>300</t>
  </si>
  <si>
    <t>49°45'57-59"N, 14°25'10"E</t>
  </si>
  <si>
    <t>ca. 15 km W from Sodankyllä, Kittiläntie, open taiga on granite polygonal soils, the top of moraine</t>
  </si>
  <si>
    <t>239</t>
  </si>
  <si>
    <t>granite polygonal soils</t>
  </si>
  <si>
    <t>8.7.2009</t>
  </si>
  <si>
    <t>Cladonia botryocarpa</t>
  </si>
  <si>
    <t>botryocarpa</t>
  </si>
  <si>
    <t>Mexico</t>
  </si>
  <si>
    <t>Oaxaca, San José del Pacífico, on the top of mountain above San José</t>
  </si>
  <si>
    <t>ca. 3100</t>
  </si>
  <si>
    <t>on pine tree stump</t>
  </si>
  <si>
    <t>N61 42.854, E10 10.103</t>
  </si>
  <si>
    <t>2.1.2010</t>
  </si>
  <si>
    <t>T.Ahti</t>
  </si>
  <si>
    <t>Cladonia caespiticia</t>
  </si>
  <si>
    <t>caespiticia</t>
  </si>
  <si>
    <t>Central Bohemia, district Příbram, Sedlčansko, ca. 3 km W from the village Blažim, rock outcrops above the Vltava River, ca. 400m from "Živohošťský most" Bridge</t>
  </si>
  <si>
    <t>ca. 320 - 370</t>
  </si>
  <si>
    <t>on the roots covered by a thin layer of humus</t>
  </si>
  <si>
    <t>not directly sun exposed, overshadowed by trees</t>
  </si>
  <si>
    <t>Cladonia caribaea</t>
  </si>
  <si>
    <t>caribaea</t>
  </si>
  <si>
    <t>S Mexico, Chiapas, NP Lagos de Montebello, smal lake close to the road, water-station</t>
  </si>
  <si>
    <t>ca. 1500</t>
  </si>
  <si>
    <t>on Pinus cf. pseudostrobus trunk</t>
  </si>
  <si>
    <t>18.12.2009</t>
  </si>
  <si>
    <t>T. Ahti</t>
  </si>
  <si>
    <t>Pinus pseudostrobus</t>
  </si>
  <si>
    <t>S Mexico, Chiapas, NP Lagos de Montebello, by Laguna de Bosque Azul Lake</t>
  </si>
  <si>
    <t>on tree trunk</t>
  </si>
  <si>
    <t>Cladonia carneola</t>
  </si>
  <si>
    <t>carneola</t>
  </si>
  <si>
    <t>Styria, Steierische Randgebirge, Stubalpe, W of Köflach, Gaberl</t>
  </si>
  <si>
    <t>on decaying wood</t>
  </si>
  <si>
    <t>50°50'11.103", 15°20'54.295"</t>
  </si>
  <si>
    <t>Cladonia cenotea</t>
  </si>
  <si>
    <t>cenotea</t>
  </si>
  <si>
    <t>Lithuania</t>
  </si>
  <si>
    <t>region Ignalinos, not far away from Paluše, educational circuit</t>
  </si>
  <si>
    <t>on the layer of humus on the ground</t>
  </si>
  <si>
    <t>50°42'21.431", 15°40'26.609"</t>
  </si>
  <si>
    <t>31.7.2008</t>
  </si>
  <si>
    <t>J. Steinová, F. Bouda</t>
  </si>
  <si>
    <t>pine-forest; UV+ white</t>
  </si>
  <si>
    <t>on the spruce log</t>
  </si>
  <si>
    <t>49°20'57,06", 16°55'59,71"</t>
  </si>
  <si>
    <t>Cladonia cervicornis</t>
  </si>
  <si>
    <t>cervicornis</t>
  </si>
  <si>
    <t>Corynephorus grassland</t>
  </si>
  <si>
    <t>Cladonia chlorophea group</t>
  </si>
  <si>
    <t>chlorophaea group</t>
  </si>
  <si>
    <t>Poland</t>
  </si>
  <si>
    <t>Góry Izerskie Mts., ca. 300m NW from Gorzystów, by the path</t>
  </si>
  <si>
    <t>ruines of the house, on the blocks of stone</t>
  </si>
  <si>
    <t>12.9.2008</t>
  </si>
  <si>
    <t>Denmark</t>
  </si>
  <si>
    <t>Sjaelland, Melby Overdrev, burned area in the pine forest</t>
  </si>
  <si>
    <t>on the sand</t>
  </si>
  <si>
    <t>4.11.2008</t>
  </si>
  <si>
    <t>Sara Alstrup, J. A. Šturma, J. Steinová</t>
  </si>
  <si>
    <t>Cladonia chlorophaea</t>
  </si>
  <si>
    <t>chlorophaea</t>
  </si>
  <si>
    <t>Oaxaca, San José del Pacífico, path from the village (from the church further), ca. 2,5 km SE from San José</t>
  </si>
  <si>
    <t>ca. 2900</t>
  </si>
  <si>
    <t>in plant debris</t>
  </si>
  <si>
    <t>47°06.082', 14°54.929'</t>
  </si>
  <si>
    <t>Quercus sp., Pinus pseudostrobus</t>
  </si>
  <si>
    <t>Cladonia cf. chlorophea</t>
  </si>
  <si>
    <t>sun exposed; 0023-03</t>
  </si>
  <si>
    <t>Cladonia ciliata Stirt.</t>
  </si>
  <si>
    <t>ciliata</t>
  </si>
  <si>
    <t>Stirt.</t>
  </si>
  <si>
    <t>Central Bohemia, dictrict Mělník, Malý Vlhošť</t>
  </si>
  <si>
    <t>ca. 430</t>
  </si>
  <si>
    <t>46°52'313'', 13°43'821''</t>
  </si>
  <si>
    <t>22.9.2006</t>
  </si>
  <si>
    <t>J. Steinová, j. Kocourková</t>
  </si>
  <si>
    <t>Cladonia coccifera</t>
  </si>
  <si>
    <t>coccifera</t>
  </si>
  <si>
    <t>S Finland, region Itä-Uusimaa, ca. 10km S  from Porvoo, close to Fagersta, pine-forest by the turning to "Pikkulandhitte"</t>
  </si>
  <si>
    <t>ca. 20</t>
  </si>
  <si>
    <t>on the granite rock on the humus</t>
  </si>
  <si>
    <t>50°45'06", 15°31'57"</t>
  </si>
  <si>
    <t>11.8.2008</t>
  </si>
  <si>
    <t>J. Steinová, Miroslav Kolařík</t>
  </si>
  <si>
    <t>pine-forest; UV-</t>
  </si>
  <si>
    <t>Cladonia cf. Coccifera</t>
  </si>
  <si>
    <t>N65 31.704, E29 08.434</t>
  </si>
  <si>
    <t>Cladonia coccifera?</t>
  </si>
  <si>
    <t>S Finland, region Itä-Uusimaa, ca. 2km S  from Porvoo, on the peninsula, nature preserve, close to the mole, by few houses</t>
  </si>
  <si>
    <t>ca. 10</t>
  </si>
  <si>
    <t>on the granite rock covered by humus</t>
  </si>
  <si>
    <t>67°26.182', 26°13.073'</t>
  </si>
  <si>
    <t>10.8.2008</t>
  </si>
  <si>
    <t>spruce-forest; UV-</t>
  </si>
  <si>
    <t>Cladonia cf. coccifera ?</t>
  </si>
  <si>
    <t>S Finland, region Itä-Uusimaa, ca. 2km S  from Porvoo, on the peninsula, nature preserve, educational circuit, after ca. 500m from the beginning</t>
  </si>
  <si>
    <t>ca. 15</t>
  </si>
  <si>
    <t>46°52'447'', 13°44'829''</t>
  </si>
  <si>
    <t>9.8.2008</t>
  </si>
  <si>
    <t>S Finland, city of Helsinki, by the campsite Rastila, by the sea coast</t>
  </si>
  <si>
    <t>on the granite rocks covered by the layer of humus</t>
  </si>
  <si>
    <t>60°57.388', 10°52.832'</t>
  </si>
  <si>
    <t>7.8.2008</t>
  </si>
  <si>
    <t>Kärnten, Gurktaler Alpen, Nationalpark Nockberge, the top of Rosennock Mt.</t>
  </si>
  <si>
    <t>2440</t>
  </si>
  <si>
    <t>granite rocks covered by the layer of humus</t>
  </si>
  <si>
    <t>Kärnten, Gurktaler Alpen, Nationalpark Nockberge, Nassbodensee, by the path (from Erlacherhütte) ca. 50m far away from beginning of the lake</t>
  </si>
  <si>
    <t>2030</t>
  </si>
  <si>
    <t>Kärnten, Gurktaler Alpen, Nationalpark Nockberge, the path from Nassbodensee to the Rosennock, in about 1/3 of the way</t>
  </si>
  <si>
    <t>granite rocks, on the layer of humus</t>
  </si>
  <si>
    <t>mosses, Empetrum nigrum, Vaccinium myrtillus; UV-</t>
  </si>
  <si>
    <t>Kärnten, Gurktaler Alpen, Nationalpark Nockberge, ca. 100m far away from the top of Rosennock Mt., N slope</t>
  </si>
  <si>
    <t>ca. 2420</t>
  </si>
  <si>
    <t>among granite stones on the layer of humus</t>
  </si>
  <si>
    <t>Kärnten, Gurktaler Alpen, Nationalpark Nockberge, ca. 500m from the Nassbodensee in the direction to Predigerstuhl, by the path</t>
  </si>
  <si>
    <t>ca. 2050</t>
  </si>
  <si>
    <t>on the layer of humus</t>
  </si>
  <si>
    <t>on the layer of humus among granite stones</t>
  </si>
  <si>
    <t>Kärnten, Gurktaler Alpen, Nationalpark Nockberge, the path from Nassbodensee to the Rosennock, in about 1/2 of the way, small boulder scree</t>
  </si>
  <si>
    <t>ca. 2300</t>
  </si>
  <si>
    <t>boulder scree, among stones, on the layer of humus</t>
  </si>
  <si>
    <t>60°15-20', 25°45-48'</t>
  </si>
  <si>
    <t>Cladonia coccifera gr.</t>
  </si>
  <si>
    <t>Kärnten, Gurktaler Alpen, road to Turracher Höhe</t>
  </si>
  <si>
    <t>1698</t>
  </si>
  <si>
    <t>on the layer of humus, granite rocks</t>
  </si>
  <si>
    <t>60°12', 25°07'</t>
  </si>
  <si>
    <t>29.8.2008</t>
  </si>
  <si>
    <t>J. Steinová, J. Halda, Z. Palice</t>
  </si>
  <si>
    <t>Larix decidua, Pinus cembra; UV-</t>
  </si>
  <si>
    <t>on the lyaer of humus among the granite rocks</t>
  </si>
  <si>
    <t>Kärnten, Gurktaler Alpen, Nationalpark Nockberge, Rosennock Mt., on the top</t>
  </si>
  <si>
    <t>2435</t>
  </si>
  <si>
    <t>on the layer of humus on the granite rock</t>
  </si>
  <si>
    <t>46°52'584'', 13°44'900''</t>
  </si>
  <si>
    <t>Kärnten, Gurktaler Alpen, Nationalpark Nockberge,  the valley of the brook, ca. 50m from Erlacherbockhütte, ca. 1km N from the Erlacherhaus</t>
  </si>
  <si>
    <t>ca. 1915</t>
  </si>
  <si>
    <t>on the layer of humus among rocks</t>
  </si>
  <si>
    <t>46°52'396'', 13°44'792''</t>
  </si>
  <si>
    <t>UV- (UV+: Cl. bellidiflora)</t>
  </si>
  <si>
    <t>Kärnten, Gurktaler Alpen, Nationalpark Nockberge,  the valley of the brook ca. 1200m N from the Erlacherhaus</t>
  </si>
  <si>
    <t>ca. 1880</t>
  </si>
  <si>
    <t>50°4'17.003"N, 12°47'9.646"E</t>
  </si>
  <si>
    <t>1915</t>
  </si>
  <si>
    <t>Kärnten, Gurktaler Alpen, Nationalpark Nockberge, ca. 300m from Erlacherbockhütte in the direction to the calcareous plateau, big granite stones by the path</t>
  </si>
  <si>
    <t>ca. 1900</t>
  </si>
  <si>
    <t>on the layer of humus on the granite stone</t>
  </si>
  <si>
    <t>49°42'52.684"N, 15°42'50.983"E</t>
  </si>
  <si>
    <t>Southern Finland</t>
  </si>
  <si>
    <t>N68 24.183, E22 50.268</t>
  </si>
  <si>
    <t>0038-03</t>
  </si>
  <si>
    <t>Northern Norway, ca. 1,5 km SE from Nordkjosbotn, on the granite rock</t>
  </si>
  <si>
    <t>714</t>
  </si>
  <si>
    <t>N67 24.593, E26 34.556</t>
  </si>
  <si>
    <t>10.7.2009</t>
  </si>
  <si>
    <t>0038-18</t>
  </si>
  <si>
    <t>Southern Finland, ca. 100km SE from Helsinki, on the granite rock by the lake</t>
  </si>
  <si>
    <t>74</t>
  </si>
  <si>
    <t>on the granite stone covered by moss</t>
  </si>
  <si>
    <t>3.7.2009</t>
  </si>
  <si>
    <t>0038-16</t>
  </si>
  <si>
    <t>Juusjärvi lake, SW part of the lake, rock paintings</t>
  </si>
  <si>
    <t>directly on the rock, exposed</t>
  </si>
  <si>
    <t>62°03.446', 9°37.853'</t>
  </si>
  <si>
    <t>18.4.2010</t>
  </si>
  <si>
    <t>Helsinki, Rastila, behind the campsite</t>
  </si>
  <si>
    <t>65°31.037',  29°18.911'</t>
  </si>
  <si>
    <t>pine forest</t>
  </si>
  <si>
    <t>Cladonia coniocraea</t>
  </si>
  <si>
    <t>coniocraea</t>
  </si>
  <si>
    <t>Cladonia cornuta</t>
  </si>
  <si>
    <t>cornuta</t>
  </si>
  <si>
    <t>Hedmark, Ringsaker, ca. 6km N from Brumunddal, ca. 500m E from Ellevsætervegen</t>
  </si>
  <si>
    <t>ca. 400</t>
  </si>
  <si>
    <t>15.4.2012</t>
  </si>
  <si>
    <t>J. Steinová, J. Šturma, H. Šturma</t>
  </si>
  <si>
    <t>Cladonia cornuta (L.) Hoffm.</t>
  </si>
  <si>
    <t>(L.) Hoffm.</t>
  </si>
  <si>
    <t>Central Bohemia, district Rokycany, ca. 3,5 km from Rokycany town in E direction, boulder scree below the top of the hill Žďár</t>
  </si>
  <si>
    <t>ca. 600</t>
  </si>
  <si>
    <t>on humus among the stones</t>
  </si>
  <si>
    <t>9.8.2007</t>
  </si>
  <si>
    <t>J. Steinová, O. Peksa</t>
  </si>
  <si>
    <t>Cladonia crispata</t>
  </si>
  <si>
    <t>crispata</t>
  </si>
  <si>
    <t>cladonia sp.</t>
  </si>
  <si>
    <t>Cladonia deformis</t>
  </si>
  <si>
    <t>deformis</t>
  </si>
  <si>
    <t>Cladonia cf. Pleurota</t>
  </si>
  <si>
    <t>Cladonia cf. cornuta</t>
  </si>
  <si>
    <t>on the stump</t>
  </si>
  <si>
    <t>pine-forest</t>
  </si>
  <si>
    <t>Cladonia cf. Deformis</t>
  </si>
  <si>
    <t>Cladonia cf. didyna</t>
  </si>
  <si>
    <t>didyna</t>
  </si>
  <si>
    <t>Cladonia cf. diversa</t>
  </si>
  <si>
    <t>diversa</t>
  </si>
  <si>
    <t>60°57.326', 10°52.760'</t>
  </si>
  <si>
    <t>Cladonia diversa</t>
  </si>
  <si>
    <t>Belgium</t>
  </si>
  <si>
    <t>Northern Belgium, Kalmthout area</t>
  </si>
  <si>
    <t>22</t>
  </si>
  <si>
    <t>on the sandy dunes</t>
  </si>
  <si>
    <t>8.11.2009</t>
  </si>
  <si>
    <t>heath, sandy dunes</t>
  </si>
  <si>
    <t>cladonia cf. Borealis</t>
  </si>
  <si>
    <t>pine-forest; UV dark ochre</t>
  </si>
  <si>
    <t>Cladonia cf. ecmocyna</t>
  </si>
  <si>
    <t>cf. ecmocyna</t>
  </si>
  <si>
    <t>1700</t>
  </si>
  <si>
    <t>on the humus among mosses</t>
  </si>
  <si>
    <t>shaded</t>
  </si>
  <si>
    <t>Cladonia fimbriata</t>
  </si>
  <si>
    <t>fimbriata</t>
  </si>
  <si>
    <t>1675</t>
  </si>
  <si>
    <t>on the granite rocks, with Umbilicaria</t>
  </si>
  <si>
    <t>Western Bohemia, Sokolov district, ca. 1,5 km S from Nová Ves, by the road from Nová Ves to Louka</t>
  </si>
  <si>
    <t>ca. 720</t>
  </si>
  <si>
    <t>on the layer of humus on the serpentine rock</t>
  </si>
  <si>
    <t>18.4.2009</t>
  </si>
  <si>
    <t>J. Steinová et al.</t>
  </si>
  <si>
    <t>serpentine rocks; UV -</t>
  </si>
  <si>
    <t>ca. 780</t>
  </si>
  <si>
    <t>on the peat</t>
  </si>
  <si>
    <t>60°57.358', 10°52.744'</t>
  </si>
  <si>
    <t>peat-bog; UV: medulla + blue</t>
  </si>
  <si>
    <t>Cladonia furcata</t>
  </si>
  <si>
    <t>furcata</t>
  </si>
  <si>
    <t>Central Bohemia, district Příbram, Sedlčansko, NPP Husova kazatelna, not far away from the village Petrovice</t>
  </si>
  <si>
    <t>ca. 490</t>
  </si>
  <si>
    <t>on the stone covered by moss</t>
  </si>
  <si>
    <t>19.4.2008</t>
  </si>
  <si>
    <t>in the shadow</t>
  </si>
  <si>
    <t>on the granite rocks</t>
  </si>
  <si>
    <t>Saxony, The Oberlausitzer Heide- und Teichlandschaft UNESCO Biosphere Reserve, ca. 1,5 km NE from Göbeln</t>
  </si>
  <si>
    <t>on sandy soil under pines</t>
  </si>
  <si>
    <t>pine forest, by the path</t>
  </si>
  <si>
    <t>S Mexico, Chiapas, NP Lagos de Montebello</t>
  </si>
  <si>
    <t>17.12.2009</t>
  </si>
  <si>
    <t>path bank, among bryophytes</t>
  </si>
  <si>
    <t>Cladonia cf. furcata</t>
  </si>
  <si>
    <t>ca. 1640</t>
  </si>
  <si>
    <t>beginning of the forest; 0023-08</t>
  </si>
  <si>
    <t>Cladonia gracilis f. turbinata</t>
  </si>
  <si>
    <t>gracilis f. turbinata</t>
  </si>
  <si>
    <t>Cladonia gracilis</t>
  </si>
  <si>
    <t>gracilis</t>
  </si>
  <si>
    <t>Sodankylä</t>
  </si>
  <si>
    <t>on sandy soil, with bryophytes</t>
  </si>
  <si>
    <t>Hordaland, Bergen, N of lake Kalandsvatnet, SE of hill Ljosvollsvarden</t>
  </si>
  <si>
    <t>ca. 150-200</t>
  </si>
  <si>
    <t>boulder scree</t>
  </si>
  <si>
    <t>17.4.2012</t>
  </si>
  <si>
    <t>South Bohemia, district Tábor, Mlýny, rock outcrop in the village</t>
  </si>
  <si>
    <t>ca. 515</t>
  </si>
  <si>
    <t>rock outcrop, among bryophytes</t>
  </si>
  <si>
    <t>3.8.2013</t>
  </si>
  <si>
    <t>Cladonia gracilis subsp. elongata</t>
  </si>
  <si>
    <t>gracilis subsp. elongata</t>
  </si>
  <si>
    <t>North Bohemia, Jizerské hory Mts., ca. 500m S from "Rybí loučky" Nature Reserve, by the path (red-marked hiking trail)</t>
  </si>
  <si>
    <t>ca. 960</t>
  </si>
  <si>
    <t>granite boulder, among bryophytes</t>
  </si>
  <si>
    <t>28.7.2013</t>
  </si>
  <si>
    <t>Jana Steinová, J. A. Šturma, Hynek Šturma</t>
  </si>
  <si>
    <t>Cladonia grayi</t>
  </si>
  <si>
    <t>grayi</t>
  </si>
  <si>
    <t>Cladonia cf. macilenta</t>
  </si>
  <si>
    <t>macilenta</t>
  </si>
  <si>
    <t>TLC: 27-10</t>
  </si>
  <si>
    <t>Cladonia macilenta</t>
  </si>
  <si>
    <t>Cladonia malicenta/floerkeana</t>
  </si>
  <si>
    <t>on the sandy dunes, on bryophytes</t>
  </si>
  <si>
    <t>ca. 55°20', ca. 26°06'</t>
  </si>
  <si>
    <t>Cladonia macroceras</t>
  </si>
  <si>
    <t>macroceras</t>
  </si>
  <si>
    <t>pine-spruce forest</t>
  </si>
  <si>
    <t>Cladonia macrophylla</t>
  </si>
  <si>
    <t>macrophylla</t>
  </si>
  <si>
    <t>Cladonia metacorallifera</t>
  </si>
  <si>
    <t>metacorallifera</t>
  </si>
  <si>
    <t>Helsinki, 1 km N from Vousaari Harbour, 2,5 km E from Mellunmäki station</t>
  </si>
  <si>
    <t>on the rock</t>
  </si>
  <si>
    <t>17.4.2010</t>
  </si>
  <si>
    <t>pine forest; Syn: Cladonia straminea</t>
  </si>
  <si>
    <t>granite outcrops, covered by the layer of humus</t>
  </si>
  <si>
    <t>Cladonia cf. Metacorallifera</t>
  </si>
  <si>
    <t>Central Norway, Rondane National Park, on the top of the mountain</t>
  </si>
  <si>
    <t>ca. 1070</t>
  </si>
  <si>
    <t>granite boulder scree</t>
  </si>
  <si>
    <t>16.7.2009</t>
  </si>
  <si>
    <t>J. Steinová, J.A. Šturma, S. a H. Marečkovi</t>
  </si>
  <si>
    <t>0038-07</t>
  </si>
  <si>
    <t>ca. 2,5km from Luoma, rock face above the lake Vitträsk, W exposition</t>
  </si>
  <si>
    <t>granite rock</t>
  </si>
  <si>
    <t>extremely exposed habitat; 0041-16</t>
  </si>
  <si>
    <t>Syn: Cladonia straminea</t>
  </si>
  <si>
    <t>Cladonia mitis</t>
  </si>
  <si>
    <t>mitis</t>
  </si>
  <si>
    <t>Teuvo Ahti</t>
  </si>
  <si>
    <t>Cladonia monomorpha</t>
  </si>
  <si>
    <t>monomirpha</t>
  </si>
  <si>
    <t>Kärnten, Gurktaler Alpen, Nationalpark Nockberge,  the valley of the brook ca. 700m NW from the Erlacherhaus</t>
  </si>
  <si>
    <t>ca. 1800</t>
  </si>
  <si>
    <t>60°22', 25°40'</t>
  </si>
  <si>
    <t>UV: brown, rarely small blue spots</t>
  </si>
  <si>
    <t>Cladonia monomorpha Aptroot</t>
  </si>
  <si>
    <t>on humus</t>
  </si>
  <si>
    <t>Cladonia peziziformis</t>
  </si>
  <si>
    <t>peziziformis</t>
  </si>
  <si>
    <t>Cladonia cf. phyllophora</t>
  </si>
  <si>
    <t>phyllophora</t>
  </si>
  <si>
    <t>Cladonia phyllophora</t>
  </si>
  <si>
    <t>Cladonia phyllophora Hoffm.</t>
  </si>
  <si>
    <t>W Bohemia, Slavkovský les, NPP Křížky, serpentine rocks</t>
  </si>
  <si>
    <t>800 - 817</t>
  </si>
  <si>
    <t>pleurota</t>
  </si>
  <si>
    <t>pine-forest;</t>
  </si>
  <si>
    <t>Cladonia cf. coccifera</t>
  </si>
  <si>
    <t>56°01’28.3’’, 12°00’04.4’’</t>
  </si>
  <si>
    <t>46°54'258'', 13°52'799''</t>
  </si>
  <si>
    <t>Central Norway, Rondane National Park, on the right side of the road from Haverdasseter to Vegaskilet, Einsethøe rock</t>
  </si>
  <si>
    <t>1293</t>
  </si>
  <si>
    <t>TLC: N1-2</t>
  </si>
  <si>
    <t>0038-01</t>
  </si>
  <si>
    <t>Helsinki, ca. 1,5km from station Melunmäkki</t>
  </si>
  <si>
    <t>ca. 50</t>
  </si>
  <si>
    <t>granite boulder in the forest</t>
  </si>
  <si>
    <t>open "Dicrano-Pinion"</t>
  </si>
  <si>
    <t>path from Luoma to Hvitträsk, ca. 1 km from Hvitträsk</t>
  </si>
  <si>
    <t>granite boulders, on the layer of humus</t>
  </si>
  <si>
    <t>pine forest; with Cladonia sulphurina</t>
  </si>
  <si>
    <t>Liberecký kraj, Ještědský hřeben, suť pod Černou horou</t>
  </si>
  <si>
    <t>ca. 750</t>
  </si>
  <si>
    <t>boulder scree, on thin layer on humus</t>
  </si>
  <si>
    <t>autumn 2011</t>
  </si>
  <si>
    <t>open, sun exposed</t>
  </si>
  <si>
    <t>TLC: usnic a., barbatic a.; DNA: Cl318</t>
  </si>
  <si>
    <t>Cladonia pleurota + C. borealis</t>
  </si>
  <si>
    <t>Cladonia pleurota + C. diversa</t>
  </si>
  <si>
    <t>Cladonia pleurota + deformis</t>
  </si>
  <si>
    <t>Vitträsk, on the lake bank, ca. 400m from the museum, rocks above the lake, above the rock painting</t>
  </si>
  <si>
    <t>granite rock with bryophytes</t>
  </si>
  <si>
    <t>Cladonia pleurota, C. coccifera, C. deformis, C. diversa</t>
  </si>
  <si>
    <t>pine-forest; UV-, with C. borealis</t>
  </si>
  <si>
    <t>Cladonia pleurota?</t>
  </si>
  <si>
    <t>Cladonia cf. portentosa (Dufour) Coem.</t>
  </si>
  <si>
    <t>portentosa</t>
  </si>
  <si>
    <t>Cladonia cf. pulverulenta</t>
  </si>
  <si>
    <t>pulverulenta</t>
  </si>
  <si>
    <t>(L. Scriba) Ahti</t>
  </si>
  <si>
    <t>S Mexico, Chiapas, S from San Cristóbal de las Casas, by the path from Botanical Garden</t>
  </si>
  <si>
    <t>ca. 2200</t>
  </si>
  <si>
    <t>on Quercus sp. trunk</t>
  </si>
  <si>
    <t>7.12.2009</t>
  </si>
  <si>
    <t>oak forest</t>
  </si>
  <si>
    <t>Cladonia cf. pyxidata</t>
  </si>
  <si>
    <t>pyxidata</t>
  </si>
  <si>
    <t>boulder scree, among bryophytes</t>
  </si>
  <si>
    <t>fumarprotocetraric acid</t>
  </si>
  <si>
    <t>Cladonia pyxidata</t>
  </si>
  <si>
    <t>N Bohemia, district Děčín, National Park Českosaské Švýcarsko, sandstone rock above Křepelčí důl</t>
  </si>
  <si>
    <t>ca. 350</t>
  </si>
  <si>
    <t>on sandstone rock</t>
  </si>
  <si>
    <t>15.8.2007</t>
  </si>
  <si>
    <t>J. Steinová, F. Bouda, D. Svoboda, P. Svoboda</t>
  </si>
  <si>
    <t>on the top of the sandstone rock, sunny; Pinus, Calluna vulgaris…</t>
  </si>
  <si>
    <t>Cladonia ramulosa</t>
  </si>
  <si>
    <t>ramulosa</t>
  </si>
  <si>
    <t>Tabasco, Malpasito</t>
  </si>
  <si>
    <t>ca. 200</t>
  </si>
  <si>
    <t>on sandstone boulder</t>
  </si>
  <si>
    <t>6.12.2009</t>
  </si>
  <si>
    <t>edge of tropical rain forest</t>
  </si>
  <si>
    <t>Cladonia cf ramulosa</t>
  </si>
  <si>
    <t>Cladonia cf. ramulosa, C. squamosa, C. polydactyla</t>
  </si>
  <si>
    <t>47°04'27'', 14°34'19''</t>
  </si>
  <si>
    <t>Cladonia rangiformis</t>
  </si>
  <si>
    <t>rangiformis</t>
  </si>
  <si>
    <t>Sjaelland, Melby Overdrev, health near the sea</t>
  </si>
  <si>
    <t>1.11.2008</t>
  </si>
  <si>
    <t>Sara Alstrup, Ulrik Søchting, J. A. Šturma, J. Steinová</t>
  </si>
  <si>
    <t>Great Britain</t>
  </si>
  <si>
    <t>Wales, St. Davids Head</t>
  </si>
  <si>
    <t>ca. 30</t>
  </si>
  <si>
    <t>8.5.2012</t>
  </si>
  <si>
    <t>J. Steinová, H. + J. A. Šturma</t>
  </si>
  <si>
    <t>heathland on the coast among boulders; Erica sp., Ulex sp., Calluna vulgaris; rev. T. Ahti</t>
  </si>
  <si>
    <t>Cladonia squamosa</t>
  </si>
  <si>
    <t>squamosa</t>
  </si>
  <si>
    <t>46°52'645'', 13°44'935''</t>
  </si>
  <si>
    <t>46°52'476'', 13°45'150''</t>
  </si>
  <si>
    <t>April 2012</t>
  </si>
  <si>
    <t>46°54'235'', 13°52'770''</t>
  </si>
  <si>
    <t>Cladonia cf. squamosa</t>
  </si>
  <si>
    <t>pine-spruce forest; UV+ white, K-</t>
  </si>
  <si>
    <t>Cladonia stellaris</t>
  </si>
  <si>
    <t>stellaris</t>
  </si>
  <si>
    <t>Cladonia subcervicornis</t>
  </si>
  <si>
    <t>subcervicornis</t>
  </si>
  <si>
    <t>1862</t>
  </si>
  <si>
    <t>Cladonia subsquamosa</t>
  </si>
  <si>
    <t>subsquamosa</t>
  </si>
  <si>
    <t>Morelia, ca. 5 km SE from the city centre, right bank of the valley (where old aqueduct is)</t>
  </si>
  <si>
    <t>puddingstone (?-slepenec) outcrop</t>
  </si>
  <si>
    <t>1/2010</t>
  </si>
  <si>
    <t>J.A.Šturma</t>
  </si>
  <si>
    <t>grazing oak forest</t>
  </si>
  <si>
    <t>Cladonia subulata</t>
  </si>
  <si>
    <t>subulata</t>
  </si>
  <si>
    <t>Hedmark, Ringsaker, ca. 7 km N from Brumunddal, on Ellevsætervegen, close to the bus station Danielberg</t>
  </si>
  <si>
    <t>on the boulders</t>
  </si>
  <si>
    <t>46°52'152'', 13°43'960''</t>
  </si>
  <si>
    <t>11.4.2012</t>
  </si>
  <si>
    <t>Cladonia sulphurina</t>
  </si>
  <si>
    <t>sulphurina</t>
  </si>
  <si>
    <t>pine-forest; UV+</t>
  </si>
  <si>
    <t>Central Norway, Rondane National Park</t>
  </si>
  <si>
    <t>N62 00.809, E9 31.643</t>
  </si>
  <si>
    <t>0038-06</t>
  </si>
  <si>
    <t>Central Norway, Rondane National Park, W slope of the mountain</t>
  </si>
  <si>
    <t>1050</t>
  </si>
  <si>
    <t>0038-04</t>
  </si>
  <si>
    <t>N61 14.473, E26 01.714</t>
  </si>
  <si>
    <t>0038-13</t>
  </si>
  <si>
    <t>N65 29.090, E29 26.121</t>
  </si>
  <si>
    <t>Cladonia turgida</t>
  </si>
  <si>
    <t>turgida</t>
  </si>
  <si>
    <t>N69 14.451, E19 32.421</t>
  </si>
  <si>
    <t>Steiermark, Zirbitzkogel, Sabathygebiet, NW facing rocky slope to Lindersee</t>
  </si>
  <si>
    <t>2300</t>
  </si>
  <si>
    <t>boulder scree, silicate</t>
  </si>
  <si>
    <t>Cyphelium tigillare</t>
  </si>
  <si>
    <t>Cyphelium</t>
  </si>
  <si>
    <t>tigilare</t>
  </si>
  <si>
    <t>Cyphelium sp.</t>
  </si>
  <si>
    <t>Kärnten, Gurktaler Alpen, Nationalpark Nockberge,  the valley of the brook ca. 450m NW from the Erlacherhaus</t>
  </si>
  <si>
    <t>ca. 1730</t>
  </si>
  <si>
    <t>on the old wooden fence</t>
  </si>
  <si>
    <t>F. Bouda</t>
  </si>
  <si>
    <t>on the wooden fence</t>
  </si>
  <si>
    <t>Elixia flexella</t>
  </si>
  <si>
    <t>Elixia</t>
  </si>
  <si>
    <t>flexella</t>
  </si>
  <si>
    <t>on the old stub (Larix decidua)</t>
  </si>
  <si>
    <t>29.9.2008</t>
  </si>
  <si>
    <t>Kärnten, Gurktaler Alpen, Nationalpark Nockberge,  the valley of the brook ca. 600m NW from the Erlacherhaus</t>
  </si>
  <si>
    <t>Flavoparmelia caperata  (L.) Ach. (Bosschildmos)</t>
  </si>
  <si>
    <t>Flavoparmelia</t>
  </si>
  <si>
    <t>caperata</t>
  </si>
  <si>
    <t>Steiermark, Statteg, Hohenberg, ca. 500m below Erhardhöhe</t>
  </si>
  <si>
    <t>ca. 690</t>
  </si>
  <si>
    <t>Quercus sp.</t>
  </si>
  <si>
    <t>18.3.2007</t>
  </si>
  <si>
    <t>Jana Steinová, Jitka Zelinková, Andrej</t>
  </si>
  <si>
    <t>Gyalideopsis helvetica</t>
  </si>
  <si>
    <t>Gyalideopsis</t>
  </si>
  <si>
    <t>helvetica</t>
  </si>
  <si>
    <t>Kärnten, Gurktaler Alpen, Nationalpark Nockberge, the valley of the brook ca. 700m NW from the Erlacherhaus</t>
  </si>
  <si>
    <t>on the old wood</t>
  </si>
  <si>
    <t>Hyperphyscia adglutinata (Florke) H. Mayrh. &amp; Poelt</t>
  </si>
  <si>
    <t>Hyperphyscia</t>
  </si>
  <si>
    <t>adglutinata</t>
  </si>
  <si>
    <t>Hypogymnia farinacea</t>
  </si>
  <si>
    <t>Hypogymnia</t>
  </si>
  <si>
    <t>farinacea</t>
  </si>
  <si>
    <t>J. Malíček</t>
  </si>
  <si>
    <t>Lecanora cf. sambuci (Pers.) Nyl.</t>
  </si>
  <si>
    <t>Lecanora</t>
  </si>
  <si>
    <t>sambuci</t>
  </si>
  <si>
    <t>Lecanora cf. subcarpinea</t>
  </si>
  <si>
    <t>subcarpinea</t>
  </si>
  <si>
    <t>Lecanora allophana (Ach.) Nyl.</t>
  </si>
  <si>
    <t>allophana</t>
  </si>
  <si>
    <t>(Ach.) Nyl.</t>
  </si>
  <si>
    <t>Lecanora horiza (Ach.) Linds.</t>
  </si>
  <si>
    <t>Lecanora impudens Degel.</t>
  </si>
  <si>
    <t>impudens</t>
  </si>
  <si>
    <t>Degel.</t>
  </si>
  <si>
    <t>Lecanora mughicola Nyl.</t>
  </si>
  <si>
    <t>mughicola</t>
  </si>
  <si>
    <t>Nyl.</t>
  </si>
  <si>
    <t>Steiermark, Zirbitzkogel, Sabathygebiet, path to Linderhütte</t>
  </si>
  <si>
    <t>1845</t>
  </si>
  <si>
    <t>on bark of Pinus cembra</t>
  </si>
  <si>
    <t>Lecanora saligna (Schrad.) Zahlbr.</t>
  </si>
  <si>
    <t>saligna</t>
  </si>
  <si>
    <t>(Schrad.) Zahlbr.</t>
  </si>
  <si>
    <t>Central Bohemia, district Mělník, Kokořínský důl</t>
  </si>
  <si>
    <t>ca. 280</t>
  </si>
  <si>
    <t>on bark of Fraxinus excelsior</t>
  </si>
  <si>
    <t>21.9.2006</t>
  </si>
  <si>
    <t>Lecanora varia (Hoffm.) Ach.</t>
  </si>
  <si>
    <t>Lecidea cf. confluens (Weber) Ach.</t>
  </si>
  <si>
    <t>Krkonoše Mountains, Harrachovy kameny Stones</t>
  </si>
  <si>
    <t>ca.1400 - 1420</t>
  </si>
  <si>
    <t>Lepraria cf. rigidula</t>
  </si>
  <si>
    <t>Lepraria</t>
  </si>
  <si>
    <t>N Bohemia, Krkonoše Mts., Harrachovy plotny</t>
  </si>
  <si>
    <t>7.8.2005</t>
  </si>
  <si>
    <t>Lepraria sp.</t>
  </si>
  <si>
    <t>ca 2070</t>
  </si>
  <si>
    <t>Leptogium lichenoides</t>
  </si>
  <si>
    <t>Leptogium</t>
  </si>
  <si>
    <t>lichenoides</t>
  </si>
  <si>
    <t>(L.) Zahlbr.</t>
  </si>
  <si>
    <t>Leptogium lichenoides (L.) Zahlbr.</t>
  </si>
  <si>
    <t>Steiermark, Ennstaler Alpen, Nationalpark Gesäuse, Hartelsgraben SW Hieflau, by the path</t>
  </si>
  <si>
    <t>ca 840</t>
  </si>
  <si>
    <t>on humus, among mosses</t>
  </si>
  <si>
    <t>Letharia vulpina</t>
  </si>
  <si>
    <t>Letharia</t>
  </si>
  <si>
    <t>vulpina</t>
  </si>
  <si>
    <t>(L.) Hue</t>
  </si>
  <si>
    <t>on Larix tree</t>
  </si>
  <si>
    <t>Letharia vulpina (L.) Hue</t>
  </si>
  <si>
    <t>Lobaria pulmonaria (L.) Hoffm.</t>
  </si>
  <si>
    <t>Lobaria</t>
  </si>
  <si>
    <t>pulmonaria</t>
  </si>
  <si>
    <t>ca 850</t>
  </si>
  <si>
    <t>Lobaria scrobiculata</t>
  </si>
  <si>
    <t>scrobiculata</t>
  </si>
  <si>
    <t>ca. 160km NE from Trondheim, close to highway E6, close to rails</t>
  </si>
  <si>
    <t>160</t>
  </si>
  <si>
    <t>on tree branches</t>
  </si>
  <si>
    <t>12.7.2009</t>
  </si>
  <si>
    <t>Melaspilea granitophila</t>
  </si>
  <si>
    <t>Melaspilea</t>
  </si>
  <si>
    <t>granitophila</t>
  </si>
  <si>
    <t>(Th. Fr.) Coppins</t>
  </si>
  <si>
    <t>Central Bohemia, district Příbram, Sedlčansko, NPR Drbákov-Albertovy skály, outcrops above the Vltava River, ca. 50m above the river</t>
  </si>
  <si>
    <t>on the stones</t>
  </si>
  <si>
    <t>18.4.2008</t>
  </si>
  <si>
    <t>J. Steinová, O. Peksa, L. Syrovátková, F. Bouda, J. Vondrák, Z. Palice, Oskar</t>
  </si>
  <si>
    <t>not sun exposed</t>
  </si>
  <si>
    <t>Menegazzia terebrata (Hoffm.) Massal.</t>
  </si>
  <si>
    <t>Menegazzia</t>
  </si>
  <si>
    <t>terebrata</t>
  </si>
  <si>
    <t>(Hoffm.) A. Massal.</t>
  </si>
  <si>
    <t>Micarea denigrata</t>
  </si>
  <si>
    <t>Micarea</t>
  </si>
  <si>
    <t>denigrata</t>
  </si>
  <si>
    <t>(Fr.) Hedl.</t>
  </si>
  <si>
    <t>S Finland, region Itä-Uusimaa, ca. 1,5km S  from Porvoo, on the path to the peninsula, nature preserve, on the bridge over the river (Phragmitis all around)</t>
  </si>
  <si>
    <t>ca. 5</t>
  </si>
  <si>
    <t>on the wooden rail</t>
  </si>
  <si>
    <t>8.8.2008</t>
  </si>
  <si>
    <t>Micarea denigrata (Fr.) Hedl.</t>
  </si>
  <si>
    <t>Micarea sp.</t>
  </si>
  <si>
    <t>N Bohemia, district Děčín, National Park Českosaské Švýcarsko, ca. 700 m from Labská Stráň village in the direction to Labe river, the canyon of the Labe River, sandstone</t>
  </si>
  <si>
    <t>ca. 250</t>
  </si>
  <si>
    <t>on the sandstone rock</t>
  </si>
  <si>
    <t>14.8.2007</t>
  </si>
  <si>
    <t>J. Steinová, F. Bouda, D. Svoboda</t>
  </si>
  <si>
    <t>on pebble</t>
  </si>
  <si>
    <t>Nephroma bellum</t>
  </si>
  <si>
    <t>Nephroma</t>
  </si>
  <si>
    <t>bellum</t>
  </si>
  <si>
    <t>(Sprengel) Tuck.</t>
  </si>
  <si>
    <t>Nephroma bellum (Sprengel) Tuck.</t>
  </si>
  <si>
    <t>Steiermark, Ennstaler Alpen, Nationalpark Gesäuse, Hartelsgraben SW Hieflau, almost on the top, crossroad</t>
  </si>
  <si>
    <t>1000</t>
  </si>
  <si>
    <t>on bark of Acer pseudoplatanus</t>
  </si>
  <si>
    <t>50°48'53.543", 14°34'34.320"</t>
  </si>
  <si>
    <t>Nephroma parile</t>
  </si>
  <si>
    <t>parile</t>
  </si>
  <si>
    <t>60°56.187', 10°54.116'</t>
  </si>
  <si>
    <t>Nephroma parile (Ach.) Ach.</t>
  </si>
  <si>
    <t>Opegrapha rufescens / vulgata</t>
  </si>
  <si>
    <t>Opegrapha</t>
  </si>
  <si>
    <t>rufescens/vulgata</t>
  </si>
  <si>
    <t>(L.) Hale</t>
  </si>
  <si>
    <t>NP Muráňská Planina, Poludnica Mt., on the ridge</t>
  </si>
  <si>
    <t>638</t>
  </si>
  <si>
    <t>on the bark of Sorbus aria</t>
  </si>
  <si>
    <t>Peltigera cf. aphtosa</t>
  </si>
  <si>
    <t>Peltigera</t>
  </si>
  <si>
    <t>aphthosa</t>
  </si>
  <si>
    <t>(L.) Willd</t>
  </si>
  <si>
    <t>Peltigera sp.</t>
  </si>
  <si>
    <t>Steiermark, Zirbitzkogel, Sabathygebiet, before Linderhütte</t>
  </si>
  <si>
    <t>1680</t>
  </si>
  <si>
    <t>on humus, mosses</t>
  </si>
  <si>
    <t>Peltigera aphthosa</t>
  </si>
  <si>
    <t>Romania</t>
  </si>
  <si>
    <t>Retezat Mts., Bukura Lake</t>
  </si>
  <si>
    <t>2005</t>
  </si>
  <si>
    <t>Peltigera canina</t>
  </si>
  <si>
    <t>canina</t>
  </si>
  <si>
    <t>W Bohemia, Slavkovský les, NPP Křížky, E part of locality, serpentine rocks</t>
  </si>
  <si>
    <t>ca. 800</t>
  </si>
  <si>
    <t>Spain</t>
  </si>
  <si>
    <t>Pyrenees Mts., on the path to Bialsa</t>
  </si>
  <si>
    <t>9.8.2006</t>
  </si>
  <si>
    <t>J. Steinová, K. Kuncová</t>
  </si>
  <si>
    <t>Peltigera collina (Ach.) Schrad.</t>
  </si>
  <si>
    <t>collina</t>
  </si>
  <si>
    <t>(Ach.) Schrad.</t>
  </si>
  <si>
    <t>N62 20.385, E27 51.487</t>
  </si>
  <si>
    <t>Peltigera didactyla</t>
  </si>
  <si>
    <t>didactyla</t>
  </si>
  <si>
    <t>(With.) J.R. Laundon</t>
  </si>
  <si>
    <t>on the ground</t>
  </si>
  <si>
    <t>Peltigera horizontalis</t>
  </si>
  <si>
    <t>horizontalis</t>
  </si>
  <si>
    <t> (Huds.) Baumg.</t>
  </si>
  <si>
    <t>50°42'41.651", 15°40'33.145"</t>
  </si>
  <si>
    <t>Peltigera cf. leucophlebia</t>
  </si>
  <si>
    <t>leucophlebia</t>
  </si>
  <si>
    <t>840</t>
  </si>
  <si>
    <t>Peltigera leucophlebia</t>
  </si>
  <si>
    <t>Retezat Mts.</t>
  </si>
  <si>
    <t>50°42'45.913", 15°38'40.925"</t>
  </si>
  <si>
    <t>27.6.2007</t>
  </si>
  <si>
    <t>J. Steinová, J. Vondrák</t>
  </si>
  <si>
    <t>spruce-forest</t>
  </si>
  <si>
    <t>Peltigera malacea (Ach.) Funck</t>
  </si>
  <si>
    <t>malacea</t>
  </si>
  <si>
    <t>(Ach.) Funck</t>
  </si>
  <si>
    <t>Peltigera membranacea</t>
  </si>
  <si>
    <t>membranacea</t>
  </si>
  <si>
    <t>49°20'13.992", 14°52'54.537"</t>
  </si>
  <si>
    <t>27.6.2005</t>
  </si>
  <si>
    <t>Peltigera cf. neopolydactyla (Hudson) Baumg.</t>
  </si>
  <si>
    <t>neopolydactyla</t>
  </si>
  <si>
    <t>(Hudson) Baumg.</t>
  </si>
  <si>
    <t>46°52'382'', 13°44'822''</t>
  </si>
  <si>
    <t>Peltigera rufescens</t>
  </si>
  <si>
    <t>rufescens</t>
  </si>
  <si>
    <t>Peltigera cf. rufescens</t>
  </si>
  <si>
    <t>Krkonoše Mountains, Velká Kotelní jáma, limestone gallery</t>
  </si>
  <si>
    <t>1360</t>
  </si>
  <si>
    <t>N65 23.616, E29 02.120</t>
  </si>
  <si>
    <t>Phaeophyscia cf. endophoenicea (Harm.) Moberg</t>
  </si>
  <si>
    <t>Phaeophyscia</t>
  </si>
  <si>
    <t>endophoenicea</t>
  </si>
  <si>
    <t>(Harm.) Moberg</t>
  </si>
  <si>
    <t>Phaeophyscia endophoenicea (Harm.) Moberg</t>
  </si>
  <si>
    <t>NP Muráňská planina, by  the road from Muráň to Tisovec, at the end of Muráň Village</t>
  </si>
  <si>
    <t>on the bark of Tilia tree</t>
  </si>
  <si>
    <t>Phaeophyscia endophoenicea / orbicularis</t>
  </si>
  <si>
    <t>Phaeophyscia chloantha (Ach.) Moberg</t>
  </si>
  <si>
    <t>chloantha</t>
  </si>
  <si>
    <t>(Ach.) Moberg</t>
  </si>
  <si>
    <t>Phaeophyscia pussiloides</t>
  </si>
  <si>
    <t>pussiloides</t>
  </si>
  <si>
    <t>NP Muráňská Planina, Poludnica, at the foot of the ridge</t>
  </si>
  <si>
    <t>468,5</t>
  </si>
  <si>
    <t>on the bark of Carpinus betulus</t>
  </si>
  <si>
    <t>Phaeophyscia sp.</t>
  </si>
  <si>
    <t>on the bark of Tilia</t>
  </si>
  <si>
    <t>Physconia distorta</t>
  </si>
  <si>
    <t>Physconia</t>
  </si>
  <si>
    <t>distorta</t>
  </si>
  <si>
    <t>Physconia grisea</t>
  </si>
  <si>
    <t>grisea</t>
  </si>
  <si>
    <t>Physconia muscigena</t>
  </si>
  <si>
    <t>muscigena</t>
  </si>
  <si>
    <t>Polyblastia theleodes (Sommerf.) Th.Fr.</t>
  </si>
  <si>
    <t>Polyblastia</t>
  </si>
  <si>
    <t>theleodes</t>
  </si>
  <si>
    <t>(Sommerf.) Th. Fr.</t>
  </si>
  <si>
    <t>on rock</t>
  </si>
  <si>
    <t>Protoblastenia rupestris</t>
  </si>
  <si>
    <t>Protoblastenia</t>
  </si>
  <si>
    <t>rupestris</t>
  </si>
  <si>
    <t>56°01’38.8’’, 08°26’40.8’'</t>
  </si>
  <si>
    <t>Protothelenella sp.</t>
  </si>
  <si>
    <t>Protothelenella</t>
  </si>
  <si>
    <t>Kärnten, Gurktaler Alpen, Nationalpark Nockberge,  the valley of the brook ca. 900m N from the Erlacherhaus</t>
  </si>
  <si>
    <t>on the mosses  (on the calcareous rock)</t>
  </si>
  <si>
    <t>Ramalina capitata</t>
  </si>
  <si>
    <t>Ramalina</t>
  </si>
  <si>
    <t>capitata</t>
  </si>
  <si>
    <t>on the exposed silicate rock</t>
  </si>
  <si>
    <t>sun exposed</t>
  </si>
  <si>
    <t>Ramalina farinacea</t>
  </si>
  <si>
    <t>56°01’32.4’’, 11°59’46.5’’</t>
  </si>
  <si>
    <t>Ramboldia isidiosa</t>
  </si>
  <si>
    <t>Ramboldia</t>
  </si>
  <si>
    <t>isidiosa</t>
  </si>
  <si>
    <t>Ramboldia sp.</t>
  </si>
  <si>
    <t>Rinodina sp.</t>
  </si>
  <si>
    <t>Rinodina</t>
  </si>
  <si>
    <t>on the bark of Fraxinus excelsior</t>
  </si>
  <si>
    <t>Solorina spongiosa</t>
  </si>
  <si>
    <t>(Ach.) Anzi</t>
  </si>
  <si>
    <t>on the soil</t>
  </si>
  <si>
    <t>50°3'44.774"N, 14°19'52.353"E</t>
  </si>
  <si>
    <t>Sphaerophorus fragilis</t>
  </si>
  <si>
    <t>Sphaerophorus</t>
  </si>
  <si>
    <t>fragilis</t>
  </si>
  <si>
    <t>(L.) Pers.</t>
  </si>
  <si>
    <t>Kärnten, Gurktaler Alpen, Nationalpark Nockberge, ca. 50m from Erlacherhütte, ca. 1km N from Erlacherhaus</t>
  </si>
  <si>
    <t>50°3'45.702"N, 14°19'47.712"E</t>
  </si>
  <si>
    <t>N Norway, Nordkjosbotn</t>
  </si>
  <si>
    <t>654</t>
  </si>
  <si>
    <t>on granite rock</t>
  </si>
  <si>
    <t>50°4'17.443"N, 14°19'18.771"E</t>
  </si>
  <si>
    <t>Sphaerophorus venerabilis (syn. globosus)</t>
  </si>
  <si>
    <t>globosus</t>
  </si>
  <si>
    <t>50°7'23.378"N, 12°47'59.777"E</t>
  </si>
  <si>
    <t>Squamarina lentigera</t>
  </si>
  <si>
    <t>Squamarina</t>
  </si>
  <si>
    <t>lentigera</t>
  </si>
  <si>
    <t>Burgenland, Neusiedler See Gebiet, ca. 2 km W from lake</t>
  </si>
  <si>
    <t>ca. 130</t>
  </si>
  <si>
    <t>among mosses</t>
  </si>
  <si>
    <t>13.5.2007</t>
  </si>
  <si>
    <t>Jana Steinová, Jitka Zelinková, Martin Magnes</t>
  </si>
  <si>
    <t>Stereocaulon cf. grande</t>
  </si>
  <si>
    <t>Stereocaulon</t>
  </si>
  <si>
    <t>grande</t>
  </si>
  <si>
    <t>S Finland, ca. 50m NE from Hämeenlinna, ca. 15km NE from Lammi, ca. 5 km E from Evo</t>
  </si>
  <si>
    <t>on the rock among bryophytes</t>
  </si>
  <si>
    <t>April 2010</t>
  </si>
  <si>
    <t>J. Šturma</t>
  </si>
  <si>
    <t>O. Peksa</t>
  </si>
  <si>
    <t>DNA extraction: 014 (L. Vančurová); medulla UV+</t>
  </si>
  <si>
    <t>Stereocaulon cf. paschale</t>
  </si>
  <si>
    <t>paschale</t>
  </si>
  <si>
    <t>Helsinki, ca. 1,5km SE from Mellunmäkki station</t>
  </si>
  <si>
    <t>on the granite boulder in the open Dicrano-Pinion</t>
  </si>
  <si>
    <t>51°22.985', 4°26.600'</t>
  </si>
  <si>
    <t>J. Steinová, J. Šturma</t>
  </si>
  <si>
    <t>DNA extraction: 013 (L. Vančurová); medulla UV+</t>
  </si>
  <si>
    <t>Stereocaulon cf. saxatile</t>
  </si>
  <si>
    <t>saxatile</t>
  </si>
  <si>
    <t>Stereocaulon sp.</t>
  </si>
  <si>
    <t>pine-forest; UV+ grey</t>
  </si>
  <si>
    <t>Stereocaulon nanodes Tuck.</t>
  </si>
  <si>
    <t>nanodes</t>
  </si>
  <si>
    <t>Tuck.</t>
  </si>
  <si>
    <t>Krkonoše Mountains, Velká kotelní jáma,by the limestone gallery</t>
  </si>
  <si>
    <t>on ferrous rock</t>
  </si>
  <si>
    <t>51°23.396', 4°23.623'</t>
  </si>
  <si>
    <t>Stereocaulon paschale</t>
  </si>
  <si>
    <t>S Finland, ca. 40km NNE from Lahti, ca. 4km N from Heinola, by the Kollarinselkä lake</t>
  </si>
  <si>
    <t>64</t>
  </si>
  <si>
    <t>on the rock (granite)</t>
  </si>
  <si>
    <t>51°24.013', 4°26.094'</t>
  </si>
  <si>
    <t>2.7.2009</t>
  </si>
  <si>
    <t>DNA extraction: 08 (L. Vančurová)</t>
  </si>
  <si>
    <t>Stereocaulon tomentosum</t>
  </si>
  <si>
    <t>tomentosum</t>
  </si>
  <si>
    <t>Province of Oulu, Suomussalmi municipality, ca. 30 km W from Russian borderline, crossing of E63 and 9190 (Selkoskyläntie) roads</t>
  </si>
  <si>
    <t>288</t>
  </si>
  <si>
    <t>DNA extraction: 09 (L. Vančurová); UV-</t>
  </si>
  <si>
    <t>Stereocaulon vesuvianum</t>
  </si>
  <si>
    <t>vesuvianum</t>
  </si>
  <si>
    <t>Krkonoše, Czech-Polish boundery, between Šišák Mt. and Čertovo návrší</t>
  </si>
  <si>
    <t>boulder scree, among boulders</t>
  </si>
  <si>
    <t>20.8.2011</t>
  </si>
  <si>
    <t>DNA extraction: 012 (L. Vančurová); UV-</t>
  </si>
  <si>
    <t>Tampere, Pyynikki park, pine-tree forest</t>
  </si>
  <si>
    <t>granite boulders</t>
  </si>
  <si>
    <t>DNA extraction: 015 (L. Vančurová); medulla UV+</t>
  </si>
  <si>
    <t>coarse-grained sediment on the edge of the path</t>
  </si>
  <si>
    <t>2.1.2012</t>
  </si>
  <si>
    <t>DNA extraction: 010 (L. Vančurová); UV-</t>
  </si>
  <si>
    <t>Sticta fuliginosa (Hoffm.) Ach.</t>
  </si>
  <si>
    <t>Sticta</t>
  </si>
  <si>
    <t>fuliginosa</t>
  </si>
  <si>
    <t>Steiermark, Ennstaler Alpen, Nationalpark Gesäuse, Hartelsgraben SW Hieflau, about 50m from the bridge</t>
  </si>
  <si>
    <t>Sticta sylvatica (Hudson) Ach.</t>
  </si>
  <si>
    <t>sylvatica</t>
  </si>
  <si>
    <t>Steiermark, Ennstaler Alpen, Nationalpark Gesäuse, Hartelsgraben SW Hieflau, almost on the top, by the crossroad, about 20m from path</t>
  </si>
  <si>
    <t>on bark of Fagus sylvatica</t>
  </si>
  <si>
    <t>Strangospora moriformis</t>
  </si>
  <si>
    <t>Strangospora</t>
  </si>
  <si>
    <t>moriformis</t>
  </si>
  <si>
    <t>(Ach.) Stein</t>
  </si>
  <si>
    <t>Strangospora sp.</t>
  </si>
  <si>
    <t>Krkonoše Mountains, by the path from Dvoračky Cottage to Růženčina zahrádka, ca. 1,5 km from Dvoračky Cottage</t>
  </si>
  <si>
    <t>ca. 1328</t>
  </si>
  <si>
    <t>on "dead" bark of Picea abies</t>
  </si>
  <si>
    <t>23.8.2007,</t>
  </si>
  <si>
    <t>J. Steinová, L. Syrovátková, J. Malíček, Z. aj. Palicovi, Ch. Printzen,</t>
  </si>
  <si>
    <t>O. Peksa, I. Černajová, F. Bouda</t>
  </si>
  <si>
    <t>Thelocarpon laureri (Flot.) Nyl.</t>
  </si>
  <si>
    <t>Thelocarpon</t>
  </si>
  <si>
    <t>laureri</t>
  </si>
  <si>
    <t>Krkonoše Mountains, the upper part of Velká kotelní jáma, ca. 350 (W) m from Harrachovy kameny Stones</t>
  </si>
  <si>
    <t>Thelopsis melathelia</t>
  </si>
  <si>
    <t>Thelopsis</t>
  </si>
  <si>
    <t>melathelia</t>
  </si>
  <si>
    <t>on the mosses on the calcareous rock</t>
  </si>
  <si>
    <t>Toninia sp. + undeter.</t>
  </si>
  <si>
    <t>Tonina</t>
  </si>
  <si>
    <t>1773</t>
  </si>
  <si>
    <t>on the mosses (on the calcareous rock)</t>
  </si>
  <si>
    <t>Trapelia glebulosa</t>
  </si>
  <si>
    <t>Trapelia</t>
  </si>
  <si>
    <t>glebulosa</t>
  </si>
  <si>
    <t>on pebbles</t>
  </si>
  <si>
    <t>J. Steinová, Toby Spribille, P. Resl</t>
  </si>
  <si>
    <t>Toby Spribille</t>
  </si>
  <si>
    <t>Trapelia involuta (Taylor) Hertel</t>
  </si>
  <si>
    <t>involuta</t>
  </si>
  <si>
    <t>Krkokoše Mountains, Velká kotelní jáma, ca. 300 m (W) from Harrachovy kameny Stones</t>
  </si>
  <si>
    <t>on stones</t>
  </si>
  <si>
    <t>Usnea cf. hirta</t>
  </si>
  <si>
    <t>Usnea</t>
  </si>
  <si>
    <t>hirta</t>
  </si>
  <si>
    <t>ca. 100 JJV from Oulu, ca. SSV from Pippola</t>
  </si>
  <si>
    <t>on pine branch</t>
  </si>
  <si>
    <t>Lada Syrovátková</t>
  </si>
  <si>
    <t>Usnea sp.</t>
  </si>
  <si>
    <t>Usnea subfloridana</t>
  </si>
  <si>
    <t>subfloridana</t>
  </si>
  <si>
    <t>on spruce</t>
  </si>
  <si>
    <t>49°34'0-5"N, 49°34'0-5"N</t>
  </si>
  <si>
    <t>spruce forest</t>
  </si>
  <si>
    <t>Xanthoria fallax</t>
  </si>
  <si>
    <t>Xanthoria</t>
  </si>
  <si>
    <t>fallax</t>
  </si>
  <si>
    <t>Xylographa cf. sorallifera</t>
  </si>
  <si>
    <t>Xylographa</t>
  </si>
  <si>
    <t>sorallifera</t>
  </si>
  <si>
    <t>51°17'30'', 14°32'41''</t>
  </si>
  <si>
    <t>Xylographa cf. vitiligo</t>
  </si>
  <si>
    <t>vitiligo</t>
  </si>
  <si>
    <t>Xylographa parallela</t>
  </si>
  <si>
    <t>parallela</t>
  </si>
  <si>
    <t>on the stump of Picea abies</t>
  </si>
  <si>
    <t>T. Spribille</t>
  </si>
  <si>
    <t>Absconditella lignicola Vězda &amp; Pišút</t>
  </si>
  <si>
    <t>Absconditella</t>
  </si>
  <si>
    <t>lignicola</t>
  </si>
  <si>
    <t>Vězda &amp; Pišút</t>
  </si>
  <si>
    <t>Northern Bohemia</t>
  </si>
  <si>
    <t>Ještědsko-kozákovský hřbet Mts</t>
  </si>
  <si>
    <t>Liberec</t>
  </si>
  <si>
    <t>Karlov pod Ještědem: Karlovské bučiny National Nature Reserve, beech forest, 50°46'31"N, 14°58'06"E</t>
  </si>
  <si>
    <t>450-550 m</t>
  </si>
  <si>
    <t>on dead wood</t>
  </si>
  <si>
    <t>17. 10. 2012</t>
  </si>
  <si>
    <t>Jiří Malíček &amp; Jan Vondrák</t>
  </si>
  <si>
    <t>Jiří Malíček</t>
  </si>
  <si>
    <t>ascospores: 3-septate</t>
  </si>
  <si>
    <t>Acarospora glaucocarpa (Ach.) Körb.</t>
  </si>
  <si>
    <t>Acarospora</t>
  </si>
  <si>
    <t>glaucocarpa</t>
  </si>
  <si>
    <t>distr. Jablonec n. Nisou, Jizerské hory Mts.</t>
  </si>
  <si>
    <t>Desná - Jizerka</t>
  </si>
  <si>
    <t>Rašeliniště Jizerky National Nature Reserve, brook over Jizerka River in W part of reserve, 50˚49´50"N, 15˚19´33"E, alt.</t>
  </si>
  <si>
    <t>865 m</t>
  </si>
  <si>
    <t>on concrete wall</t>
  </si>
  <si>
    <t>30.8.2013</t>
  </si>
  <si>
    <t>algae present in exciple!</t>
  </si>
  <si>
    <t>Acarospora nitrophila H.Magn.</t>
  </si>
  <si>
    <t>nitrophila</t>
  </si>
  <si>
    <t>H.Magn.</t>
  </si>
  <si>
    <t>Central Bohemia</t>
  </si>
  <si>
    <t>distr. Příbram, Vltava River valley</t>
  </si>
  <si>
    <t>Nalžovice</t>
  </si>
  <si>
    <t>Drbákov-Albertovy skály National Nature Reserve, the base of Drbákov hill (490 m) above water level, ca 49°43'15''N, 14°21'51''E</t>
  </si>
  <si>
    <t>270 m</t>
  </si>
  <si>
    <t>on acid volcanic rock</t>
  </si>
  <si>
    <t>31. 7. 2013</t>
  </si>
  <si>
    <t>Jiří Malíček &amp; Milan Marek</t>
  </si>
  <si>
    <t>section of thallus: C-</t>
  </si>
  <si>
    <t>Acarospora sinopica (Wahlenb.) Körber</t>
  </si>
  <si>
    <t>sinopica</t>
  </si>
  <si>
    <t>(Wahlenb.) Körber</t>
  </si>
  <si>
    <t>Western Bohemia</t>
  </si>
  <si>
    <t>Krušné hory Mts., distr. Chomutov</t>
  </si>
  <si>
    <t>Jáchymov</t>
  </si>
  <si>
    <t>heap in old mine "Eduard" 2 km NW of town, 50°22'59''N, 12°53'24''E</t>
  </si>
  <si>
    <t>870-880 m</t>
  </si>
  <si>
    <t>on metal-enriched siliceous boulder</t>
  </si>
  <si>
    <t>Jiří Malíčet et al.</t>
  </si>
  <si>
    <t>Acrocordia gemmata (Ach.) A. Massal.</t>
  </si>
  <si>
    <t>Acrocordia</t>
  </si>
  <si>
    <t>gemmata</t>
  </si>
  <si>
    <t>(Ach.) A. Massal.</t>
  </si>
  <si>
    <t>Southern Moravia</t>
  </si>
  <si>
    <t>distr. Znojmo, Podyjí National Park</t>
  </si>
  <si>
    <t>Znojmo</t>
  </si>
  <si>
    <t>Podmolí: on left bank of Dyje River under Nový Hrádek castle ruin, 48°50'11.9''N, 15°54'28.2''E</t>
  </si>
  <si>
    <t>280-300 m</t>
  </si>
  <si>
    <t>on bark of Fraxinus excelsior?</t>
  </si>
  <si>
    <t>Agonimia opuntiella (Buschardt et Poelt) Vězda</t>
  </si>
  <si>
    <t>Agonimia</t>
  </si>
  <si>
    <t>opuntiella</t>
  </si>
  <si>
    <t>(Buschardt et Poelt) Vězda</t>
  </si>
  <si>
    <t>distr. Příbram, Sedlčany region</t>
  </si>
  <si>
    <t>Skoupý</t>
  </si>
  <si>
    <t>locality "Kozince": limestone rocks above Skoupský brook, 49°34'29"N, 14°20'00"E</t>
  </si>
  <si>
    <t>450 m</t>
  </si>
  <si>
    <t>on bryophytes on limestone rock</t>
  </si>
  <si>
    <t>Alectoria sarmentosa (Ach.) Ach.</t>
  </si>
  <si>
    <t>Southern Bohemia</t>
  </si>
  <si>
    <t>distr. Český Krumlov, Novohradské hory Mts.</t>
  </si>
  <si>
    <t>Pohorská ves</t>
  </si>
  <si>
    <t>Žofínský prales National Nature Reserve, valley of Tisový brook in NE part of reserve, 48°40'06.6''N, 14°42'38.6''E</t>
  </si>
  <si>
    <t>760 m</t>
  </si>
  <si>
    <t>on branch of dead Picea abies</t>
  </si>
  <si>
    <t>Jiří Malíček &amp; Zdeněk Palice</t>
  </si>
  <si>
    <t>Anaptychia ciliaris (L.) Körb.</t>
  </si>
  <si>
    <t>Anaptychia</t>
  </si>
  <si>
    <t>ciliaris</t>
  </si>
  <si>
    <t>(L.) Körb.</t>
  </si>
  <si>
    <t>Albania</t>
  </si>
  <si>
    <t>South-eastern Albania</t>
  </si>
  <si>
    <t>Korcë County, Drenove National Park</t>
  </si>
  <si>
    <t>Korča [Korcë]</t>
  </si>
  <si>
    <t>on hill wooded by middle-aged mixed forest with predominating Abies alba in northern part of Park, 40°35'02''N, 20°50'43''E</t>
  </si>
  <si>
    <t>1400 m</t>
  </si>
  <si>
    <t>on bark of Abies alba</t>
  </si>
  <si>
    <t>Jiří Malíček &amp; František Bouda</t>
  </si>
  <si>
    <t>Anisomeridium polypori (Ellis &amp; Everh.) M. E. Barr</t>
  </si>
  <si>
    <t>Anisomeridium</t>
  </si>
  <si>
    <t>polypori</t>
  </si>
  <si>
    <t>(Ellis &amp; Everh.) M. E. Barr</t>
  </si>
  <si>
    <t>Žofínský prales National Nature Reserve, valley of Tisový brook in NE part of reserve, 48°40'03.0''N, 14°42'39.4''E</t>
  </si>
  <si>
    <t>with numerous perithecia!</t>
  </si>
  <si>
    <t>Arthonia vinosa Leight.</t>
  </si>
  <si>
    <t>Arthonia</t>
  </si>
  <si>
    <t>vinosa</t>
  </si>
  <si>
    <t>Leight.</t>
  </si>
  <si>
    <t>distr. Děčín, České Švýcarsko National Park</t>
  </si>
  <si>
    <t>Růžová</t>
  </si>
  <si>
    <t>surrounding of entry of side gorge to Kamenice River, on yellow tourist path, ca 50°51'49"N, 14°19'13"E</t>
  </si>
  <si>
    <t>170 m</t>
  </si>
  <si>
    <t>Jiří Malíček &amp; Aleš Müller</t>
  </si>
  <si>
    <t>apoth. pigment K+ purple; ascospores: 1-septate</t>
  </si>
  <si>
    <t>Aspicilia aquatica Körb.</t>
  </si>
  <si>
    <t>aquatica</t>
  </si>
  <si>
    <t>Eastern Bohemia</t>
  </si>
  <si>
    <t>distr. Ústí nad Orlicí, Orlické hory Protect. Lands. Area</t>
  </si>
  <si>
    <t>Klášterec nad Orlicí</t>
  </si>
  <si>
    <t>N part of Zemská brána Nature Reserve, 50°08'31''N, 16°34'44''E</t>
  </si>
  <si>
    <t>515 m</t>
  </si>
  <si>
    <t>on inundated siliceous boulder in river</t>
  </si>
  <si>
    <t>21. 4. 2012</t>
  </si>
  <si>
    <t>Jiří Malíček et al.</t>
  </si>
  <si>
    <t>epithecium: green</t>
  </si>
  <si>
    <t>Bacidia fraxinea Lönnr.</t>
  </si>
  <si>
    <t>Bacidia</t>
  </si>
  <si>
    <t>fraxinea</t>
  </si>
  <si>
    <t>Podmolí: area of Nový Hrádek castle ruin, ca 48°50'15"N, 15°54'22"E</t>
  </si>
  <si>
    <t>340-370 m</t>
  </si>
  <si>
    <t>on bark of Sambucus nigra</t>
  </si>
  <si>
    <t>ascospores: 50-60 µm long; crystals in hymenium absent or very rare (colourless); crystals in exciple not dissolving in KOH</t>
  </si>
  <si>
    <t>Bacidia fuscoviridis (Anzi) Lettau</t>
  </si>
  <si>
    <t>fuscoviridis</t>
  </si>
  <si>
    <t>distr. Hodonín, Bílé Karpaty Protect. Landsc. Area</t>
  </si>
  <si>
    <t>Velká nad Veličkou</t>
  </si>
  <si>
    <t>Zahrady pod Hájem National Nature Reserve, in forest in upper part, 48°53'N, 17°32'E</t>
  </si>
  <si>
    <t>450-480 m</t>
  </si>
  <si>
    <t>on shady flysh boulder in forest</t>
  </si>
  <si>
    <t>Bacidia subincompta (Nyl.) Arnold</t>
  </si>
  <si>
    <t>Northern Moravia</t>
  </si>
  <si>
    <t>distr. Ústí nad Orlicí, Králický Sněžník Mts.</t>
  </si>
  <si>
    <t>Dolní Morava</t>
  </si>
  <si>
    <t>on tourist line 1 km W of Horní Morava settlement, 50°08'52.4''N, 16°47'38.2''E</t>
  </si>
  <si>
    <t>880 m</t>
  </si>
  <si>
    <t>Jiří Malíček &amp; Lada Syrovátková</t>
  </si>
  <si>
    <t>ascospores: bacilliform; epithecium: dark green; hypothecium: brown</t>
  </si>
  <si>
    <t>Strážnice</t>
  </si>
  <si>
    <t>Čertoryje National Nature Reserve, in valley of Járkovec brook, 48°51'08"N, 17°24'38"E</t>
  </si>
  <si>
    <t>330 m</t>
  </si>
  <si>
    <t>on bark of Pyrus communis</t>
  </si>
  <si>
    <t>18. 10. 2012</t>
  </si>
  <si>
    <t>Bacidina chloroticula (Nyl.) Vězda et Poelt</t>
  </si>
  <si>
    <t>Bacidina</t>
  </si>
  <si>
    <t>chloroticula</t>
  </si>
  <si>
    <t>distr. Rakovník, Křivoklátsko Protected Landscape Area</t>
  </si>
  <si>
    <t>Roztoky u Křivoklátu</t>
  </si>
  <si>
    <t>Na Babě Nature Reserve, 50°01'37.5''N, 13°52'36.7''E</t>
  </si>
  <si>
    <t>290 m</t>
  </si>
  <si>
    <t>on shady siliceous stones</t>
  </si>
  <si>
    <t>Bacidina inundata (Fr.) Vězda</t>
  </si>
  <si>
    <t>inundata</t>
  </si>
  <si>
    <t>Nová Lhota</t>
  </si>
  <si>
    <t>Jazevčí National Nature Reserve, valley of Velička brook, ca 48°52'22"N, 17°33'55''E</t>
  </si>
  <si>
    <t>340 m</t>
  </si>
  <si>
    <t>on flysh boulder</t>
  </si>
  <si>
    <t>Jiří Malíček &amp; Josef Hafellner</t>
  </si>
  <si>
    <t>conidia: 30-45 x 1-2 µm; ascospores: ca 25 x 3 µm; exciple: brownish; hypothecium: colourless</t>
  </si>
  <si>
    <t>Bacidina sp.</t>
  </si>
  <si>
    <t>Porážky National Nature Reserve, meadows with solitary trees, ca 48°53'08"N, 17°37'26"E</t>
  </si>
  <si>
    <t>550-620 m</t>
  </si>
  <si>
    <t>Josef Hafellner</t>
  </si>
  <si>
    <t>conidia: 30-45 x 1,5 µm, not with hooked apices, not septate</t>
  </si>
  <si>
    <t>Biatora chrysantha (Zahlbr.) Printzen</t>
  </si>
  <si>
    <t>Biatora</t>
  </si>
  <si>
    <t>chrysantha</t>
  </si>
  <si>
    <t>fertile!; soralia: C+ red, Pd-</t>
  </si>
  <si>
    <t>distr. České Budějovice, Novohradské hory Mts.</t>
  </si>
  <si>
    <t>Hojná Voda</t>
  </si>
  <si>
    <t>Hojná voda National Nature Monument, old-growth beech forest, upper part of reserve, ca 48°42'23"N, 14°45'06"E</t>
  </si>
  <si>
    <t>3. 10. 2012</t>
  </si>
  <si>
    <t>soralia: C+ red</t>
  </si>
  <si>
    <t>Biatora globulosa (Flörke) Fr.</t>
  </si>
  <si>
    <t>globulosa</t>
  </si>
  <si>
    <t>ascospores: simple</t>
  </si>
  <si>
    <t>distr. Příbram, Brdy Mts</t>
  </si>
  <si>
    <t>Rožmitál pod Třemšínem</t>
  </si>
  <si>
    <t>area of ruin of gothic castle with many old trees on top of Třemšín Mt. (827 m), 49°34'00"N, 13°46'39"E</t>
  </si>
  <si>
    <t>820-825 m</t>
  </si>
  <si>
    <t>23. 11. 2012</t>
  </si>
  <si>
    <t>Brodoa intestiniformis (Vill.) Goward</t>
  </si>
  <si>
    <t>intestiniformis</t>
  </si>
  <si>
    <t>Nepomuk: Praha Mt. NW of village, SW-exposed boulder scree, 49°39'18"N, 13°49'02"E</t>
  </si>
  <si>
    <t>840 m</t>
  </si>
  <si>
    <t>on siliceous boulder</t>
  </si>
  <si>
    <t>22. 11. 2012</t>
  </si>
  <si>
    <t>Bryoria implexa (Hoffm.) Brodo et D. Hawksw.</t>
  </si>
  <si>
    <t>Bryoria</t>
  </si>
  <si>
    <t>implexa</t>
  </si>
  <si>
    <t>distr. Rokycany, Brdy Mts</t>
  </si>
  <si>
    <t>Strašice</t>
  </si>
  <si>
    <t>forest with Larix 1,7 km SE of Tři Trubky castle, 49°41'37''N, 13°48'25''E</t>
  </si>
  <si>
    <t>580 m</t>
  </si>
  <si>
    <t>on twig of Larix decidua</t>
  </si>
  <si>
    <t>8. 11. 2012</t>
  </si>
  <si>
    <t>chemistry: K- or + yellowish, C-, KC-</t>
  </si>
  <si>
    <t>Buellia badia (Fr.) A. Massal.</t>
  </si>
  <si>
    <t>Buellia</t>
  </si>
  <si>
    <t>badia</t>
  </si>
  <si>
    <t>Na Babě Nature Reserve</t>
  </si>
  <si>
    <t>250-400 m</t>
  </si>
  <si>
    <t>on siliceous rock</t>
  </si>
  <si>
    <t>medulla: K-, C-, I-</t>
  </si>
  <si>
    <t>Calicium pinastri Tibell</t>
  </si>
  <si>
    <t>pinastri</t>
  </si>
  <si>
    <t>distr. Jindřichův Hradec, Třeboňsko Protected Landscape Area</t>
  </si>
  <si>
    <t>Suchdol nad Lužnicí</t>
  </si>
  <si>
    <t>Červené blato National Nature Reserve, S part of reserve</t>
  </si>
  <si>
    <t>470 m</t>
  </si>
  <si>
    <t>on bark of Pinus rotundata</t>
  </si>
  <si>
    <t>asci: cylindrical</t>
  </si>
  <si>
    <t>Calicium salicinum Pers.</t>
  </si>
  <si>
    <t>salicinum</t>
  </si>
  <si>
    <t>Staré město</t>
  </si>
  <si>
    <t>old-growth spruce-beech forest on SE-exposed slope above Strašidla brook, between Králický Sněžník Mt. and Malý Sněžník Mt., 50°11'40''N, 16°49'49''E</t>
  </si>
  <si>
    <t>1050-1100 m</t>
  </si>
  <si>
    <t>on wood of dead trunk of Fagus sylvatica</t>
  </si>
  <si>
    <t>Calicium trabinellum (Ach.) Ach.</t>
  </si>
  <si>
    <t>trabinellum</t>
  </si>
  <si>
    <t>on dead wood of Pinus</t>
  </si>
  <si>
    <t>Caloplaca cerina (Ehrh. ex Hedw.) Th. Fr.</t>
  </si>
  <si>
    <t>Northern Albania</t>
  </si>
  <si>
    <t>Shkodër County, Valbona Mts.</t>
  </si>
  <si>
    <t>Theth</t>
  </si>
  <si>
    <t>Buni i Jezerces: small rocky outcrops on bank of one lake, 42°27'46''N, 19°48'44''E</t>
  </si>
  <si>
    <t>1800 m</t>
  </si>
  <si>
    <t>on twigs of Salix sp.</t>
  </si>
  <si>
    <t>27. 6. 2011</t>
  </si>
  <si>
    <t>Jiří Malíček &amp; Ivana Černajová</t>
  </si>
  <si>
    <t>Caloplaca coronata (Kremp. ex Körb.) J.Steiner</t>
  </si>
  <si>
    <t>coronata</t>
  </si>
  <si>
    <t>distr. Beroun, Český kras Protect. Landscape Area</t>
  </si>
  <si>
    <t>Srbsko</t>
  </si>
  <si>
    <t>Koda National Nature Reserve, "Císařská rokle" ravine, 49°55'38"N, 14°07'54"E</t>
  </si>
  <si>
    <t>340-350 m</t>
  </si>
  <si>
    <t>on limestone rock</t>
  </si>
  <si>
    <t>23. 5. 2012</t>
  </si>
  <si>
    <t>Jan Vondrák</t>
  </si>
  <si>
    <t>Caloplaca demissa (Körb.) Arup &amp; Grube</t>
  </si>
  <si>
    <t>demissa</t>
  </si>
  <si>
    <t>distr. Třebíč</t>
  </si>
  <si>
    <t>Mohelno</t>
  </si>
  <si>
    <t>Mohelenská hadcová step National Nature Reserve, serpentine rocky slopes above Jihlava River, ca 49°06'29"N, 16°11'07"E</t>
  </si>
  <si>
    <t>300-350 m</t>
  </si>
  <si>
    <t>on serpentinite rock</t>
  </si>
  <si>
    <t>J. Malíček, I. Černajová &amp; Z. Palice</t>
  </si>
  <si>
    <t>Caloplaca oxfordensis Fink ex J. Hedrick</t>
  </si>
  <si>
    <t>oxfordensis</t>
  </si>
  <si>
    <t>Mohelenská hadcová step National Nature Reserve, serpentine rocky slopes above Jihlava River, ca 49°06'30"N, 16°10'49"E</t>
  </si>
  <si>
    <t>Caloplaca teicholyta (Ach.) J.Steiner</t>
  </si>
  <si>
    <t>teicholyta</t>
  </si>
  <si>
    <t>SE-exposed slopes of Zbirov hill (524 m) W of village, 49°34'36"N, 14°20'16"E</t>
  </si>
  <si>
    <t>500 m</t>
  </si>
  <si>
    <t>on limestone boulder</t>
  </si>
  <si>
    <t>rich fertile!</t>
  </si>
  <si>
    <t>Kamýk nad Vltavou</t>
  </si>
  <si>
    <t>rocky complex S of "Roviště" recreation area, on right bank of Vltava River</t>
  </si>
  <si>
    <t>270-285 m</t>
  </si>
  <si>
    <t>on Ca-enriched granodiorite rock</t>
  </si>
  <si>
    <t>2. 9. 2012</t>
  </si>
  <si>
    <t>Caloplaca xerica Poelt &amp; Vězda</t>
  </si>
  <si>
    <t>xerica</t>
  </si>
  <si>
    <t>distr. Znojmo</t>
  </si>
  <si>
    <t>Bítov</t>
  </si>
  <si>
    <t>surrounding of Cornštejn ruin castle, 48°56'02''N, 15°42'53''E</t>
  </si>
  <si>
    <t>350-380 m</t>
  </si>
  <si>
    <t>on Ca-enriched siliceous rock</t>
  </si>
  <si>
    <t>J. Malíček, J. Halda, A. Müller &amp; J. Vondrák</t>
  </si>
  <si>
    <t>duplicate in PRC with apothecium!</t>
  </si>
  <si>
    <t>Čertoryje National Nature Reserve, meadows with solitary oaks, eastern part of reserve, ca 48°51'40"N, 17°25'27"E</t>
  </si>
  <si>
    <t>370-400 m</t>
  </si>
  <si>
    <t>on bark of Quercus robur</t>
  </si>
  <si>
    <t>19. 10. 2012</t>
  </si>
  <si>
    <t>richly fertile; asci: polysporous</t>
  </si>
  <si>
    <t>Catillaria lenticularis (Ach.) Th. Fr.</t>
  </si>
  <si>
    <t>lenticularis</t>
  </si>
  <si>
    <t>Petrovice</t>
  </si>
  <si>
    <t>Kuníček: beech forest on W-exposed slopes of Hodětín hill, 600 m W of village, 49°33'50"N, 14°18'27"E</t>
  </si>
  <si>
    <t>500-520 m</t>
  </si>
  <si>
    <t>on shady limestone rock</t>
  </si>
  <si>
    <t>27. 2. 2012</t>
  </si>
  <si>
    <t>paraphyses swollen; hypothecium: colourless; exciple: pale brown; ascospores: 1-septate, small</t>
  </si>
  <si>
    <t>Catillaria nigroclavata (Nyl.) Schuler</t>
  </si>
  <si>
    <t>Zahrady pod Hájem National Nature Reserve, 48°53'N, 17°32'E</t>
  </si>
  <si>
    <t>Cetraria arenaria Kärnefelt</t>
  </si>
  <si>
    <t>Cetraria</t>
  </si>
  <si>
    <t>arenaria</t>
  </si>
  <si>
    <t>USA</t>
  </si>
  <si>
    <t>North America</t>
  </si>
  <si>
    <t>Massachusetts</t>
  </si>
  <si>
    <t>Barnstable Town</t>
  </si>
  <si>
    <t>on Cape Cod peninsula</t>
  </si>
  <si>
    <t>0-50 m</t>
  </si>
  <si>
    <t>November 2010</t>
  </si>
  <si>
    <t>Jiří Šumbera</t>
  </si>
  <si>
    <t>Cetrelia monachorum (Zahlbr.) W.L.Culb. et C.F.Culb.</t>
  </si>
  <si>
    <t>Central Austria, Oberösterreich</t>
  </si>
  <si>
    <t>Salzkammergut, Nordkalkalpen</t>
  </si>
  <si>
    <t>Hallstatt</t>
  </si>
  <si>
    <t>at S bank of Hallstätter See between Hallstatt and Obertraun, 47°32'43.7''N, 13°40'03.5''E</t>
  </si>
  <si>
    <t>510 m</t>
  </si>
  <si>
    <t>8. 8. 2012</t>
  </si>
  <si>
    <t>medulla: C+ pale rosa</t>
  </si>
  <si>
    <t>Chaenotheca brachypoda (Ach.) Tibell</t>
  </si>
  <si>
    <t>Chaenotheca</t>
  </si>
  <si>
    <t>brachypoda</t>
  </si>
  <si>
    <t>old-growth spruce-beech forest on SE-exposed slope above Strašidla brook, between Králický Sněžník Mt. and Malý Sněžník Mt., 50°11'41.3''N, 16°49'49.2''E</t>
  </si>
  <si>
    <t>1080 m</t>
  </si>
  <si>
    <t>on decaying wood of Fagus</t>
  </si>
  <si>
    <t>Cladonia bellidiflora (Ach.) Schaer.</t>
  </si>
  <si>
    <t>Eastern Austria, Alps Mts</t>
  </si>
  <si>
    <t>Salzburg, Hohe Tauern National Park</t>
  </si>
  <si>
    <t>Krimml</t>
  </si>
  <si>
    <t>along tourist path in valley of Krimmler Ache 250 m NNE of Söllalm, 47°10'33''N, 12°11'12''E</t>
  </si>
  <si>
    <t>1600 m</t>
  </si>
  <si>
    <t>on acid soil</t>
  </si>
  <si>
    <t>5. 8. 2012</t>
  </si>
  <si>
    <t>Cladonia borealis S. Stenroos</t>
  </si>
  <si>
    <t>boulder scree on E slope of Kraví hora Mt. (953 m), 48°43'48''N, 14°43'18''E</t>
  </si>
  <si>
    <t>850-900 m</t>
  </si>
  <si>
    <t>4. 10. 2012</t>
  </si>
  <si>
    <t>Jiří Malíček &amp; Ondřej Peksa</t>
  </si>
  <si>
    <t>Cladonia cariosa (Ach.) Spreng.</t>
  </si>
  <si>
    <t>cariosa</t>
  </si>
  <si>
    <t>Sedlčany</t>
  </si>
  <si>
    <t>sand pit on S border of town, 49°38'58"N, 14°25'28"E</t>
  </si>
  <si>
    <t>375 m</t>
  </si>
  <si>
    <t>chemistry: Pd-</t>
  </si>
  <si>
    <t>Österreich, Steiermark</t>
  </si>
  <si>
    <t>Grazer Bergland</t>
  </si>
  <si>
    <t>Pernegg</t>
  </si>
  <si>
    <t>locality "Predigtstuhl" WSW of Pernegg, 47°21'15''N, 15°19'25''E</t>
  </si>
  <si>
    <t>850 m</t>
  </si>
  <si>
    <t>on calcareous soil</t>
  </si>
  <si>
    <t>chemistry: Pd-, K-</t>
  </si>
  <si>
    <t>Cladonia coccifera (L.) Willd. s.str.</t>
  </si>
  <si>
    <t>Central Norway</t>
  </si>
  <si>
    <t>Rondane National Park</t>
  </si>
  <si>
    <t>Mysusæter</t>
  </si>
  <si>
    <t>2 km SSW of Rondvatnet lake, 61°51'45.0''N, 9°46'55.2''E</t>
  </si>
  <si>
    <t>1180 m</t>
  </si>
  <si>
    <t>alpine grassland, on acid soil</t>
  </si>
  <si>
    <t>Cyphelium tigillare (Ach.) Ach.</t>
  </si>
  <si>
    <t>tigillare</t>
  </si>
  <si>
    <t>Alps Mts.</t>
  </si>
  <si>
    <t>Gressenberg</t>
  </si>
  <si>
    <t>on SW slopes of Handalpe Mt., 46°50’31’’N, 15°01’03’’E</t>
  </si>
  <si>
    <t>1700–1730 m</t>
  </si>
  <si>
    <t>on dead wood of Picea abies</t>
  </si>
  <si>
    <t>Jiří Malíček &amp; Helmut Mayrhofer</t>
  </si>
  <si>
    <t>ascospores: 1-septate</t>
  </si>
  <si>
    <t>Diplotomma canescens (Dicks.) Flot.</t>
  </si>
  <si>
    <t>Diplotomma</t>
  </si>
  <si>
    <t>canescens</t>
  </si>
  <si>
    <t>Na Babě Nature Reserve, W border of reserve, 50°01'51.9''N, 13°52'05.1''E</t>
  </si>
  <si>
    <t>240 m</t>
  </si>
  <si>
    <t>on semi-shady volcanic rock</t>
  </si>
  <si>
    <t>Endocarpon psorodeum (Nyl.) Blomb. et Forssell</t>
  </si>
  <si>
    <t>Endocarpon</t>
  </si>
  <si>
    <t>psorodeum</t>
  </si>
  <si>
    <t>on shady siliceous rock</t>
  </si>
  <si>
    <t>19.8. &amp; 26.8. 2011</t>
  </si>
  <si>
    <t>rev. Othmar Breuss 2012; ascospores: muriform, colourless, 33-40 x 12-16 µm</t>
  </si>
  <si>
    <t>Fellhanera subtilis (Vězda) Diederich et Sérusiaux</t>
  </si>
  <si>
    <t>Fellhanera</t>
  </si>
  <si>
    <t>subtilis</t>
  </si>
  <si>
    <t>Rašeliniště Jizery National Nature Reserve, boggy spruce forest in S part of reserve, 50˚50´21,5"N/15˚21´51"E</t>
  </si>
  <si>
    <t>825 m</t>
  </si>
  <si>
    <t>on twigs of Picea abies</t>
  </si>
  <si>
    <t>Jiří Malíček et Jan Vondrák</t>
  </si>
  <si>
    <t>with stalked pycnidia, ascospores: mostly 3-septate</t>
  </si>
  <si>
    <t>Fuscidea cyathoides (Ach.) V. Wirth et Vězda</t>
  </si>
  <si>
    <t>Fuscidea</t>
  </si>
  <si>
    <t>cyathoides</t>
  </si>
  <si>
    <t>Lipovsko Mt. (651 m) 3 km SE of town, rock with boulder scree on S-exposed slope, 49°42'53''N, 13°47'11''E</t>
  </si>
  <si>
    <t>620-640 m</t>
  </si>
  <si>
    <t>medulla: Pd+ red; ascospores: 1-septate, bean-shaped</t>
  </si>
  <si>
    <t>Gyalecta flotowii Körb.</t>
  </si>
  <si>
    <t>Gyalecta</t>
  </si>
  <si>
    <t>flotowii</t>
  </si>
  <si>
    <t>on bark of old Acer platanoides</t>
  </si>
  <si>
    <t>Hyperphyscia adglutinata (Flörke) H. Mayrhofer et Poelt</t>
  </si>
  <si>
    <t>lower cortex: prosoplectenchymatous</t>
  </si>
  <si>
    <t>Ionaspis lacustris (With.) Lutzoni</t>
  </si>
  <si>
    <t>Ionaspis</t>
  </si>
  <si>
    <t>lacustris</t>
  </si>
  <si>
    <t>distr. Trutnov, Krkonoše National Park</t>
  </si>
  <si>
    <t>Špindlerův mlýn</t>
  </si>
  <si>
    <t>"Labský důl" glacial cirque, near Labe River on blue-marked tourist line, 50°45'25.6''N, 15°34'01.2''E</t>
  </si>
  <si>
    <t>910 m</t>
  </si>
  <si>
    <t>on inundated siliceous boulders</t>
  </si>
  <si>
    <t>Jamesiella anastomosans (P. James et Vězda) Lücking, Sérus. et Vězda</t>
  </si>
  <si>
    <t>Jamesiella</t>
  </si>
  <si>
    <t>anastomosans</t>
  </si>
  <si>
    <t>boulder scree "Brauchitschova skála" 400 m WSW of Tři Trubky castle, 49°42'14"N, 13°47'05"E</t>
  </si>
  <si>
    <t>580-600 m</t>
  </si>
  <si>
    <t>on base of Picea abies</t>
  </si>
  <si>
    <t>Lecanactis abietina (Ach.) Körber</t>
  </si>
  <si>
    <t>Lecanactis</t>
  </si>
  <si>
    <t>abietina</t>
  </si>
  <si>
    <t>Žofínský prales National Nature Reserve, valley of Tisový brook near N border of reserve</t>
  </si>
  <si>
    <t>750-800 m</t>
  </si>
  <si>
    <t>on dead trunk of Abies alba</t>
  </si>
  <si>
    <t>Lecania inundata (Hepp ex Körb.) M. Mayrhofer</t>
  </si>
  <si>
    <t>Lecania</t>
  </si>
  <si>
    <t>on serpentinite overhang</t>
  </si>
  <si>
    <t>distr. Kolín</t>
  </si>
  <si>
    <t>Velký Osek</t>
  </si>
  <si>
    <t>Libický luh National Nature Reserve, central part of the reserve, at former gamekeeper house, 50°06'38''N, 15°10'15''E</t>
  </si>
  <si>
    <t>180 m</t>
  </si>
  <si>
    <t>24. 4. 2013</t>
  </si>
  <si>
    <t>J. Malíček, J. Rydlo &amp; L. Syrovátková</t>
  </si>
  <si>
    <t>Lecania cf. turicensis (Hepp) Müll.Arg.</t>
  </si>
  <si>
    <t>turicensis</t>
  </si>
  <si>
    <t>distr. Domažlice, Český les Protected Landscape Area</t>
  </si>
  <si>
    <t>Pivoň</t>
  </si>
  <si>
    <t>cemetery at N border of village, 49°29'18"N, 12°44'23"E</t>
  </si>
  <si>
    <t>595 m</t>
  </si>
  <si>
    <t>on vertical concrete wall</t>
  </si>
  <si>
    <t>19. 4. 2013</t>
  </si>
  <si>
    <t>hymenium: 50 µm, epihymenium: brown with light violet tinge; paraphyses distinctly swollen at tips; ascospores: 1-septate, 11-13.5 x 4 µm</t>
  </si>
  <si>
    <t>Lecanora albella (Pers.) Ach.</t>
  </si>
  <si>
    <t>albella</t>
  </si>
  <si>
    <t>Western Austria</t>
  </si>
  <si>
    <t>Tirol, Alps Mts</t>
  </si>
  <si>
    <t>Brandenberg</t>
  </si>
  <si>
    <t>along path on right bank of Brandenberger Ache brook, 4,5 km NNE of Aschau, 47°32'59''N, 11°54'24''E</t>
  </si>
  <si>
    <t>6. 8. 2012</t>
  </si>
  <si>
    <t>chemistry: Pd+ red, C-</t>
  </si>
  <si>
    <t>Lecanora albula (Nyl.) Hue</t>
  </si>
  <si>
    <t>albula</t>
  </si>
  <si>
    <t>distr. Jeseník, Jeseníky Protected Landscape Area</t>
  </si>
  <si>
    <t>Karlova Studánka</t>
  </si>
  <si>
    <t>Vysoká hole Mt. (1464 m), Velká kotlina glacial cirque, southern and central part, out of Vitáskova rokle, ca 50°03'18"N, 17°14'08"E</t>
  </si>
  <si>
    <t>1150-1350 m</t>
  </si>
  <si>
    <t>on phyllite rock</t>
  </si>
  <si>
    <t>11. 7. 2012</t>
  </si>
  <si>
    <t>Zdeněk Palice</t>
  </si>
  <si>
    <t>chemistry: K+ yellowish, C-, KC+ yellow, Pd-</t>
  </si>
  <si>
    <t>Lecanora allophana Nyl.</t>
  </si>
  <si>
    <t>Central Slovakia</t>
  </si>
  <si>
    <t>Muráňská planina National Park</t>
  </si>
  <si>
    <t>Muráň</t>
  </si>
  <si>
    <t>Cigánka National Nature Reserve, area of "Muránsky hrad" castle</t>
  </si>
  <si>
    <t>900 m</t>
  </si>
  <si>
    <t>Lecanora argentata (Ach.) Malme</t>
  </si>
  <si>
    <t>argentata</t>
  </si>
  <si>
    <t>on right bank of Brandenberger Ache brook, NW of Kaiserklamm gorge, 47°32'48''N, 11°54'39''E</t>
  </si>
  <si>
    <t>750 m</t>
  </si>
  <si>
    <t>on bark of Salix elaeagnos</t>
  </si>
  <si>
    <t>epipsamma granular!</t>
  </si>
  <si>
    <t>Lecanora campestris (Schaer.) Hue</t>
  </si>
  <si>
    <t>campestris</t>
  </si>
  <si>
    <t>Southern Spain</t>
  </si>
  <si>
    <t>Andalusia</t>
  </si>
  <si>
    <t>Jimena de la Frontera</t>
  </si>
  <si>
    <t>shrubby pastures on left bank of Rio Hozgarganda ca 2 km NW of town, 36°26'28''N, 5°28'19''W</t>
  </si>
  <si>
    <t>60 m</t>
  </si>
  <si>
    <t>on sandstone boulder at bank of river</t>
  </si>
  <si>
    <t>30. 1. 2013</t>
  </si>
  <si>
    <t>J. Malíček, D. Svoboda &amp; L. Syrovátková</t>
  </si>
  <si>
    <t>Lecanora exspersa Nyl.</t>
  </si>
  <si>
    <t>expersa</t>
  </si>
  <si>
    <t>Gerlos</t>
  </si>
  <si>
    <t>montane pastures with Rhododendron along tourist path 1,2 km S of Trisslalm, 47°10'57''N, 12°06'45''E</t>
  </si>
  <si>
    <t>on twigs of Rhododendron ferrugineum</t>
  </si>
  <si>
    <t>7. 8. 2012</t>
  </si>
  <si>
    <t>Lecanora garovaglii (Körber) Zahlbr.</t>
  </si>
  <si>
    <t>garovaglii</t>
  </si>
  <si>
    <t>Moravský Krumlov</t>
  </si>
  <si>
    <t>Krumlovsko-rokytenské slepence National Nature Reserve, surrounding of Sv. Florián church, 49°02'51"N, 16°19'10"E</t>
  </si>
  <si>
    <t>ca 300 m</t>
  </si>
  <si>
    <t>on calcareous conglomerate</t>
  </si>
  <si>
    <t>Lecanora intumescens (Rebent.) Rabenh.</t>
  </si>
  <si>
    <t>intumescens</t>
  </si>
  <si>
    <t>Italy</t>
  </si>
  <si>
    <t>Southern Italy</t>
  </si>
  <si>
    <t>Basilicata, Pollino National Park</t>
  </si>
  <si>
    <t>Viggianello</t>
  </si>
  <si>
    <t>old-growth beech forest in valley NW of Pollino Mt., ca 39.92°N, 16.18°E</t>
  </si>
  <si>
    <t>1600-1800 m</t>
  </si>
  <si>
    <t>16. 5. 2012</t>
  </si>
  <si>
    <t>apothecial margin: Pd+ yellow</t>
  </si>
  <si>
    <t>Lecanora phaeostigma (Körb.) Almb.</t>
  </si>
  <si>
    <t>phaeostigma</t>
  </si>
  <si>
    <t>distr. Jablonec n. Nisou, Jizerské hory Protect. Landsc. Area</t>
  </si>
  <si>
    <t>Desná</t>
  </si>
  <si>
    <t>Jizerka: Rašeliniště Jizery National Nature Reserve, natural spruce forest in S part of reserve, 50°49'59''N, 15°22'02''E</t>
  </si>
  <si>
    <t>on hard wood of Picea abies</t>
  </si>
  <si>
    <t>29. 8. 2013</t>
  </si>
  <si>
    <t>Lecanora salicicola H. Magn.</t>
  </si>
  <si>
    <t>salicicola</t>
  </si>
  <si>
    <t>montane pastures with Rhododendron above tourist path 0,6 km SSE of Trisslalm, 47°11'16''N, 12°06'44''E</t>
  </si>
  <si>
    <t>1710 m</t>
  </si>
  <si>
    <t>Lecanora saligna (Schrad.) Zahlbr. s.str.</t>
  </si>
  <si>
    <t>distr. Rychnov n. Kněžnou, Orlické hory Protect. Lands. Area</t>
  </si>
  <si>
    <t>Orlické záhoří</t>
  </si>
  <si>
    <t>alley on SE border of village, 50°16'08''N, 16°29'00''E</t>
  </si>
  <si>
    <t>670 m</t>
  </si>
  <si>
    <t>on bark of Acer platanoides</t>
  </si>
  <si>
    <t>J. Malíček, F. Bouda, I. Černajová, D. Svoboda &amp; L. Syrovátková</t>
  </si>
  <si>
    <t>typical macroconidia found</t>
  </si>
  <si>
    <t>Vejprty</t>
  </si>
  <si>
    <t>in "Černý potok" village, 50°29'47.5''N, 13°04'58.4''E</t>
  </si>
  <si>
    <t>705 m</t>
  </si>
  <si>
    <t>conidia checked</t>
  </si>
  <si>
    <t>Central Romania</t>
  </si>
  <si>
    <t>Transylvania, Harghita County, Hășmaș Mts.</t>
  </si>
  <si>
    <t>Bălan</t>
  </si>
  <si>
    <t>Cheile Bicazului Nature Reserve, 2,5 km NE of village, 46°40'47''N, 25°49'17''E</t>
  </si>
  <si>
    <t>1300 m</t>
  </si>
  <si>
    <t>on wood of dead Picea abies</t>
  </si>
  <si>
    <t>25. 6. 2012</t>
  </si>
  <si>
    <t>microconidia frequent, 7-10 x 1 µm, non-septate, curved; macroconidia rare, simple, slightly curved, 7-9 x 2-2,5 (-3) µm</t>
  </si>
  <si>
    <t>Lecanora soralifera (Suza) Räsänen</t>
  </si>
  <si>
    <t>soralifera</t>
  </si>
  <si>
    <t>distr. Prachatice, Šumava Protected Landscape Area</t>
  </si>
  <si>
    <t>Horní Planá</t>
  </si>
  <si>
    <t>meadows with low stone walls on top of Šešovec Mt., 4 km WSW of town, 48°45'12''N, 13°58'42''E</t>
  </si>
  <si>
    <t>890 m</t>
  </si>
  <si>
    <t>on Fe-enriched siliceous stone</t>
  </si>
  <si>
    <t>26. 9. 2012</t>
  </si>
  <si>
    <t>J. Malíček, F. Bouda, O. Peksa, D. Svoboda, L. Syrovátková</t>
  </si>
  <si>
    <t>fertile!, soralia: Pd-</t>
  </si>
  <si>
    <t>Lecanora subintricata (Nyl.) Th. Fr.</t>
  </si>
  <si>
    <t>subintricata</t>
  </si>
  <si>
    <t>on dead trunk of Picea abies</t>
  </si>
  <si>
    <t>ascospores: 7-9 x 3-4 µm</t>
  </si>
  <si>
    <t>Lecanora thysanophora R. C. Harris</t>
  </si>
  <si>
    <t>thysanophora</t>
  </si>
  <si>
    <t>Central Austria</t>
  </si>
  <si>
    <t>Niederösterreich, Göstlinger Alpen Mts</t>
  </si>
  <si>
    <t>Göstling an der Ybbs</t>
  </si>
  <si>
    <t>along road in valley of Windischbach brook 6 km SE of town, 47°46'20.9''N, 14°59'50.8''E</t>
  </si>
  <si>
    <t>630 m</t>
  </si>
  <si>
    <t>3. 8. 2013</t>
  </si>
  <si>
    <t>Lecidea huxariensis (Beckh. ex J. Lahm) Zahlbr.</t>
  </si>
  <si>
    <t>Lecidea</t>
  </si>
  <si>
    <t>huxariensis</t>
  </si>
  <si>
    <t>Boží Dar</t>
  </si>
  <si>
    <t>meadows 700 m NNW of village, 50°25'06''N, 12°54'57''E</t>
  </si>
  <si>
    <t>1000 m</t>
  </si>
  <si>
    <t>fence, on worked timber</t>
  </si>
  <si>
    <t>Lecidea hypnorum Lib.</t>
  </si>
  <si>
    <t>hypnorum</t>
  </si>
  <si>
    <t>on bryophytes and plant debris on Ca-enriched phyllite rock</t>
  </si>
  <si>
    <t>ascospores: simple or 1-septate; green crystals present in hymenium</t>
  </si>
  <si>
    <t>Lecidea plana (J. Lahm) Nyl.</t>
  </si>
  <si>
    <t>plana</t>
  </si>
  <si>
    <t>distr. Liberec, Jizerské hory Protect. Landsc. Area</t>
  </si>
  <si>
    <t>Hejnice</t>
  </si>
  <si>
    <t>Jizerskohorské bučiny National Nature Reserve, rock on top of Ořešník Mt. (800 m), 1.3 km SE of Ferdinandov, 50°51'39''N, 15°11'16''E</t>
  </si>
  <si>
    <t>790-800 m</t>
  </si>
  <si>
    <t>5. 9. 2013</t>
  </si>
  <si>
    <t>epithecium: green; hypothecium: colourless, ascospores: 12-14 x 4-4.5 µm; medulla: I-</t>
  </si>
  <si>
    <t>Lecidea pullata (Norman) Th. Fr.</t>
  </si>
  <si>
    <t>pullata</t>
  </si>
  <si>
    <t>on base of Fagus sylvatica</t>
  </si>
  <si>
    <t>soralia: C-; fertile!; hymenium: blue-green</t>
  </si>
  <si>
    <t>Lecidella flavosorediata (Vězda) Hertel et Leuckert</t>
  </si>
  <si>
    <t>Lecidella</t>
  </si>
  <si>
    <t>flavosorediata</t>
  </si>
  <si>
    <t>Jazevčí National Nature Reserve, 48°52'N, 17°34'E</t>
  </si>
  <si>
    <t>350-450 m</t>
  </si>
  <si>
    <t>Týnčany</t>
  </si>
  <si>
    <t>valley of Brzina brook next to Melena mill, 49°34'21"N, 14°19'44"E</t>
  </si>
  <si>
    <t>410 m</t>
  </si>
  <si>
    <t>on bark of ?Alnus glutinosa</t>
  </si>
  <si>
    <t>10. 3. 2012</t>
  </si>
  <si>
    <t>chemistry: C+ orange</t>
  </si>
  <si>
    <t>Lecidella scabra (Taylor) Hertel et Leuckert</t>
  </si>
  <si>
    <t>scabra</t>
  </si>
  <si>
    <t>distr. Benešov</t>
  </si>
  <si>
    <t>Bernartice</t>
  </si>
  <si>
    <t>Hadce u Želivky National Nature Monument, 0.7 km N of village, small quarry in pine forest, 49°41'00.8''N, 15°07'54.8''E</t>
  </si>
  <si>
    <t>400 m</t>
  </si>
  <si>
    <t>25. 9. 2013</t>
  </si>
  <si>
    <t>soralia: C+ yellow to yellow-orange</t>
  </si>
  <si>
    <t>Lempholemma polyanthes (Bernh.) Malme</t>
  </si>
  <si>
    <t>Lempholemma</t>
  </si>
  <si>
    <t>polyanthes</t>
  </si>
  <si>
    <t>large limestone quarry on NE border of village, 49°34'50"N, 14°20'59"E</t>
  </si>
  <si>
    <t>520-540 m</t>
  </si>
  <si>
    <t>photobiont: Nostoc; ascospores: simple, broadly ellipsoid</t>
  </si>
  <si>
    <t>Leptochidium albociliatum (Desm.) M.Choisy</t>
  </si>
  <si>
    <t>Leptochidium</t>
  </si>
  <si>
    <t>albociliatum</t>
  </si>
  <si>
    <t>Central Albania</t>
  </si>
  <si>
    <t>Dibër County</t>
  </si>
  <si>
    <t>Burrel</t>
  </si>
  <si>
    <t>Lis: W-exposed serpentinite slopes along road 1,5-2,0 km ENE of village, 41°37'55''N, 20°06'50''E</t>
  </si>
  <si>
    <t>700 m</t>
  </si>
  <si>
    <t>Anna Guttová &amp; Jiří Malíček</t>
  </si>
  <si>
    <t>lobes densely haired!; photobiont: nostoccoid, in clusters or short chains, 4-6 µm diam.</t>
  </si>
  <si>
    <t>Leptogium pulvinatum (Hoffm.) Otalora</t>
  </si>
  <si>
    <t>pulvinatum</t>
  </si>
  <si>
    <t>Jazevčí National Nature Reserve, valley of brook in central part of reserve, 48°52'N, 17°34'E</t>
  </si>
  <si>
    <t>350-400 m</t>
  </si>
  <si>
    <t>on shady mossy rock</t>
  </si>
  <si>
    <t>Lichenomphalia umbellifera (L.: Fr.) Redhead et al.</t>
  </si>
  <si>
    <t>Lichenomphalia</t>
  </si>
  <si>
    <t>umbellifera</t>
  </si>
  <si>
    <t>on laying decaying wood</t>
  </si>
  <si>
    <t>Lichinella nigritella (Lettau) P. Moreno et Egea</t>
  </si>
  <si>
    <t>Lichinella</t>
  </si>
  <si>
    <t>nigritella</t>
  </si>
  <si>
    <t>Lis: small outcrop along road ca 4 km ENE of village, 41°38'23.1''N, 20°08'01.1''E</t>
  </si>
  <si>
    <t>980 m</t>
  </si>
  <si>
    <t>on calcareous rock</t>
  </si>
  <si>
    <t>Lobothallia radiosa (Hoffm.) Hafellner</t>
  </si>
  <si>
    <t>Lobothallia</t>
  </si>
  <si>
    <t>radiosa</t>
  </si>
  <si>
    <t>Loxospora elatina (Ach.) A. Massal.</t>
  </si>
  <si>
    <t>Loxospora</t>
  </si>
  <si>
    <t>elatina</t>
  </si>
  <si>
    <t>on right bank of Brandenberger Ache brook, 4,5 km NNE of Aschau, 47°33'07''N, 11°53'50''E</t>
  </si>
  <si>
    <t>on bark of Picea/Abies</t>
  </si>
  <si>
    <t>soralia: Pd+ oragne, K+ bright yellow</t>
  </si>
  <si>
    <t>Melanelia disjuncta (Erichsen) Essl.</t>
  </si>
  <si>
    <t>Melanelia</t>
  </si>
  <si>
    <t>disjuncta</t>
  </si>
  <si>
    <t>Na Babě Nature Reserve, 50°01'37''N, 13°52'36''E</t>
  </si>
  <si>
    <t>300 m</t>
  </si>
  <si>
    <t>medulla: C-</t>
  </si>
  <si>
    <t>Menegazzia terebrata (Hoffm.) A.Massal.</t>
  </si>
  <si>
    <t>managed spruce forest 0,3 km NW of Krimmler Wasserfall, 47°12'37''N, 12°10'05''E</t>
  </si>
  <si>
    <t>1080-1100 m</t>
  </si>
  <si>
    <t>on bark of Picea abies</t>
  </si>
  <si>
    <t>4. 8. 2012</t>
  </si>
  <si>
    <t>Micarea botryoides (Nyl.) Coppins</t>
  </si>
  <si>
    <t>botryoides</t>
  </si>
  <si>
    <t>Eastern Moravia</t>
  </si>
  <si>
    <t>Beskydy Protected Landscape Area</t>
  </si>
  <si>
    <t>Frenštát pod Radhoštěm</t>
  </si>
  <si>
    <t>Kněhyně-Čertův mlýn National Nature Reserve, W-facing slope of Kněhyně Mt. (1257 m), old-growth spruce forest above red-marked tourist path, 49°29'57''N, 18°18'38''E</t>
  </si>
  <si>
    <t>on stump of Picea abies</t>
  </si>
  <si>
    <t>26. 9. 2013</t>
  </si>
  <si>
    <t>stalk of pycnidia: red-brown, K+ brownish; pycnidia wall: green, K+ greenish-black</t>
  </si>
  <si>
    <t>Micarea cinerea (Schaer.) Hedl.</t>
  </si>
  <si>
    <t>cinerea</t>
  </si>
  <si>
    <t>Žofínský prales National Nature Reserve, in valley of Tisový brook in N part of reserve</t>
  </si>
  <si>
    <t>740 m</t>
  </si>
  <si>
    <t>on dead laying wood</t>
  </si>
  <si>
    <t>young apothecia: C+ red, K-; exciple: developed; photobiont: micareoid; ascospores: 3-7-septate, bacilliform</t>
  </si>
  <si>
    <t>Micarea melaena (Nyl.) Hedl.</t>
  </si>
  <si>
    <t>melaena</t>
  </si>
  <si>
    <t>on bark of Betula pendula</t>
  </si>
  <si>
    <t>ascospores: 3-septate; hypothecium: purple-brown; thallus: C± red</t>
  </si>
  <si>
    <t>Micarea micrococca (Körb.) Gams ex Coppins</t>
  </si>
  <si>
    <t>micrococca</t>
  </si>
  <si>
    <t>Micarea sylvicola (Flotow) Vězda &amp; V.Wirth</t>
  </si>
  <si>
    <t>sylvicola</t>
  </si>
  <si>
    <t>boulder scree in former quarry at N base of Růžovský vrch Mt., 50°50'14"N, 14°19'46"E</t>
  </si>
  <si>
    <t>400-450 m</t>
  </si>
  <si>
    <t>photobiont: not micareoid; hypothecium: blue-green, ascospores: simple, 8x3 µm</t>
  </si>
  <si>
    <t>Microcalicium arenarium (Hampe ex Massal.) Tibell</t>
  </si>
  <si>
    <t>Microcalicium</t>
  </si>
  <si>
    <t>arenarium</t>
  </si>
  <si>
    <t>on exposed roots, parasitic on Psilolechia clavulifera</t>
  </si>
  <si>
    <t>ascospores: 6-9 x 2,5-3 µm, with spirally arranged ridges, 0-1-septate</t>
  </si>
  <si>
    <t>Ochrolechia arborea (Kreyer) Almb.</t>
  </si>
  <si>
    <t>Ochrolechia</t>
  </si>
  <si>
    <t>arborea</t>
  </si>
  <si>
    <t>solitary trees and alleys in former village Stříbrné Hutě, 48°38'16''N, 14°43'06''E</t>
  </si>
  <si>
    <t>730 m</t>
  </si>
  <si>
    <t>6. 10. 2012</t>
  </si>
  <si>
    <t>J. Malíček, F. Bouda, L. Syrovátková &amp; J. Šoun</t>
  </si>
  <si>
    <t>Ochrolechia microstictoides Räsänen</t>
  </si>
  <si>
    <t>microstictoides</t>
  </si>
  <si>
    <t>Žofínský prales National Nature Reserve, small wetland with Abies, 48°40'03''N, 14°42'17''E</t>
  </si>
  <si>
    <t>770 m</t>
  </si>
  <si>
    <t>chemistry: K-, KC-; TLC: variolaric acid, lichensterinic + protolichensterinic acids, microstictoides unknowns (3) (anal. 14.7.2011)</t>
  </si>
  <si>
    <t>Ochrolechia parella (L.) A. Massal</t>
  </si>
  <si>
    <t>parella</t>
  </si>
  <si>
    <t>Lis: W-exposed serpentinite slopes along road 2,5-3,0 km ENE of village, 41°38'11.6''N, 20°06'55.7''E</t>
  </si>
  <si>
    <t>discs: C+ red, thallus: C-, KC-</t>
  </si>
  <si>
    <t>Opegrapha rufescens Pers.</t>
  </si>
  <si>
    <t>Podmolí: on left bank of Dyje River under Nový Hrádek castle ruin, 48°50'09.5''N, 15°54'22.3''E</t>
  </si>
  <si>
    <t>280 m</t>
  </si>
  <si>
    <t>Opegrapha varia Pers.</t>
  </si>
  <si>
    <t>varia</t>
  </si>
  <si>
    <t>Opegrapha vermicellifera (Kunze) J.R.Laundon</t>
  </si>
  <si>
    <t>vermicellifera</t>
  </si>
  <si>
    <t>Ophioparma ventosa (L.) Norman</t>
  </si>
  <si>
    <t>Ophioparma</t>
  </si>
  <si>
    <t>ventosa</t>
  </si>
  <si>
    <t>tourist path along Krimmler Ache 3 km S of town, 0,6 km NNW of Hölzlahner Alm, 47°11'23''N, 12°10'32''E</t>
  </si>
  <si>
    <t>1540 m</t>
  </si>
  <si>
    <t>Peccania cernohorskyi (Servít) Czeika et Guttová</t>
  </si>
  <si>
    <t>Peccania</t>
  </si>
  <si>
    <t>cernohorskyi</t>
  </si>
  <si>
    <t>Beroun</t>
  </si>
  <si>
    <t>Karlštejn National Nature Reserve, rocky diabasic SW-exposed slopes 0,7 km SW of Hostim, N of "Schülerova jeskyně", 49°57'20''N, 14°07'20''E</t>
  </si>
  <si>
    <t>on diabase rock</t>
  </si>
  <si>
    <t>24. 5. 2012</t>
  </si>
  <si>
    <t>rev. Matthias Schultz 2013</t>
  </si>
  <si>
    <t>Peltigera hymenina (Ach.) Delise</t>
  </si>
  <si>
    <t>hymenina</t>
  </si>
  <si>
    <t>(Ach.) Delise</t>
  </si>
  <si>
    <t>piste on S border of old mine "Eduard" 2 km NW of town, 50°22'59''N, 12°53'24''E</t>
  </si>
  <si>
    <t>Peltigera neckeri Hepp ex Müll. Arg.</t>
  </si>
  <si>
    <t>neckeri</t>
  </si>
  <si>
    <t>Hepp ex Müll. Arg.</t>
  </si>
  <si>
    <t>mowed dry grassland under road between Kamýk and Radobyl settlement, 49°38'23.2''N, 14°15'57.8''E</t>
  </si>
  <si>
    <t>350 m</t>
  </si>
  <si>
    <t>17. 7. 2013</t>
  </si>
  <si>
    <t>Jiří Malíček &amp; Jana Steinová</t>
  </si>
  <si>
    <t>Peltula euploca (Ach.) Poelt</t>
  </si>
  <si>
    <t>Peltula</t>
  </si>
  <si>
    <t>euploca</t>
  </si>
  <si>
    <t>Velká: rocky complex N of village, 49°40'02"N, 14°15'05"E</t>
  </si>
  <si>
    <t>270-280 m</t>
  </si>
  <si>
    <t>on granodiorite rock</t>
  </si>
  <si>
    <t>Pertusaria flavida (DC.) J. R. Laundon</t>
  </si>
  <si>
    <t>Pertusaria</t>
  </si>
  <si>
    <t>flavida</t>
  </si>
  <si>
    <t>distr. Beroun, Brdy Mts.</t>
  </si>
  <si>
    <t>Neřežín</t>
  </si>
  <si>
    <t>old trees around Valdek castle ruin, 49°46'30"N, 13°53'37"E</t>
  </si>
  <si>
    <t>550-560 m</t>
  </si>
  <si>
    <t>on bark of Quercus petraea</t>
  </si>
  <si>
    <t>16. 11. 2012</t>
  </si>
  <si>
    <t>Phaeophyscia nigricans (Harm.) Moberg</t>
  </si>
  <si>
    <t>nigricans</t>
  </si>
  <si>
    <t>(Flörke) Moberg</t>
  </si>
  <si>
    <t>on bark of Populus tremula</t>
  </si>
  <si>
    <t>Piccolia ochrophora (Nyl.) Hafellner</t>
  </si>
  <si>
    <t>Piccolia</t>
  </si>
  <si>
    <t>ochrophora</t>
  </si>
  <si>
    <t>Počepice</t>
  </si>
  <si>
    <t>Vitín: limestone hillock "Spálený les" on newly forested glade 900 m WNW of settlement, 49°35'30"N, 14°21'03"E</t>
  </si>
  <si>
    <t>530 m</t>
  </si>
  <si>
    <t>20. 2. 2012</t>
  </si>
  <si>
    <t>Placynthium nigrum (Huds.) Gray</t>
  </si>
  <si>
    <t>Placynthium</t>
  </si>
  <si>
    <t>nigrum</t>
  </si>
  <si>
    <t>Eastern Slovakia</t>
  </si>
  <si>
    <t>Slovenský kras National Park</t>
  </si>
  <si>
    <t>Turňa nad Bodvou</t>
  </si>
  <si>
    <t>Zádiel: Zádielská tiesňava, deep canyon in limestone, south part of protected area, 48°37'09''N, 20°50'11''E</t>
  </si>
  <si>
    <t>7. 6. 2012</t>
  </si>
  <si>
    <t>J. Malíček, A. Guttová, J. Halda &amp; Z. Palice</t>
  </si>
  <si>
    <t>Porina lectissima (Fr.) Zahlbr.</t>
  </si>
  <si>
    <t>Porina</t>
  </si>
  <si>
    <t>lectissima</t>
  </si>
  <si>
    <t>Jizerskohorské bučiny National Nature Reserve, valley of Velký Štolpich brook, S of Ořešník Mt. (800 m), ca 50°51'13''N, 15°11'13''E</t>
  </si>
  <si>
    <t>660 m</t>
  </si>
  <si>
    <t>on wet granite rock</t>
  </si>
  <si>
    <t>Porina leptalea (Durieu et Mont.) A. L. Sm.</t>
  </si>
  <si>
    <t>leptalea</t>
  </si>
  <si>
    <t>Pohronská Polhora</t>
  </si>
  <si>
    <t>W slopes of Kučalach Mt. (1141 m) E of Zbojnický Dvor settlement, forest with Fagus and Abies alba, 48°44'38''N, 19°52'21''E</t>
  </si>
  <si>
    <t>970 m</t>
  </si>
  <si>
    <t>on decaying bark of Fagus sylvatica</t>
  </si>
  <si>
    <t>6. 6. 2012</t>
  </si>
  <si>
    <t>Porpidia macrocarpa (DC.) Hertel &amp; A.J.Schwab</t>
  </si>
  <si>
    <t>Porpidia</t>
  </si>
  <si>
    <t>macrocarpa</t>
  </si>
  <si>
    <t>exciple &amp; hypothecium: uniformly dark brown, K-; epihymenium with brown and greenish pigment</t>
  </si>
  <si>
    <t>Protopannaria pezizoides (Weber) P. M. Jørg. et S. Ekman</t>
  </si>
  <si>
    <t>Protopannaria</t>
  </si>
  <si>
    <t>pezizoides</t>
  </si>
  <si>
    <t>on bryophytes on Ca-enriched phyllite outcrop</t>
  </si>
  <si>
    <t>Psorinia conglomerata (Ach.) Gotth. Schneid.</t>
  </si>
  <si>
    <t>Psorinia</t>
  </si>
  <si>
    <t>conglomerata</t>
  </si>
  <si>
    <t>on S-exposed slope and top of Handalpe Mt., from 46°50’34’’N, 15°01’19’’E to 46°50’44’’N, 15°01’25’’E</t>
  </si>
  <si>
    <t>1750-1850 m</t>
  </si>
  <si>
    <t>on exposed siliceous rock</t>
  </si>
  <si>
    <t>Helmut Mayrhofer</t>
  </si>
  <si>
    <t>Pycnora sorophora (Vain.) Hafellner</t>
  </si>
  <si>
    <t>Pycnora</t>
  </si>
  <si>
    <t>sorophora</t>
  </si>
  <si>
    <t>chemistry: C+ red</t>
  </si>
  <si>
    <t>Prostřední Lhota</t>
  </si>
  <si>
    <t>Vymyšlenská pěšina Nature Reserve, S-exposed rocky slopes dominated by oaks and pines, 49°44'41''N, 14°22'16''E</t>
  </si>
  <si>
    <t>310-330 m</t>
  </si>
  <si>
    <t>on wood of Pinus sylvestris</t>
  </si>
  <si>
    <t>1. 4. 2012</t>
  </si>
  <si>
    <t>J. Malíček, K. Knudsen, J. Kocourková &amp; J. Vondrák</t>
  </si>
  <si>
    <t>Ramalina capitata (Ach.) Nyl.</t>
  </si>
  <si>
    <t>Nechvalice</t>
  </si>
  <si>
    <t>Mokřany: in village, 49°34'00"N, 14°24'24"E</t>
  </si>
  <si>
    <t>on roof</t>
  </si>
  <si>
    <t>2. 11. 2012</t>
  </si>
  <si>
    <t>Josef Skalický</t>
  </si>
  <si>
    <t>Reichlingia leopoldii Diederich et Scheid.</t>
  </si>
  <si>
    <t>Reichlingia</t>
  </si>
  <si>
    <t>leopoldii</t>
  </si>
  <si>
    <t>in deep ravine at W border of Čertova dolina Nature Reseve, 48°44'05''N, 19°51'31''E</t>
  </si>
  <si>
    <t>640 m</t>
  </si>
  <si>
    <t>on base of Acer pseudoplatanus</t>
  </si>
  <si>
    <t>Rhizocarpon badioatrum (Flörke ex Spreng.) Th. Fr.</t>
  </si>
  <si>
    <t>Rhizocarpon</t>
  </si>
  <si>
    <t>badioatrum</t>
  </si>
  <si>
    <t>Rašeliniště Jizery National Nature Reserve, boulders in Jizera River in S part of reserve, 50˚50´03"N/15˚22´11"E</t>
  </si>
  <si>
    <t>820 m</t>
  </si>
  <si>
    <t>on siliceous boulders in brook</t>
  </si>
  <si>
    <t>29.8.2013</t>
  </si>
  <si>
    <t>epithecium: red-brown, K+ red; ascospores: 1-septate, brownish, 30-37 μm long</t>
  </si>
  <si>
    <t>Rhizocarpon carpaticum Runem.</t>
  </si>
  <si>
    <t>carpaticum</t>
  </si>
  <si>
    <t>on siliceous overhang</t>
  </si>
  <si>
    <t>14.10.2011</t>
  </si>
  <si>
    <t>Rhizocarpon disporum (Nägeli ex Hepp) Müll. Arg.</t>
  </si>
  <si>
    <t>disporum</t>
  </si>
  <si>
    <t>asci: 1-spored; ascospores: muriform, dark</t>
  </si>
  <si>
    <t>Rinodina efflorescens Malme</t>
  </si>
  <si>
    <t>efflorescens</t>
  </si>
  <si>
    <t>soralia: Pd+ orange/red</t>
  </si>
  <si>
    <t>Rinodina griseosoralifera Coppins</t>
  </si>
  <si>
    <t>griseosoralifera</t>
  </si>
  <si>
    <t>Starý Herštejn Nature Reserve, old-growth deciduous forest on S facing slope of Starý Herštejn Mt. (878 m), 49°28'17''N, 12°42'55''E</t>
  </si>
  <si>
    <t>chemistry: K+ yellow, C-, Pd-</t>
  </si>
  <si>
    <t>Rinodina inflata Kalb</t>
  </si>
  <si>
    <t>inflata</t>
  </si>
  <si>
    <t>trees along Krimmler Ache between town and Krimmler Wasserfall, 47°12'44''N, 12°10'09''E</t>
  </si>
  <si>
    <t>1050 m</t>
  </si>
  <si>
    <t>TOPOTYPUS</t>
  </si>
  <si>
    <t>Rinodina lecanorina (A. Massal.) A. Massal.</t>
  </si>
  <si>
    <t>lecanorina</t>
  </si>
  <si>
    <t>Sarcogyne clavus (DC.) Krempelh.</t>
  </si>
  <si>
    <t>Sarcogyne</t>
  </si>
  <si>
    <t>clavus</t>
  </si>
  <si>
    <t>Malá Víska: upper part of Krkavčina Mt., forested (Picea, Betula, Larix etc.) rocky hill, 49°45'55"N, 13°53'36"E</t>
  </si>
  <si>
    <t>570-600 m</t>
  </si>
  <si>
    <t>Sclerophora coniophaea (Norman) Mattsson et Middelb.</t>
  </si>
  <si>
    <t>Sclerophora</t>
  </si>
  <si>
    <t>coniophaea</t>
  </si>
  <si>
    <t>distr. Prachatice, Šumava National Park</t>
  </si>
  <si>
    <t>Nová Pec</t>
  </si>
  <si>
    <t>1,2 km E of Hraničník Mt., group of Acer pseudoplatanus in turning of road, 48°44'59.8''N, 13°55'13.8''E</t>
  </si>
  <si>
    <t>1125 m</t>
  </si>
  <si>
    <t>on bark of old Acer pseudoplatanus</t>
  </si>
  <si>
    <t>25. 9. 2012</t>
  </si>
  <si>
    <t>Sphaerophorus globosus (Huds.) Vain.</t>
  </si>
  <si>
    <t>Western Norway</t>
  </si>
  <si>
    <t>Jostedalsbreen National Park</t>
  </si>
  <si>
    <t>Klakegg</t>
  </si>
  <si>
    <t>on tourist line to Briksdal glacier, 61°39'52.6''N, 6°49'40.7''E</t>
  </si>
  <si>
    <t>210 m</t>
  </si>
  <si>
    <t>on big siliceous boulder</t>
  </si>
  <si>
    <t>along tourist path above Krimmler Wasserfall, 47°12'31''N, 12°10'06''E</t>
  </si>
  <si>
    <t>1200 m</t>
  </si>
  <si>
    <t>Strigula stigmatella (Ach.) R. C. Harris</t>
  </si>
  <si>
    <t>Strigula</t>
  </si>
  <si>
    <t>stigmatella</t>
  </si>
  <si>
    <t>virgin spruce-beech forest on NE slope of Hraničník Mt., 0,5 km ENE of top, 48°45'02''N, 13°54'43''E</t>
  </si>
  <si>
    <t>1180-1200 m</t>
  </si>
  <si>
    <t>ascospores: 7-septate</t>
  </si>
  <si>
    <t>Trapelia corticola Coppins et P. James</t>
  </si>
  <si>
    <t>corticola</t>
  </si>
  <si>
    <t>1080 - 1100 m</t>
  </si>
  <si>
    <t>26.9.2013</t>
  </si>
  <si>
    <t>Trapeliopsis gelatinosa (Flörke) Coppins et P. James</t>
  </si>
  <si>
    <t>Trapeliopsis</t>
  </si>
  <si>
    <t>gelatinosa</t>
  </si>
  <si>
    <t>on exposed acid soil</t>
  </si>
  <si>
    <t>chemistry: C-</t>
  </si>
  <si>
    <t>Trapeliopsis pseudogranulosa Coppins et P. James</t>
  </si>
  <si>
    <t>pseudogranulosa</t>
  </si>
  <si>
    <t>Trapeliopsis viridescens (Schrad.) Coppins et P.James</t>
  </si>
  <si>
    <t>viridescens</t>
  </si>
  <si>
    <t>on decaying stump of Fagus sylvatica</t>
  </si>
  <si>
    <t>chemistry: C+ carmine red</t>
  </si>
  <si>
    <t>Umbilicaria hirsuta (Sw. Ex Westr.) Hoffm.</t>
  </si>
  <si>
    <t>Umbilicaria</t>
  </si>
  <si>
    <t>hirsuta</t>
  </si>
  <si>
    <t>Mužské kameny Mt., 50˚46´37.1"N, 15˚35´28,8"E</t>
  </si>
  <si>
    <t>Umbilicaria hyperborea (Ach.) Hoffm.</t>
  </si>
  <si>
    <t>hyperborea</t>
  </si>
  <si>
    <t>Umbilicaria polyphylla (L.) Baumg.</t>
  </si>
  <si>
    <t>polyphylla</t>
  </si>
  <si>
    <t>Usnea hirta (L.) Weber ex F.H.Wigg.</t>
  </si>
  <si>
    <t>dead spruces on bank of Tisový brook next to NW border of Žofínský prales reserve, 48°40'08.6''N, 14°42'06.7''E</t>
  </si>
  <si>
    <t>735 m</t>
  </si>
  <si>
    <t>on twigs of dead Picea abies</t>
  </si>
  <si>
    <t>fertile!; medulla: loose, K-; TLC: usnic acid (anal. 14.7.2011)</t>
  </si>
  <si>
    <t>Verrucaria dolosa Hepp</t>
  </si>
  <si>
    <t>Verrucaria</t>
  </si>
  <si>
    <t>dolosa</t>
  </si>
  <si>
    <t>ascospores: ca 17-18 x 6-7 µm</t>
  </si>
  <si>
    <t>Verrucaria funckii (Spreng.) Zahlbr.</t>
  </si>
  <si>
    <t>funckii</t>
  </si>
  <si>
    <t>involucrellum reaching to base, colourless triangle absent; ascospores: 22-25 x 8-9 µm</t>
  </si>
  <si>
    <t>Verrucaria hochstetteri Fr.</t>
  </si>
  <si>
    <t>hochstetteri</t>
  </si>
  <si>
    <t>ascospores: ca 24-27 x 13-14 µm</t>
  </si>
  <si>
    <t>Verrucaria hydrela Ach.</t>
  </si>
  <si>
    <t>hydrela</t>
  </si>
  <si>
    <t>Žofínský prales National Nature Reserve, valley of Tisový brook near N border of reserve, 48°40'13.0''N, 14°42'34.7''E</t>
  </si>
  <si>
    <t>on inundated siliceous boulder</t>
  </si>
  <si>
    <t>ascospores: not halonate, 20-24 x 10-11 µm; involucrellum not reaching to the base</t>
  </si>
  <si>
    <t>Verrucaria praetermissa (Trevisan) Anzi</t>
  </si>
  <si>
    <t>praetermissa</t>
  </si>
  <si>
    <t>Xanthoparmelia mougeotii (Schaer. ex D. Dietr.) Hale</t>
  </si>
  <si>
    <t>Xanthoparmelia</t>
  </si>
  <si>
    <t>mougeotii</t>
  </si>
  <si>
    <t>locality "Jarnice" cca 500 m NE of village, 49°35'06"N, 14°20'22"E</t>
  </si>
  <si>
    <t>on hard siliceous boulder</t>
  </si>
  <si>
    <t>1.11.2011</t>
  </si>
  <si>
    <t>Xanthoparmelia stenophylla (Ach.) Ahti et D. Hawksw.</t>
  </si>
  <si>
    <t>stenophylla</t>
  </si>
  <si>
    <t>medulla: K+ yellow, then red</t>
  </si>
  <si>
    <t>Xanthoria papillifera (Vain.) Poelt</t>
  </si>
  <si>
    <t>papillifera</t>
  </si>
  <si>
    <t>Tisovec</t>
  </si>
  <si>
    <t>Hradová National Nature Reserve: rocks in surrounding of highest point, ca 48°40'49''N, 19°55'11''E</t>
  </si>
  <si>
    <t>Xanthoria sorediata (Vain.) Poelt ex Vězda</t>
  </si>
  <si>
    <t>sorediata</t>
  </si>
  <si>
    <t>Zádiel: Zádielská tiesňava, upper part of deep canyon in limestone, SE part of protected area, 48°37'14''N, 20°50'15''E</t>
  </si>
  <si>
    <t>550 m</t>
  </si>
  <si>
    <t>on limestone overhang</t>
  </si>
  <si>
    <t>Österreich</t>
  </si>
  <si>
    <t>Steiermark</t>
  </si>
  <si>
    <t>S-exponierte Felsabbrüche der Handalm nordöstlich der Weinebene</t>
  </si>
  <si>
    <t>ca. 1800 m</t>
  </si>
  <si>
    <t>Zwergstrauchheide</t>
  </si>
  <si>
    <t>46˚50'37"N / 15˚01´26"E</t>
  </si>
  <si>
    <t>H. Mayrhofer</t>
  </si>
  <si>
    <t>Aspilidea myrinii</t>
  </si>
  <si>
    <t>Aspilidea</t>
  </si>
  <si>
    <t>myrinii</t>
  </si>
  <si>
    <t>Handalm nordöstlich der Weinebene</t>
  </si>
  <si>
    <t>1820-1840 m</t>
  </si>
  <si>
    <t>Felsöfen aus Plattengneis</t>
  </si>
  <si>
    <t>46°50'38''-43''N / 15°01'19''-24''E</t>
  </si>
  <si>
    <t>Brodoa intestiniformis</t>
  </si>
  <si>
    <t>Felsöfen und bodennahe Felsblöcke, aus Plattengneis</t>
  </si>
  <si>
    <t>46°50'37''N / 15°01'26''E</t>
  </si>
  <si>
    <t>Bryoria capilaris</t>
  </si>
  <si>
    <t>capilaris</t>
  </si>
  <si>
    <t>Aufstieg zur Handalm über der Weinebene</t>
  </si>
  <si>
    <t>ca. 1700-1730 m</t>
  </si>
  <si>
    <r>
      <t xml:space="preserve">auf liegendem Totholz von </t>
    </r>
    <r>
      <rPr>
        <i/>
        <sz val="11"/>
        <color rgb="FF000000"/>
        <rFont val="Calibri"/>
        <family val="2"/>
        <charset val="238"/>
      </rPr>
      <t>Picea abies</t>
    </r>
  </si>
  <si>
    <t>46°50'31''N / 15°01'03''E</t>
  </si>
  <si>
    <t>Buellia disciformis</t>
  </si>
  <si>
    <t>disciformis</t>
  </si>
  <si>
    <t>Grazer Bergland, Umgebung von Rein, Pleschwirt</t>
  </si>
  <si>
    <t>ca. 1015 m</t>
  </si>
  <si>
    <t>am Ahorn</t>
  </si>
  <si>
    <t>47°08'24''N / 15°13'23''E</t>
  </si>
  <si>
    <t>L. Vančurová &amp; H. Mayrhofer</t>
  </si>
  <si>
    <t>Candelaria concolor</t>
  </si>
  <si>
    <t>Grazer Bergland, Rein, Parkplatz beim Friedhof östlich von Stift Rein</t>
  </si>
  <si>
    <t>ca. 450 m</t>
  </si>
  <si>
    <r>
      <t xml:space="preserve">Allee auf </t>
    </r>
    <r>
      <rPr>
        <i/>
        <sz val="11"/>
        <color rgb="FF000000"/>
        <rFont val="Calibri"/>
        <family val="2"/>
        <charset val="238"/>
      </rPr>
      <t>Acer pseudoplatanus</t>
    </r>
  </si>
  <si>
    <t>47°08'11''N / 15°17'13''E</t>
  </si>
  <si>
    <t>Candelariella reflexa</t>
  </si>
  <si>
    <t>reflexa</t>
  </si>
  <si>
    <t>am Baum</t>
  </si>
  <si>
    <t>Candelariella vitellina</t>
  </si>
  <si>
    <t>vitellina</t>
  </si>
  <si>
    <t>1850-1853 m</t>
  </si>
  <si>
    <t>Felsabbrüche ("Öfen") und bodennahe Felsblöcke aus Plattengneis</t>
  </si>
  <si>
    <t>Acarospora sp.</t>
  </si>
  <si>
    <t>Babka</t>
  </si>
  <si>
    <t>Nízké Tatry Mts.</t>
  </si>
  <si>
    <t>Liptovský Mikuláš</t>
  </si>
  <si>
    <t>valley Chabenecká dolina</t>
  </si>
  <si>
    <t>Amandinea punctata (Hoffm.) Coppins &amp; Scheideg.</t>
  </si>
  <si>
    <t>Amandinea</t>
  </si>
  <si>
    <t>punctata</t>
  </si>
  <si>
    <t>(Hoffm.) Coppins &amp; Scheideg.</t>
  </si>
  <si>
    <t>Czech republic</t>
  </si>
  <si>
    <t>distr. Příbram</t>
  </si>
  <si>
    <t>Kamýk nad Vltavou - Velká</t>
  </si>
  <si>
    <t>Vltava river valley, rocks on SW border of Tahava recreation area</t>
  </si>
  <si>
    <t>275 m</t>
  </si>
  <si>
    <r>
      <t xml:space="preserve">on bark of old </t>
    </r>
    <r>
      <rPr>
        <i/>
        <sz val="11"/>
        <color rgb="FF000000"/>
        <rFont val="Calibri"/>
        <family val="2"/>
        <charset val="238"/>
      </rPr>
      <t>Salix</t>
    </r>
  </si>
  <si>
    <t>49°40'07''N / 14°15'21''E</t>
  </si>
  <si>
    <t>Northern Slovakia</t>
  </si>
  <si>
    <t>Belianské Tatry Mts.</t>
  </si>
  <si>
    <t>Lendak</t>
  </si>
  <si>
    <t>Tatranská kotlina: Skalné vráta Mt.</t>
  </si>
  <si>
    <t>on mosses and plant debris on limestone rock</t>
  </si>
  <si>
    <t>49°13'43''N / 20°16'41.6''E</t>
  </si>
  <si>
    <t>distr. Rychnov nad Kněžnou</t>
  </si>
  <si>
    <t>Rokytnice v Orlických horách</t>
  </si>
  <si>
    <t>Orlické hory Protect. Lands. Area: Černý důl Nature Reserve</t>
  </si>
  <si>
    <t>800-830 m</t>
  </si>
  <si>
    <t>fragment of old-growth beech-spruce-silver fir forest</t>
  </si>
  <si>
    <t>50°12'04''N / 16°31'09''E</t>
  </si>
  <si>
    <t>Miriquidica deusta</t>
  </si>
  <si>
    <t>Miriquidica</t>
  </si>
  <si>
    <t>deusta</t>
  </si>
  <si>
    <t>Aspicilia aff. cupreoatra (Nyl.) Arnold</t>
  </si>
  <si>
    <t>montes Brdy, lapidosum mobile in clivo australi montis Praha</t>
  </si>
  <si>
    <t>860 m</t>
  </si>
  <si>
    <t>in lapide</t>
  </si>
  <si>
    <t>Š. Bayerová</t>
  </si>
  <si>
    <t>A. Vězda</t>
  </si>
  <si>
    <t>TLC</t>
  </si>
  <si>
    <t>Körb.</t>
  </si>
  <si>
    <t>distr. Ústí nad Orlicí</t>
  </si>
  <si>
    <t>Orlické hory Protect. Lands. Area: N part of Zemská brána Nature reserve</t>
  </si>
  <si>
    <t>50°08'31''N / 16°34'44''E</t>
  </si>
  <si>
    <t>Jiří Malíčk et al.</t>
  </si>
  <si>
    <t>Bacidina neosquamulosa (Aptroot et Herk) S. Ekman</t>
  </si>
  <si>
    <t>neosquamulosa</t>
  </si>
  <si>
    <t>(Aptroot et Herk) S. Ekman</t>
  </si>
  <si>
    <t>Sedlčany region/ Petrovice - Kuníček</t>
  </si>
  <si>
    <t>beech forest on W-exposed slopes of Hodětín hill, 600 m W of village</t>
  </si>
  <si>
    <t>on bark of Cornus sanguinea</t>
  </si>
  <si>
    <t>49°33'50''N / 14°18'27''E</t>
  </si>
  <si>
    <t>hypothecium: colourless; outer part of exciple: brown</t>
  </si>
  <si>
    <t>Bacidina sulphurella (Samp.) Hauck &amp; Wirth</t>
  </si>
  <si>
    <t>sulphurella</t>
  </si>
  <si>
    <t>(Samp.) Hauck &amp; Wirth</t>
  </si>
  <si>
    <t>Orlické hory Protect. Lands. Area: Černý důl Nature Reserve, fragment of old-growth beech-spruce-silver fir forest, along brook</t>
  </si>
  <si>
    <t>800-810 m</t>
  </si>
  <si>
    <t>50°12'01''N / 16°31'18.2''E</t>
  </si>
  <si>
    <t>conidia with hooked apices</t>
  </si>
  <si>
    <t>Bryoria fremonti (Tuck.) Brode &amp; D. Hawksw.</t>
  </si>
  <si>
    <t>fremonti</t>
  </si>
  <si>
    <t>(Tuck.) Brode &amp; D. Hawksw.</t>
  </si>
  <si>
    <t>Norvegia</t>
  </si>
  <si>
    <t>Norvegia merid./centr.</t>
  </si>
  <si>
    <t>prov. Oppland</t>
  </si>
  <si>
    <t>opp. Lom</t>
  </si>
  <si>
    <t>montes Jotunheimen, vallis Visdalen</t>
  </si>
  <si>
    <t>800 m</t>
  </si>
  <si>
    <t>herbosis in pineto lucido in valle flum. Visa sub (situ bor. a) casa alpina Spiterstulen.</t>
  </si>
  <si>
    <t>ca. 61°40'N / ca. 8°27'E</t>
  </si>
  <si>
    <t>J. Štěpánek</t>
  </si>
  <si>
    <t>Caloplaca elegans var. tenuis (Whlb.)</t>
  </si>
  <si>
    <t>elegans var. tenuis</t>
  </si>
  <si>
    <t>(Whlb.)</t>
  </si>
  <si>
    <t>Caloplaca elegans v. tenuis (Whlb.)</t>
  </si>
  <si>
    <t>Malý Rozsutec</t>
  </si>
  <si>
    <t>Zd. Černohorský</t>
  </si>
  <si>
    <t>Servít</t>
  </si>
  <si>
    <t>Caloplaca elegans var. tenuis</t>
  </si>
  <si>
    <t>Holubovský mlýn</t>
  </si>
  <si>
    <t>?Hadec</t>
  </si>
  <si>
    <t>24.3.?1975</t>
  </si>
  <si>
    <t>Caloplaca lucifuga Thor</t>
  </si>
  <si>
    <t>lucifluga</t>
  </si>
  <si>
    <t>Thor</t>
  </si>
  <si>
    <t>Vltava river valley, Vymyšlenská pěšina Nature Reserve, S-exposed rocky slopes dominated by oaks and pines in central part of reserve</t>
  </si>
  <si>
    <t>on base of Quercus petraea</t>
  </si>
  <si>
    <t>49°44'46.0''N / 14°21'48.1''E</t>
  </si>
  <si>
    <t>Caloplaca sinapisperma (Lam. Et DC.) Mahau et A. Gillet</t>
  </si>
  <si>
    <t>sinapisperma</t>
  </si>
  <si>
    <t>(Lam. Et DC.) Mahau et A. Gillet</t>
  </si>
  <si>
    <t>Shkodër County</t>
  </si>
  <si>
    <t>Theth National Park, Theth - along tourist route between Buni i Jezerces and Pejes</t>
  </si>
  <si>
    <t>1900 m</t>
  </si>
  <si>
    <t>mountain calcareous grassland, on soil</t>
  </si>
  <si>
    <t>42°27'42.6''N / 19°47'12.2''E</t>
  </si>
  <si>
    <t>Stráž p. Ralskem/ Dubnice</t>
  </si>
  <si>
    <t>vpravo u silnice Stráž p.R. - Dubnice, u autobusové zastávky Dubnice - kovárna</t>
  </si>
  <si>
    <t>cca 310 m</t>
  </si>
  <si>
    <t>Fraxinus excelsior</t>
  </si>
  <si>
    <t>P. Anděl</t>
  </si>
  <si>
    <t>Z. Černý</t>
  </si>
  <si>
    <t>? Xanthoria candelaria, Physcia dubia</t>
  </si>
  <si>
    <t>Candelariella efflorescens agg.</t>
  </si>
  <si>
    <t>efflorescens agg.</t>
  </si>
  <si>
    <t>Candelaria concolor (Srkr.?) Th. Tr.</t>
  </si>
  <si>
    <t>Candelariella aurella (Hoff.) Zhlb.</t>
  </si>
  <si>
    <t>aurella</t>
  </si>
  <si>
    <t>(Hoff.) Zhlb.</t>
  </si>
  <si>
    <t>V. Choč</t>
  </si>
  <si>
    <t>? Xanthoria elegans</t>
  </si>
  <si>
    <t>Candelariella coralliza (Vyl.) H. Magn.</t>
  </si>
  <si>
    <t>coralliza</t>
  </si>
  <si>
    <t>(Vyl.) H. Magn.</t>
  </si>
  <si>
    <t>Candelaria concolor Dicks</t>
  </si>
  <si>
    <t>Candelariella xanthostigma</t>
  </si>
  <si>
    <t>Candelaria concolor, Lecanora subfusca</t>
  </si>
  <si>
    <t>ČSSR</t>
  </si>
  <si>
    <t>Šumava</t>
  </si>
  <si>
    <t>jasany podél ?staré cesty směrem na Zhůří 1500 m, SZ kóty 1047</t>
  </si>
  <si>
    <t>ca. 1040 m</t>
  </si>
  <si>
    <t>Dr. J. Majeríková</t>
  </si>
  <si>
    <t>Candelariella sp.</t>
  </si>
  <si>
    <t>Praha-východ</t>
  </si>
  <si>
    <t>Lojovice</t>
  </si>
  <si>
    <t>na starých jabloních a keřích podél cesty mezi lesem a silnicí na SZ okraji obce Lojovice</t>
  </si>
  <si>
    <t>staré jabloně</t>
  </si>
  <si>
    <t>49°54'00''N / 14°38'42''E</t>
  </si>
  <si>
    <t>I. Suchara</t>
  </si>
  <si>
    <t>Cetraria islandica</t>
  </si>
  <si>
    <t>islandica</t>
  </si>
  <si>
    <t>kar Plešného jezera</t>
  </si>
  <si>
    <t>Kučera et ?Plašíková</t>
  </si>
  <si>
    <t>Chaenotheca brunneola (Ach.) Müll.Arg.</t>
  </si>
  <si>
    <t>brunneola</t>
  </si>
  <si>
    <t>(Ach.) Müll.Arg.</t>
  </si>
  <si>
    <t>distr. Jindřichův Hradec</t>
  </si>
  <si>
    <t>Příbraz</t>
  </si>
  <si>
    <t>Třeboňsko Basin, deciduous forest near path 300 m E of Homolka hill (607 m)</t>
  </si>
  <si>
    <t>49°01'42''N / 14°59'28''E</t>
  </si>
  <si>
    <t>J. Malíček, F.Bouda, I. Černajová &amp; L. Syrovátková</t>
  </si>
  <si>
    <t>thallus: Pd+yellow; photobiont: chlorococcoid; ascospores: 3-4 μm</t>
  </si>
  <si>
    <t>Chaenotheca chrysocephala</t>
  </si>
  <si>
    <t>chrysocephala</t>
  </si>
  <si>
    <t>auf liegendem Totholz von Picea abies</t>
  </si>
  <si>
    <t>Chaenotheca furfuracea (L.) Tibell</t>
  </si>
  <si>
    <t>furfuracea</t>
  </si>
  <si>
    <t>(L.) Tibell</t>
  </si>
  <si>
    <t>Sedlčany/ Týnčany</t>
  </si>
  <si>
    <t>valley of Brzina brook next to Melena mill</t>
  </si>
  <si>
    <t>49°34'21''N / 14°19'44''E</t>
  </si>
  <si>
    <t>Chaenotheca xyloxena Nádv.</t>
  </si>
  <si>
    <t>xyloxena</t>
  </si>
  <si>
    <t>Nádv.</t>
  </si>
  <si>
    <t>Orlické hory Protect. Lands. Area: Černý důl Nature Reserve, fragment of old-growth beech-spruce-silver fir forest</t>
  </si>
  <si>
    <t>on decaying stump of Fagus</t>
  </si>
  <si>
    <t>photobiont: Stichococcus</t>
  </si>
  <si>
    <t>Chrysothrix chlorina</t>
  </si>
  <si>
    <t>Chrysotrix</t>
  </si>
  <si>
    <t>chlorina</t>
  </si>
  <si>
    <t>Südexponierte Abhänge der Handalm östlich der Weinebene</t>
  </si>
  <si>
    <t>1770 m</t>
  </si>
  <si>
    <t>Felsofen aus Plattengneis</t>
  </si>
  <si>
    <t>46°50'34''N / 15°01'19''E</t>
  </si>
  <si>
    <t>auf Erde und Pflanzenresten</t>
  </si>
  <si>
    <t>Cetraria sepincola</t>
  </si>
  <si>
    <t>sepincola</t>
  </si>
  <si>
    <t>auf: Rhododendron ferrugineum</t>
  </si>
  <si>
    <t>Cladonia amaurocraea (Flörke) Schaer.</t>
  </si>
  <si>
    <t>Šumava Mts.</t>
  </si>
  <si>
    <t>Kašperské Hory</t>
  </si>
  <si>
    <t>Šumava National Park, Buzošná Reserved Area</t>
  </si>
  <si>
    <t>Cladonia arbuscula</t>
  </si>
  <si>
    <t>arbuscula</t>
  </si>
  <si>
    <t>(Ach.) Schaer.</t>
  </si>
  <si>
    <t>distr. Trutnov</t>
  </si>
  <si>
    <t>Špindlerův Mlýn</t>
  </si>
  <si>
    <t>Krkonoše National Park. On S-exposed slope of Mužské kameny Mt.</t>
  </si>
  <si>
    <t>1400 m;</t>
  </si>
  <si>
    <t>boulder scree, on acid soil</t>
  </si>
  <si>
    <t>50°46'36.3''N / 15°35'38.5''E</t>
  </si>
  <si>
    <t>Grazer Bergland, Umgebung von Rein, westexponierte Abhänge des Pleschkogels, entlang einer Forststraße</t>
  </si>
  <si>
    <t>auf dem Boden</t>
  </si>
  <si>
    <t>47°08'39''N / 15°13'50''E</t>
  </si>
  <si>
    <t>Cladonia foliacea</t>
  </si>
  <si>
    <t>foliacea</t>
  </si>
  <si>
    <t>República Portuguesa</t>
  </si>
  <si>
    <t>urbs Lisboa</t>
  </si>
  <si>
    <t>opp. Caparica</t>
  </si>
  <si>
    <t>ad pagum Charneca da Caparica, (ca. 13 km situ merid. ab urbe Lisboa).</t>
  </si>
  <si>
    <t>on sand among scrub with sparse coniferous trees</t>
  </si>
  <si>
    <t>Ruy V. J. Alves</t>
  </si>
  <si>
    <t>am Holzzaun</t>
  </si>
  <si>
    <t>Cladonia rangiferina</t>
  </si>
  <si>
    <t>rangiferina</t>
  </si>
  <si>
    <t>Cladonia stellaris (Opiz) Vězda &amp; Pouzar</t>
  </si>
  <si>
    <t>(Opiz) Vězda &amp; Pouzar</t>
  </si>
  <si>
    <t>61°40'N / 8°27'E</t>
  </si>
  <si>
    <t>Cladonia stygia (Fr.) Ruoss</t>
  </si>
  <si>
    <t>stygia</t>
  </si>
  <si>
    <t>(Fr.) Ruoss</t>
  </si>
  <si>
    <t>801 m</t>
  </si>
  <si>
    <t>Cladonia uncialis</t>
  </si>
  <si>
    <t>uncialis</t>
  </si>
  <si>
    <t>Cladonia verticillaris (Raddi) Fr.</t>
  </si>
  <si>
    <t>verticillaris</t>
  </si>
  <si>
    <t>(Raddi) Fr.</t>
  </si>
  <si>
    <t>Brasil</t>
  </si>
  <si>
    <t>Minas Gerais</t>
  </si>
  <si>
    <t>Serra de Sao José</t>
  </si>
  <si>
    <t>super rupes</t>
  </si>
  <si>
    <t>120 m</t>
  </si>
  <si>
    <t>Iowa</t>
  </si>
  <si>
    <t>Milford</t>
  </si>
  <si>
    <t>woods Big Loop, Little Sioux River</t>
  </si>
  <si>
    <t>xx.8.1916</t>
  </si>
  <si>
    <t>B. Šimek</t>
  </si>
  <si>
    <t>Řevnice</t>
  </si>
  <si>
    <t>pařez bukový</t>
  </si>
  <si>
    <t>borůvčí ?</t>
  </si>
  <si>
    <t>300 - 350 m</t>
  </si>
  <si>
    <t>base Pinus silvestris</t>
  </si>
  <si>
    <t>na zemi, úvoz</t>
  </si>
  <si>
    <t>Crotia</t>
  </si>
  <si>
    <t>paeninsula Istria</t>
  </si>
  <si>
    <t>urbs Pula</t>
  </si>
  <si>
    <t>opp. Medulin, promontorium Rt Kamenjak: ad litorem maris contra pagum Pomer, ca. 3 km situ occ. - mer. - occ. Ab oppidp Medulin</t>
  </si>
  <si>
    <t>2 m</t>
  </si>
  <si>
    <t>13˚54´13" E, 44˚49´08" N</t>
  </si>
  <si>
    <t>J. Štěpánek a R. Mlezivová</t>
  </si>
  <si>
    <t>Collema cristatum (L.) Weber var. marginale (Huds.) Degel.</t>
  </si>
  <si>
    <t>Collema</t>
  </si>
  <si>
    <t>cristatum var. marginale</t>
  </si>
  <si>
    <t>(L.) Weber., (Huds.) Degel.</t>
  </si>
  <si>
    <t>Moravia</t>
  </si>
  <si>
    <t>Tišnov</t>
  </si>
  <si>
    <t>Čebínka</t>
  </si>
  <si>
    <t>350 - 400 m</t>
  </si>
  <si>
    <t>calc.</t>
  </si>
  <si>
    <t>Pišút</t>
  </si>
  <si>
    <t>Collema cristatum (L.) Weber ex F.H. Wigg.</t>
  </si>
  <si>
    <t>cristatum</t>
  </si>
  <si>
    <t>(L.) Weber ex F.H. Wigg.</t>
  </si>
  <si>
    <t>Český Krumlov</t>
  </si>
  <si>
    <t>Vápenka</t>
  </si>
  <si>
    <t>vápenec</t>
  </si>
  <si>
    <t>xx.5.1937</t>
  </si>
  <si>
    <t>Nový Dvůr</t>
  </si>
  <si>
    <t>615 m</t>
  </si>
  <si>
    <t>Collema flaccidum (Ach.) Ach.</t>
  </si>
  <si>
    <t>flaccidum</t>
  </si>
  <si>
    <t>central Slovakia</t>
  </si>
  <si>
    <t>Muráňská planina National Park, Muránská Huta - Šiance National Nature Reservation: central part of reserve</t>
  </si>
  <si>
    <t>750-950 m</t>
  </si>
  <si>
    <t>48°46'17''N / 20°05'06''E</t>
  </si>
  <si>
    <t>Český Krumlov/ Křemže</t>
  </si>
  <si>
    <t>ad saxa serpentinica pr. Molas Holubovský mlýn</t>
  </si>
  <si>
    <t>Collema multipartitum Sm.</t>
  </si>
  <si>
    <t>multipartitum</t>
  </si>
  <si>
    <t>Sm.</t>
  </si>
  <si>
    <t>Collema nigrescens Ach.</t>
  </si>
  <si>
    <t>nigrescens</t>
  </si>
  <si>
    <t>Ach.</t>
  </si>
  <si>
    <t>Rossia (?Russia)</t>
  </si>
  <si>
    <t>Trebušany</t>
  </si>
  <si>
    <t>1091 m</t>
  </si>
  <si>
    <t>Fagus</t>
  </si>
  <si>
    <t>xx.8.1935</t>
  </si>
  <si>
    <t>J. Šmarda</t>
  </si>
  <si>
    <t>Collema polycarpum Hoff.</t>
  </si>
  <si>
    <t>polycarpum</t>
  </si>
  <si>
    <t>Hoff.</t>
  </si>
  <si>
    <t>Ružomberok</t>
  </si>
  <si>
    <t>ad saxa dolomitica prope Val. Dubová</t>
  </si>
  <si>
    <t>J. Pišút</t>
  </si>
  <si>
    <t>Šíp/ Stankovany</t>
  </si>
  <si>
    <t>dolomit</t>
  </si>
  <si>
    <t>Collema tenax (Sr.) Ach.</t>
  </si>
  <si>
    <t>tenax</t>
  </si>
  <si>
    <t>(Sr.) Ach.</t>
  </si>
  <si>
    <t>Bohemia</t>
  </si>
  <si>
    <t>loco Jelení zahrada /Hirschgraben/ dicto.</t>
  </si>
  <si>
    <t>xx.xx.1936</t>
  </si>
  <si>
    <t>Collema sp.</t>
  </si>
  <si>
    <t>Kazakhstania</t>
  </si>
  <si>
    <t>orient.</t>
  </si>
  <si>
    <t>Rajymbekskij rajon</t>
  </si>
  <si>
    <t>convallis circum opp. Kegen</t>
  </si>
  <si>
    <t>inter montes Kungei Alatau et Ketmen, oppidum Kegen: in steppa inter viam publicam Kegen - pereval Kegen et fluminem Kegen, ca. 2 km situ boreali ab opp. Kegen</t>
  </si>
  <si>
    <t>1820 - 1860 m</t>
  </si>
  <si>
    <t>in pascuis stepposis persiccis et locis subsalsis cum Lasiagrostide splendenti</t>
  </si>
  <si>
    <t>43°03.2'N / 79°13.4'E</t>
  </si>
  <si>
    <t>Collema sp. (?)</t>
  </si>
  <si>
    <t>??</t>
  </si>
  <si>
    <t>Cornicularia normoerica</t>
  </si>
  <si>
    <t>Cornicularia</t>
  </si>
  <si>
    <t>normoerica</t>
  </si>
  <si>
    <t>46°50'48''N / 15°01'14''E</t>
  </si>
  <si>
    <t>Dermatocarpon miniatum (L.) Mann</t>
  </si>
  <si>
    <t>Dermatocarpon</t>
  </si>
  <si>
    <t>miniatum</t>
  </si>
  <si>
    <t>(L.) Mann</t>
  </si>
  <si>
    <t>Vltava River valley: rocks on SW border of Tahava recreation area</t>
  </si>
  <si>
    <t>Evernia divaricata Fr.</t>
  </si>
  <si>
    <t>Evernia</t>
  </si>
  <si>
    <t>divaricata</t>
  </si>
  <si>
    <t>Fr.</t>
  </si>
  <si>
    <t>Mähren</t>
  </si>
  <si>
    <t>aus Navsyna (?) in Mähren</t>
  </si>
  <si>
    <t>xx.xx.1876</t>
  </si>
  <si>
    <t>H. Centner</t>
  </si>
  <si>
    <t>Evernia divaricata</t>
  </si>
  <si>
    <t>auf abgestorbener, stehender Picea abies</t>
  </si>
  <si>
    <t>Evernia prunastri (L.) Ach.</t>
  </si>
  <si>
    <t>prunastri</t>
  </si>
  <si>
    <t>Vysoké Tatry</t>
  </si>
  <si>
    <t>St. Smokovec</t>
  </si>
  <si>
    <t>nad obcí poblíž chat Kamýk, při cestě k Teryho chatě</t>
  </si>
  <si>
    <t>ca. 1400 m</t>
  </si>
  <si>
    <t>na větvi</t>
  </si>
  <si>
    <t>M. Svitáková</t>
  </si>
  <si>
    <t>Evernia prunastri</t>
  </si>
  <si>
    <t>Evernia sp.</t>
  </si>
  <si>
    <t>na Tulavých (?) balvanech u Smyslova</t>
  </si>
  <si>
    <t>Flavocetraria cucullata</t>
  </si>
  <si>
    <t>Flavocetraria</t>
  </si>
  <si>
    <t>cucullata</t>
  </si>
  <si>
    <t>Flavocetraria nivalis</t>
  </si>
  <si>
    <t>nivalis</t>
  </si>
  <si>
    <t>Flavoparmelia caperata</t>
  </si>
  <si>
    <t>Grazer Bergland, Umgebung von Rein, Kehr, an der Straße zum Pleschwirt</t>
  </si>
  <si>
    <t>ca. 720 m</t>
  </si>
  <si>
    <t>am Birnbaum</t>
  </si>
  <si>
    <t>47°07'55''N / 15°14'35''E</t>
  </si>
  <si>
    <t>Fuscidea kochiana</t>
  </si>
  <si>
    <t>kochiana</t>
  </si>
  <si>
    <t>ca. 1770 m</t>
  </si>
  <si>
    <t>Plattengneis</t>
  </si>
  <si>
    <t>Gyalecta ulmi (Sw.) Zahlbr.</t>
  </si>
  <si>
    <t>ulmi</t>
  </si>
  <si>
    <t>(Sw.) Zahlbr.</t>
  </si>
  <si>
    <t>Gyrophora hirsuta (Sw.) Ach.</t>
  </si>
  <si>
    <t>Gyrophora</t>
  </si>
  <si>
    <t>(Sw.) Ach.</t>
  </si>
  <si>
    <t>Erzgebirge</t>
  </si>
  <si>
    <t>Gneiswände am Theresiensitz b. Eisenberg</t>
  </si>
  <si>
    <t>ca. 550 m</t>
  </si>
  <si>
    <t>xx.xx.1929</t>
  </si>
  <si>
    <t>O. Klement</t>
  </si>
  <si>
    <t>(Flörke) H. Mayrhofer et Poelt</t>
  </si>
  <si>
    <t>on bark of Quercus rubra</t>
  </si>
  <si>
    <t>Hypocenomyce scalaris</t>
  </si>
  <si>
    <t>Hypocenomyce</t>
  </si>
  <si>
    <t>scalaris</t>
  </si>
  <si>
    <t>Hypogymnia physodes</t>
  </si>
  <si>
    <t>physodes</t>
  </si>
  <si>
    <t>Icmadophila ericetorum</t>
  </si>
  <si>
    <t>Icmadophila</t>
  </si>
  <si>
    <t>ericetorum</t>
  </si>
  <si>
    <t>distr. Prachatice</t>
  </si>
  <si>
    <t>montes Šumava</t>
  </si>
  <si>
    <t>in cacumire montis Boubín</t>
  </si>
  <si>
    <t>ad stipes Piceae abietis</t>
  </si>
  <si>
    <t>Lecanora allophana</t>
  </si>
  <si>
    <t>am der Esche</t>
  </si>
  <si>
    <t>Lecanora bicincta</t>
  </si>
  <si>
    <t>bicincta</t>
  </si>
  <si>
    <t>(Schaer.) Hue</t>
  </si>
  <si>
    <t>distr. Beroun</t>
  </si>
  <si>
    <t>Koněprusy</t>
  </si>
  <si>
    <t>in valle rivi Suchomastský</t>
  </si>
  <si>
    <t>ca. 280 m</t>
  </si>
  <si>
    <t>in saxo diabas</t>
  </si>
  <si>
    <t>Karlštejn</t>
  </si>
  <si>
    <t>Velká Hora</t>
  </si>
  <si>
    <t>Lecanora cenisia</t>
  </si>
  <si>
    <t>cenisia</t>
  </si>
  <si>
    <t>Lecanora chlarotera</t>
  </si>
  <si>
    <t>chlarotera</t>
  </si>
  <si>
    <t>Lecanora crenulata Hook.</t>
  </si>
  <si>
    <t>crenulata</t>
  </si>
  <si>
    <t>Hook.</t>
  </si>
  <si>
    <t>Sedlčany/ Petrovice - Kuníček</t>
  </si>
  <si>
    <t>520 m</t>
  </si>
  <si>
    <t>Lecanora intumescens Rebent.</t>
  </si>
  <si>
    <t>Rebent.</t>
  </si>
  <si>
    <t>Lecanora leptyrodes</t>
  </si>
  <si>
    <t>leptyrodes</t>
  </si>
  <si>
    <t>Nové Hutě</t>
  </si>
  <si>
    <t>Šumava Mts. 1,5 km S of village</t>
  </si>
  <si>
    <t>960 m</t>
  </si>
  <si>
    <t>49°01'37.3''N / 13°39'11.5''E</t>
  </si>
  <si>
    <t>J. Malíček, I. Černajová &amp; L. Syrovátková</t>
  </si>
  <si>
    <t>Lecanora polytropa</t>
  </si>
  <si>
    <t>polytropa</t>
  </si>
  <si>
    <t>Lecanora swartzii</t>
  </si>
  <si>
    <t>swartzii</t>
  </si>
  <si>
    <t>Lecanora symmicta</t>
  </si>
  <si>
    <t>symmicta</t>
  </si>
  <si>
    <t>Lecanora varia</t>
  </si>
  <si>
    <t>Lecanora sp.</t>
  </si>
  <si>
    <t>Washington</t>
  </si>
  <si>
    <t>Seattle</t>
  </si>
  <si>
    <t>xx.2.1918</t>
  </si>
  <si>
    <t>J. H. Macbride</t>
  </si>
  <si>
    <t>Lecidea sp.</t>
  </si>
  <si>
    <t>Lecidella carpathica Körb.</t>
  </si>
  <si>
    <t>carpathica</t>
  </si>
  <si>
    <t>Shköder Country</t>
  </si>
  <si>
    <t>Theth National Park</t>
  </si>
  <si>
    <t>low rocky outcrops on bank of Pejes (Peshkeqes)</t>
  </si>
  <si>
    <t>1640 m</t>
  </si>
  <si>
    <t>42˚26´49,8" N, 19˚46´14,9" E</t>
  </si>
  <si>
    <t>Lecidoma demissum</t>
  </si>
  <si>
    <t>Lecidoma</t>
  </si>
  <si>
    <t>demissum</t>
  </si>
  <si>
    <t>1820 - 1840 m</t>
  </si>
  <si>
    <t>auf Erde in Felsspalten</t>
  </si>
  <si>
    <t>46˚50´38"-43" N, 15˚01´19"-24" E</t>
  </si>
  <si>
    <t>Lepraria lobificans</t>
  </si>
  <si>
    <t>lobificans</t>
  </si>
  <si>
    <t>Lepraria albificans</t>
  </si>
  <si>
    <t>Steiermark, Grazer Bergland</t>
  </si>
  <si>
    <t>Umgebung von Rein, entlang der Strasse nordöstlich vom Pleschwirt in ricgtung Pleschkogel</t>
  </si>
  <si>
    <t>ca. 1010 m</t>
  </si>
  <si>
    <t>auf: Basis von Picea abies</t>
  </si>
  <si>
    <t>47˚08´24" N, 15˚13´23" E</t>
  </si>
  <si>
    <t>Lepraria membranacea (Dicks.) Vain.</t>
  </si>
  <si>
    <t>(Dicks.) Vain.</t>
  </si>
  <si>
    <t>South Bohemia</t>
  </si>
  <si>
    <t>Zvíkovská pahorkatina hilly area</t>
  </si>
  <si>
    <t>Písek</t>
  </si>
  <si>
    <t>Zvíkovské podhradí, PP Kopanina near junction Otava and Vltava river</t>
  </si>
  <si>
    <t>360 - 400 m</t>
  </si>
  <si>
    <t>rock</t>
  </si>
  <si>
    <t>Lepraria rigidula</t>
  </si>
  <si>
    <t>rigidula</t>
  </si>
  <si>
    <t>Lepraria ridigula (de Lesd.) Tonsberg</t>
  </si>
  <si>
    <t>Šumava National Park</t>
  </si>
  <si>
    <t>Obří Hrad reserved area</t>
  </si>
  <si>
    <t>940 - 980,5 m</t>
  </si>
  <si>
    <t>on moss</t>
  </si>
  <si>
    <t>TLC, revize</t>
  </si>
  <si>
    <t>Lepraria rigidula (B. de Lesd.) Tonsberg</t>
  </si>
  <si>
    <t>(B. de Lesd.) Tonsberg</t>
  </si>
  <si>
    <t>Bohemia centr.</t>
  </si>
  <si>
    <t>lacus Láz prope pagum Dolní Láz</t>
  </si>
  <si>
    <t>640 m</t>
  </si>
  <si>
    <t>ad corticem arborum (Acer pseudoplatanus)</t>
  </si>
  <si>
    <t>C. Leukert et Š. Bayerová</t>
  </si>
  <si>
    <t>Lepraria vouauxii</t>
  </si>
  <si>
    <t>vouauxii</t>
  </si>
  <si>
    <t>Umgebung von Rein, Kehr, an der Strasse zum Pleschwirt</t>
  </si>
  <si>
    <t>Streuobstwiese am Birnbaum</t>
  </si>
  <si>
    <t>47˚07´55"N, 15˚14´35"E</t>
  </si>
  <si>
    <t>Hřensko</t>
  </si>
  <si>
    <t>pískovcové skály, bloky přímo nad obcí</t>
  </si>
  <si>
    <t>přímo na skále</t>
  </si>
  <si>
    <t>L. Vančurová</t>
  </si>
  <si>
    <t>Moravia occ.</t>
  </si>
  <si>
    <t>Inner Hebrides</t>
  </si>
  <si>
    <t>Colonsay House gardens</t>
  </si>
  <si>
    <t>xx.9.2003</t>
  </si>
  <si>
    <t>Antonín Culek</t>
  </si>
  <si>
    <t>Z. Soldán</t>
  </si>
  <si>
    <t>Lobaria sp.</t>
  </si>
  <si>
    <t>Tennessee</t>
  </si>
  <si>
    <t>Sevier co., Smokie Mts.</t>
  </si>
  <si>
    <t>Conte Creek</t>
  </si>
  <si>
    <t>3200 - 4300 ft.</t>
  </si>
  <si>
    <t>Melanelixia glabra</t>
  </si>
  <si>
    <t>Melanelixia</t>
  </si>
  <si>
    <t>glabra</t>
  </si>
  <si>
    <t>Umgebung von Rein, Pleschwirt</t>
  </si>
  <si>
    <t>47˚08´24"N, 15˚13´23"E</t>
  </si>
  <si>
    <t>Melanelixia subargentifera</t>
  </si>
  <si>
    <t>subargentifera</t>
  </si>
  <si>
    <t>Melanohalea elegantula</t>
  </si>
  <si>
    <t>Melanohalea</t>
  </si>
  <si>
    <t>elegantula</t>
  </si>
  <si>
    <t>720 m</t>
  </si>
  <si>
    <t>am Kirschbaum</t>
  </si>
  <si>
    <t>Melanohalea exasperatula</t>
  </si>
  <si>
    <t>exasperatula</t>
  </si>
  <si>
    <t>am Holunder</t>
  </si>
  <si>
    <t>(Nyl.) Coppins</t>
  </si>
  <si>
    <t>Rychnov nad Kněžnou, Orlické hory Protect. Lands. Area</t>
  </si>
  <si>
    <t>on junction of Zdobnice and Říčka rivers</t>
  </si>
  <si>
    <t>on wet shady siliceous rock</t>
  </si>
  <si>
    <t>50˚10´18"N, 16˚24´20"E</t>
  </si>
  <si>
    <t>stalk of pycnidia: reddish brown; wall: brown</t>
  </si>
  <si>
    <t>Nephroma arcticum</t>
  </si>
  <si>
    <t>arcticum</t>
  </si>
  <si>
    <t>Oppland, opp. Lom, Montes Jotunheimen</t>
  </si>
  <si>
    <t>vallis Visdalen: herbosis in pineto lucido in valle flum; visa situ (situ bor. A) casa alpina Spiterstulen</t>
  </si>
  <si>
    <t>ca. 800 m</t>
  </si>
  <si>
    <t>8˚27´E, 61˚40´N</t>
  </si>
  <si>
    <t>Steiermark, Ennstaler Alpen</t>
  </si>
  <si>
    <t>Nationalpark Gesäuse, Hartelsgraben SW Hieflau, almost on the top, crossroad</t>
  </si>
  <si>
    <t>1000 m</t>
  </si>
  <si>
    <t>47˚34´34"N, 14˚42´18"E</t>
  </si>
  <si>
    <t>J. Steinová et H. Mayrhofer</t>
  </si>
  <si>
    <t>Opegrapha varia pers.</t>
  </si>
  <si>
    <t>Pers.</t>
  </si>
  <si>
    <t>Příbram, Vltava River valley</t>
  </si>
  <si>
    <t>Vymyšlenská pěšina Nature Reserve, gorge with small brook in W part of reserve</t>
  </si>
  <si>
    <t>49˚44´31"N, 14˚21´13"E</t>
  </si>
  <si>
    <t>ascospores mostly 5-septate, ca 6 μm width</t>
  </si>
  <si>
    <t>Ophioparma ventosa</t>
  </si>
  <si>
    <t>46˚50´38"-43"N, 15˚01´19"-24"E</t>
  </si>
  <si>
    <t>Parmelia caperata</t>
  </si>
  <si>
    <t>Bohemia merid.</t>
  </si>
  <si>
    <t>distr. Český Krumlov</t>
  </si>
  <si>
    <t>opp. Kaplice: in saxis supra ripa sinistra, flum. Malše sub vico Pořešinec</t>
  </si>
  <si>
    <t>verruculifera</t>
  </si>
  <si>
    <t>(Nyl.) O. Blanco et al.</t>
  </si>
  <si>
    <t>Parmelia glomellifera Nyl. var. Isidiasceus Hilfiger</t>
  </si>
  <si>
    <t>Xanthoparmelia verruculifera</t>
  </si>
  <si>
    <t>Parmelia glomellifera Nyl.</t>
  </si>
  <si>
    <t>(Vill.) Goward</t>
  </si>
  <si>
    <t>Parmelia intestiniformis (Vill.) Rás.</t>
  </si>
  <si>
    <t>Parmelia</t>
  </si>
  <si>
    <t>saxatilis</t>
  </si>
  <si>
    <t>Parmelia saxatilis</t>
  </si>
  <si>
    <t>46˚50´37"N, 15˚01´26"E</t>
  </si>
  <si>
    <t>Ochrolechia frigida</t>
  </si>
  <si>
    <t>frigida</t>
  </si>
  <si>
    <t>Parmelia subfusca var.ß, bryonotha Rohar.</t>
  </si>
  <si>
    <t>Polonia</t>
  </si>
  <si>
    <t>montes Krkonoše</t>
  </si>
  <si>
    <t>apud lacum Maly Staw sub monte Sněžka supra muscos</t>
  </si>
  <si>
    <t>in Juli</t>
  </si>
  <si>
    <t>sulcata</t>
  </si>
  <si>
    <t>Taylor</t>
  </si>
  <si>
    <t>Parmelia sulcata</t>
  </si>
  <si>
    <t>L. Vančurová et H. Mayrhofer</t>
  </si>
  <si>
    <t>Parmelia sp.</t>
  </si>
  <si>
    <t>Parmelina</t>
  </si>
  <si>
    <t>tiliacea</t>
  </si>
  <si>
    <t>(Hoffm.) Hale</t>
  </si>
  <si>
    <t>Parmelina tiliacea</t>
  </si>
  <si>
    <t>Parmeliopsis</t>
  </si>
  <si>
    <t>ambigua</t>
  </si>
  <si>
    <t>(Wulfen) Nyl.</t>
  </si>
  <si>
    <t>Parmeliopsis ambigua</t>
  </si>
  <si>
    <t>hyperopta</t>
  </si>
  <si>
    <t>Parmeliopsis hyperopta</t>
  </si>
  <si>
    <t>Peccania coralloides (A. Massal) A. Massal</t>
  </si>
  <si>
    <t>coralloides</t>
  </si>
  <si>
    <t>A. Massal</t>
  </si>
  <si>
    <t>Thyrea sp.</t>
  </si>
  <si>
    <t>Koda</t>
  </si>
  <si>
    <t>ca. 300 m</t>
  </si>
  <si>
    <t>Peltigera canina (L.) Willd. F. spongiosa Tuck.</t>
  </si>
  <si>
    <t>canina f. spongiosa</t>
  </si>
  <si>
    <t>(L.) Willd./Tuck.</t>
  </si>
  <si>
    <t>Kummergeb., Sandboden</t>
  </si>
  <si>
    <t>Peltigera canina (L.) Willd.</t>
  </si>
  <si>
    <t>canina</t>
  </si>
  <si>
    <t>(L.) Willd.</t>
  </si>
  <si>
    <t>Českolipská kotlina</t>
  </si>
  <si>
    <t>Horní Libchava, ca. 4 km SZ od Č. Lípy</t>
  </si>
  <si>
    <t>R. Dětinský</t>
  </si>
  <si>
    <t>Peltigera canina (L.) Willd. F. rufa</t>
  </si>
  <si>
    <t>Česká Lípa</t>
  </si>
  <si>
    <t>Svárov</t>
  </si>
  <si>
    <t>Peltigera canina (L.) Hoffm. F. spongiosa Del.</t>
  </si>
  <si>
    <t>Grasige Ranie? B. Neugarten; Sandb.</t>
  </si>
  <si>
    <t>Peltigera praetextata (Flörke) Zopf</t>
  </si>
  <si>
    <t>praetextata</t>
  </si>
  <si>
    <t>(Flörke) Zopf</t>
  </si>
  <si>
    <t>Kurzrasige Waldwiesen in Ranzengrund b. Komotau</t>
  </si>
  <si>
    <t>ca. 400 m</t>
  </si>
  <si>
    <t>Peltigera canina Achar.</t>
  </si>
  <si>
    <t>im Wald bei Turkersdorf</t>
  </si>
  <si>
    <t>Mai 1882</t>
  </si>
  <si>
    <t>Beck</t>
  </si>
  <si>
    <t>Peltigera didactyla (With.) J.R: Laundon</t>
  </si>
  <si>
    <t>Peltigera spuria (Ach.) DC.</t>
  </si>
  <si>
    <t>?? Auf Rinndstellen in Trnkenen Kiefernwäldern b. Rehdorfel n¨chst Zeipa mit Ceratodon purpureus</t>
  </si>
  <si>
    <t>10. Juli 1930</t>
  </si>
  <si>
    <t>Peltigera erumpens Tayl.</t>
  </si>
  <si>
    <t>Hohlweg b. Salesloni Böhn?</t>
  </si>
  <si>
    <t>Basalterde</t>
  </si>
  <si>
    <t>Peltigera erumpens Tuck.</t>
  </si>
  <si>
    <t>Peltigera extenuata (Nyl. Ex Vain.) Lojka</t>
  </si>
  <si>
    <t>extenuata</t>
  </si>
  <si>
    <t>(Nyl. Ex Vain.) Lojka</t>
  </si>
  <si>
    <t>xx.8.1919</t>
  </si>
  <si>
    <t>Znaim</t>
  </si>
  <si>
    <t>Stadtwäldchen</t>
  </si>
  <si>
    <t>Schottergrube</t>
  </si>
  <si>
    <t>Peltigera erumpens (Tayl.) Waim.</t>
  </si>
  <si>
    <t>Thayatal=Podyjí, rechter Hang</t>
  </si>
  <si>
    <t>Peltigera hazslinszkyi Gyelnik.</t>
  </si>
  <si>
    <t>Kummergebirge</t>
  </si>
  <si>
    <t>Brandstelle im Kiefernwald b. Kummer, Anton Bienert-Weg</t>
  </si>
  <si>
    <t>Peltigera horizontalis (Huds.) Baumg.</t>
  </si>
  <si>
    <t>(Huds.) Baumg.</t>
  </si>
  <si>
    <t>Peltigera horizontalis Hoffm.</t>
  </si>
  <si>
    <t>Königswart bei Prag</t>
  </si>
  <si>
    <t>21.8.1857</t>
  </si>
  <si>
    <t>Kalmus</t>
  </si>
  <si>
    <t>Peltigera horizontalis (L.) Hoffm.</t>
  </si>
  <si>
    <t>Hustopečská pahorkatina</t>
  </si>
  <si>
    <t>Maloměřice u Brna</t>
  </si>
  <si>
    <t>vrch Hády</t>
  </si>
  <si>
    <t>Josefhütte u Plzně</t>
  </si>
  <si>
    <t>Pokorný</t>
  </si>
  <si>
    <t>Peltigera polydactylon (Neck.) Hoffm.</t>
  </si>
  <si>
    <t>polydactylon</t>
  </si>
  <si>
    <t>(Neck.) Hoffm.</t>
  </si>
  <si>
    <t>Budy?</t>
  </si>
  <si>
    <t>Nationalpark Gesäuse</t>
  </si>
  <si>
    <t>Hartelsgraben westlich von Hieflau</t>
  </si>
  <si>
    <t>stark bemooste Felsblöcke entlag der Forststrasse</t>
  </si>
  <si>
    <t>47˚34´23"N/ 14˚42´21"E</t>
  </si>
  <si>
    <t>Hartelsgraben SW Hieflau, by the path</t>
  </si>
  <si>
    <t>47˚34´41"N/ 14˚42´22"E</t>
  </si>
  <si>
    <t>Peltigera hymenina</t>
  </si>
  <si>
    <t>Peltigera polydactyla (Neck.) Hoffm.</t>
  </si>
  <si>
    <t>Wegrand b. d. Schleifmühle n. B.-Leipa</t>
  </si>
  <si>
    <t>265 m</t>
  </si>
  <si>
    <t>(L.) Willd.</t>
  </si>
  <si>
    <t>Peltigera rufa Kmphl.</t>
  </si>
  <si>
    <t>Schweden</t>
  </si>
  <si>
    <t>Pöteborg</t>
  </si>
  <si>
    <t>IV. 1920</t>
  </si>
  <si>
    <t>Spengler</t>
  </si>
  <si>
    <t>A. Oborný</t>
  </si>
  <si>
    <t>Peltigera scabrosa Th.Fr.</t>
  </si>
  <si>
    <t>scabrosa</t>
  </si>
  <si>
    <t>Th.Fr.</t>
  </si>
  <si>
    <t>Norvegia merid./centr., prov. Oppland</t>
  </si>
  <si>
    <t>opp. Lom, montes Jotunheimen</t>
  </si>
  <si>
    <t>valis Visdalen: herbosis subalpinis in valle flum. Visa supra (situ merid.) casam alpinam Spiterstulen</t>
  </si>
  <si>
    <t>1100 - 1250 m</t>
  </si>
  <si>
    <t>Peltigera subcanina Gyelnik</t>
  </si>
  <si>
    <t>Bemooste Felsen b. Wagensdorf</t>
  </si>
  <si>
    <t>650 m</t>
  </si>
  <si>
    <t>sehr spärlich isidiös</t>
  </si>
  <si>
    <t>Peltigera venosa (L.) Hoffm.</t>
  </si>
  <si>
    <t>venosa</t>
  </si>
  <si>
    <t>Peltigera venosa Hoffm.</t>
  </si>
  <si>
    <t>Gemsenberg</t>
  </si>
  <si>
    <t>Ch. Hillardt</t>
  </si>
  <si>
    <t>Jechl</t>
  </si>
  <si>
    <t>valis Visdalen: herbosis in pineto lucido in valle flum. Visa sub (situ bor. A) casa alpina Spiterstulen.</t>
  </si>
  <si>
    <t>Pertusaria albescens</t>
  </si>
  <si>
    <t>albescens</t>
  </si>
  <si>
    <t>Streuobstwiese  am Baum</t>
  </si>
  <si>
    <t>47˚07´55"N/ 15˚14´35"E</t>
  </si>
  <si>
    <t>Pertusaria corallina</t>
  </si>
  <si>
    <t>corallina</t>
  </si>
  <si>
    <t>46˚50´34"N/ 15˚01´19"E</t>
  </si>
  <si>
    <t>distr. Rychnov n. Kněžnou, Orlické hory Protect Lands. Area</t>
  </si>
  <si>
    <t>Černý důl Nature Reserve, fragment of old-growth beech-spruce-silver firr forest</t>
  </si>
  <si>
    <t>on branch of Acer pseudoplatanus</t>
  </si>
  <si>
    <t>50˚12´04"N/ 16˚31´09"E</t>
  </si>
  <si>
    <t>Phaeophyscia orbicularis</t>
  </si>
  <si>
    <t>orbicularis</t>
  </si>
  <si>
    <t>(Neck.) Moberg</t>
  </si>
  <si>
    <t>1015 m</t>
  </si>
  <si>
    <t>47˚08´24"N/ 15˚13´23"E</t>
  </si>
  <si>
    <t>Phlyctis argena</t>
  </si>
  <si>
    <t>Phlyctis</t>
  </si>
  <si>
    <t>argena</t>
  </si>
  <si>
    <t>Physcia aipolia</t>
  </si>
  <si>
    <t>Physcia</t>
  </si>
  <si>
    <t>aipolia</t>
  </si>
  <si>
    <t>Physcia stellaris</t>
  </si>
  <si>
    <t>720 m</t>
  </si>
  <si>
    <t>Physcia tenella</t>
  </si>
  <si>
    <t>tenella</t>
  </si>
  <si>
    <t>Platismatia glauca</t>
  </si>
  <si>
    <t>Platismatia</t>
  </si>
  <si>
    <t>glauca</t>
  </si>
  <si>
    <t>1700 - 1730 m</t>
  </si>
  <si>
    <t>46˚50´31"N/ 15˚01´03"E</t>
  </si>
  <si>
    <t>Pleopsidium chlorophanum</t>
  </si>
  <si>
    <t>Pleopsidium</t>
  </si>
  <si>
    <t>chlorophanum</t>
  </si>
  <si>
    <t>über dem Überhang, Plattengneis</t>
  </si>
  <si>
    <t>46˚50´37"N/ 15˚01´26"E</t>
  </si>
  <si>
    <t>Protoparmelia badia</t>
  </si>
  <si>
    <t>Protoparmelia</t>
  </si>
  <si>
    <t>Pseudevernia furfuracea</t>
  </si>
  <si>
    <t>Pseudevernia</t>
  </si>
  <si>
    <t>Pseudephebe pubescens</t>
  </si>
  <si>
    <t>Pseudephebe</t>
  </si>
  <si>
    <t>pubescens</t>
  </si>
  <si>
    <t>46˚50´38"-43"N/ 15˚01´19"-24"E</t>
  </si>
  <si>
    <t>Streuobstwiese am Kirchbaum</t>
  </si>
  <si>
    <t>Psora ostreata</t>
  </si>
  <si>
    <t>Psora</t>
  </si>
  <si>
    <t>ostreata</t>
  </si>
  <si>
    <t>Pinus ??</t>
  </si>
  <si>
    <t>Psorinia conglomerata</t>
  </si>
  <si>
    <t>1850 - 1853 m</t>
  </si>
  <si>
    <t>Felsabbrüche ('Ofen) und bodennahe Felsblöcke aus Plattengneis</t>
  </si>
  <si>
    <t>46˚50´48"N/ 15˚01´14"E</t>
  </si>
  <si>
    <t>Punctelia subrudecta</t>
  </si>
  <si>
    <t>Punctelia</t>
  </si>
  <si>
    <t>subrudecta</t>
  </si>
  <si>
    <t>an der Linde</t>
  </si>
  <si>
    <t>(Vain.) Hafellner</t>
  </si>
  <si>
    <t>Vymyšlenská pěšina Nature Reserve, S-exposed rocky slopes dominated by oaks and pines</t>
  </si>
  <si>
    <t>310 - 330 m</t>
  </si>
  <si>
    <t>49˚44´41"N/14˚22´16"E</t>
  </si>
  <si>
    <t>J. Malíček, K. Knudsen, J. Kocourková et J. Vondrák</t>
  </si>
  <si>
    <t>Pycnothelia papillaria</t>
  </si>
  <si>
    <t>Pycnothelia</t>
  </si>
  <si>
    <t>papillaria</t>
  </si>
  <si>
    <t>auf dem Fels aus Plattengneis</t>
  </si>
  <si>
    <t>Ramalina pollinaria</t>
  </si>
  <si>
    <t>pollinaria</t>
  </si>
  <si>
    <t>Ramalina sp.</t>
  </si>
  <si>
    <t>Bohemia orientalis</t>
  </si>
  <si>
    <t>montis Orlické hory, pars septentrionalis</t>
  </si>
  <si>
    <t>in pago Sedloňov ad septentriones versus ab area pagi (400m - ambulacrum in ecclesia)</t>
  </si>
  <si>
    <t>ad corticem Acer pseudoplatanus, situ septentrionali</t>
  </si>
  <si>
    <t>J. Halda</t>
  </si>
  <si>
    <t>Rhizocarpon geographicum</t>
  </si>
  <si>
    <t>geographicum</t>
  </si>
  <si>
    <t>Rhizocarpon polycarpum</t>
  </si>
  <si>
    <t>bodennaher Plattengneisblock</t>
  </si>
  <si>
    <t>Rhizocarpon cf. Reductum Th. Fr.</t>
  </si>
  <si>
    <t>cf. Reductum</t>
  </si>
  <si>
    <t>distr. Příbram, Brdy Mts.</t>
  </si>
  <si>
    <t>NE-exposed boulder scree on top of Třemšín Mt.</t>
  </si>
  <si>
    <t>49˚34´02"N/13˚46´40"E</t>
  </si>
  <si>
    <t>Rinodina aspersa</t>
  </si>
  <si>
    <t>aspersa</t>
  </si>
  <si>
    <t>distr. Rakovník, Křivoklátsko Protect. Landsc. Area</t>
  </si>
  <si>
    <t>open acidophilous oak forest on S-exposek slopes of Sokolí hill</t>
  </si>
  <si>
    <t>390 m</t>
  </si>
  <si>
    <t>on siliceous stone</t>
  </si>
  <si>
    <t>50˚01´43"N/13˚52´51"E</t>
  </si>
  <si>
    <t>Rinodina bischofii (Hepp) A. Massal.</t>
  </si>
  <si>
    <t>bischofii</t>
  </si>
  <si>
    <t>(Hepp) A. Massal.</t>
  </si>
  <si>
    <t>Skoupý - xerothermic grassland with limestone outcrops on SE-exposed slopes of Zbirov (524 m) hill</t>
  </si>
  <si>
    <t>500 - 510 m</t>
  </si>
  <si>
    <t>49˚34´37"N/14˚20´26"E</t>
  </si>
  <si>
    <t>Rinodina exigua (Ach.) Gray</t>
  </si>
  <si>
    <t>exigua</t>
  </si>
  <si>
    <t>(Ach.) Gray</t>
  </si>
  <si>
    <t>Vymyšlenská pěšina Nature Reserve, oaks on rocky slopes</t>
  </si>
  <si>
    <t>290-300 m</t>
  </si>
  <si>
    <t>49˚44´33"N/14˚22´50"E</t>
  </si>
  <si>
    <t>thallus: K+ yellow</t>
  </si>
  <si>
    <t>Rinodina pyrina (Ach.) Arnold</t>
  </si>
  <si>
    <t>pyrina</t>
  </si>
  <si>
    <t>(Ach.) Arnold</t>
  </si>
  <si>
    <t>Skoupý - xerothermic grassland with limestone outcrops 200 m WNW of village</t>
  </si>
  <si>
    <t>on bark of Juglans regia</t>
  </si>
  <si>
    <t>49˚34´44"N/14˚20´35"E</t>
  </si>
  <si>
    <t>Schismatomma pericleum (Ach.) Branth et Rostr.</t>
  </si>
  <si>
    <t>Schismatomma</t>
  </si>
  <si>
    <t>pericleum</t>
  </si>
  <si>
    <t>(Ach.) Branth et Rostr.</t>
  </si>
  <si>
    <t>Vymyšlenská pěšina Nature Reserve, S-exposed rocky slopes dominated by oaks and pines in central part of reserve</t>
  </si>
  <si>
    <t>49˚44´46.0"N/14˚21´48.1"E</t>
  </si>
  <si>
    <t>photobiont: Trentepohlia</t>
  </si>
  <si>
    <t>Sclerophora pallida (Pers.) Y.J. Jao et Spooner</t>
  </si>
  <si>
    <t>pallida</t>
  </si>
  <si>
    <t>(Pers.) Y.J. Jao et Spooner</t>
  </si>
  <si>
    <t>Muránská Huta</t>
  </si>
  <si>
    <t>Šiance National Nature Reservation: central part of reserve</t>
  </si>
  <si>
    <t>750 - 950 m</t>
  </si>
  <si>
    <t>48˚46´17"N/20˚05´06"E</t>
  </si>
  <si>
    <t>J. Malíček et al.</t>
  </si>
  <si>
    <t>Scolicosporium umbrinum (Ach.) Arnold</t>
  </si>
  <si>
    <t>Scolicosporium</t>
  </si>
  <si>
    <t>umbrinum</t>
  </si>
  <si>
    <t>49˚44´36"N/14˚22´23"E</t>
  </si>
  <si>
    <t>ascospores: twisted</t>
  </si>
  <si>
    <t>Solenopsora cesatii</t>
  </si>
  <si>
    <t>Solenopsora</t>
  </si>
  <si>
    <t>cesatii</t>
  </si>
  <si>
    <t>Lecanora cesati v. grizea</t>
  </si>
  <si>
    <t>Solenopsora leparina (Nyl.) Zahlbr.</t>
  </si>
  <si>
    <t>leparina</t>
  </si>
  <si>
    <t>France</t>
  </si>
  <si>
    <t>Gerge de Régulon?</t>
  </si>
  <si>
    <t>G. Clauzade</t>
  </si>
  <si>
    <t>Kanarische Inseln, El Hierro</t>
  </si>
  <si>
    <t>oberste Abhänge von El Golfo, ca. 1 km W unter der Abzweigung nach Santuario Virgen de los Reyes an der Strasse nach Frontera</t>
  </si>
  <si>
    <t>1280 m</t>
  </si>
  <si>
    <t>an einer N-exponierten Böschung aus verfestigtem Lavagrus</t>
  </si>
  <si>
    <t>27˚44´00"N/18˚00´10"W</t>
  </si>
  <si>
    <t>J. Hafellner</t>
  </si>
  <si>
    <t>merid./centr., prov. Oppland, opp. Lom</t>
  </si>
  <si>
    <t>montes Jotunheimen</t>
  </si>
  <si>
    <t>vallis Visdalen: herbosis in pineto lucido in valle flum. Visa sub (situ bor. A) casa alpina Spiterstulen.</t>
  </si>
  <si>
    <t>8˚´27´E/ 61˚40´N</t>
  </si>
  <si>
    <t>Tephromela atra</t>
  </si>
  <si>
    <t>Tephromela</t>
  </si>
  <si>
    <t>atra</t>
  </si>
  <si>
    <t>S-exponierte Abhänge der Handalm östlich der Weinebene</t>
  </si>
  <si>
    <t>Thamnolia vermicularis</t>
  </si>
  <si>
    <t>Thamnolia</t>
  </si>
  <si>
    <t>vermicularis</t>
  </si>
  <si>
    <t>Thelomma ocellatum</t>
  </si>
  <si>
    <t>Thelomma</t>
  </si>
  <si>
    <t>ocellatum</t>
  </si>
  <si>
    <t>Toninia diffracta</t>
  </si>
  <si>
    <t>Toninia</t>
  </si>
  <si>
    <t>diffracta</t>
  </si>
  <si>
    <t>austro-occ.</t>
  </si>
  <si>
    <t>in valle fluvii Rokytná prope pagum Rokytná ad terram in fissuris rupium conglomeratarum mer.-orient. Versus expositarum in ripa sinistra</t>
  </si>
  <si>
    <t>250 m</t>
  </si>
  <si>
    <t>Tuckermanopsis chlorophylla</t>
  </si>
  <si>
    <t>Tuckermanopsis</t>
  </si>
  <si>
    <t>chlorophylla</t>
  </si>
  <si>
    <t>Umbilicaria cylindrica</t>
  </si>
  <si>
    <t>cylindrica</t>
  </si>
  <si>
    <t>Umbilicaria deusta</t>
  </si>
  <si>
    <t>Usnea hirta (L.) Wigg.</t>
  </si>
  <si>
    <t>(L.) Wigg.</t>
  </si>
  <si>
    <t>Velké Popovice-Štiřín / Všedobrovice</t>
  </si>
  <si>
    <t>les 1 km od obce Všedobrovice u cesty (modrá turistická značka) asi 500 m od silnice do obce Řepčice.</t>
  </si>
  <si>
    <t>na mladých modřínech místy častá</t>
  </si>
  <si>
    <t>49°54'29''N / 14°36'44''E</t>
  </si>
  <si>
    <t>Republic of Uganda</t>
  </si>
  <si>
    <t>Western Uganda</t>
  </si>
  <si>
    <t>Kasese District</t>
  </si>
  <si>
    <t>Bugoye village</t>
  </si>
  <si>
    <t>Rwenzori (Ruwenzori) Mountains National Park: central massif of the mountains, along the streams Bujuku and Mubuku</t>
  </si>
  <si>
    <t>2500-4000 m</t>
  </si>
  <si>
    <t>ing. Vojtíšek</t>
  </si>
  <si>
    <t>Bohemia merid.-occid.</t>
  </si>
  <si>
    <t>distr. Klatovy</t>
  </si>
  <si>
    <t>Hamry</t>
  </si>
  <si>
    <t>ad corticum Piceae excelsae apud rivulus Černý potok sub lacu Černé jezero</t>
  </si>
  <si>
    <t>Xanthomendoza fallax</t>
  </si>
  <si>
    <t>Xanthomendoza</t>
  </si>
  <si>
    <t>am Wallnussbaum</t>
  </si>
  <si>
    <t>Xanthoria elegans (Link.) Th. Fr.</t>
  </si>
  <si>
    <t>elegans</t>
  </si>
  <si>
    <t>(Link.) Th. Fr.</t>
  </si>
  <si>
    <t>Közepsö Karimár.</t>
  </si>
  <si>
    <t>In saxis et lapidibus calcareis arenosisque Scepusii</t>
  </si>
  <si>
    <t>xx.3.1893</t>
  </si>
  <si>
    <t>Victor Greschik</t>
  </si>
  <si>
    <t>Xanthoria parietina</t>
  </si>
  <si>
    <t>parietina</t>
  </si>
  <si>
    <t>Croatia</t>
  </si>
  <si>
    <t>Croatia occidentalis</t>
  </si>
  <si>
    <t>urbs Pula, opp. Medulin, promontorium Rt Kamenjak</t>
  </si>
  <si>
    <t>ad litorem maris contra pagum Pomer, ca. 3 km situ occ.-mer.-occ. Ab oppido Medulin</t>
  </si>
  <si>
    <t>44°49'08''N / 13°54'13''E</t>
  </si>
  <si>
    <t>J. Štěpánek &amp; R. Mlezivová</t>
  </si>
  <si>
    <t>Gasteiner Tal, Bad Hofgastein, Hotel Pyrkerhof über der Eisenbahnstrasse</t>
  </si>
  <si>
    <t>ca. 940 m</t>
  </si>
  <si>
    <t>auf morschen Zaunstangen</t>
  </si>
  <si>
    <t>47°10'06''N / 13°05'38''E</t>
  </si>
  <si>
    <t>Arthonia byssacea (Weigel) Almq.</t>
  </si>
  <si>
    <t>byssacea</t>
  </si>
  <si>
    <t>(Weigel) Almq.</t>
  </si>
  <si>
    <t>distr. Břeclav</t>
  </si>
  <si>
    <t>Lanžhot</t>
  </si>
  <si>
    <t>Ranšpurk National Nature Reserve, floodplain old-growth forest</t>
  </si>
  <si>
    <t>150 m</t>
  </si>
  <si>
    <t>48°40'41''N / 16°56'49''E</t>
  </si>
  <si>
    <t>without apothecia!</t>
  </si>
  <si>
    <t>Melaspilea gibberulosa (Ach.) Zwackh</t>
  </si>
  <si>
    <t>gibberulosa</t>
  </si>
  <si>
    <t>(Ach.) Zwackh</t>
  </si>
  <si>
    <t>on bark of Acer campestre</t>
  </si>
  <si>
    <t>medulla: orange</t>
  </si>
  <si>
    <t>Cryptostroma corticale (Ellis &amp; everh.) P.H. Greg. &amp; S. Waller</t>
  </si>
  <si>
    <t>Cryptostroma</t>
  </si>
  <si>
    <t>corticale</t>
  </si>
  <si>
    <t>(Ellis &amp; everh.) P.H. Greg. &amp; S. Waller</t>
  </si>
  <si>
    <t>Praha</t>
  </si>
  <si>
    <t>Kateřinská</t>
  </si>
  <si>
    <t>Acer pseudoplatanus</t>
  </si>
  <si>
    <t>K. Černý</t>
  </si>
  <si>
    <t>Parukářka</t>
  </si>
  <si>
    <t>Stromovka</t>
  </si>
  <si>
    <t>50°06´37.16´´N/14°25´17.35´´E</t>
  </si>
  <si>
    <t>I. Kelnarová</t>
  </si>
  <si>
    <t>Broumovské stěny</t>
  </si>
  <si>
    <t>forest slope above Lopota quarry, by the forest road</t>
  </si>
  <si>
    <t>on stump</t>
  </si>
  <si>
    <t>J.Zelinková</t>
  </si>
  <si>
    <t>Acarospora fuscata (Schrad.) Th.Fr.</t>
  </si>
  <si>
    <t>fuscata</t>
  </si>
  <si>
    <t>(Schrad.) Th.Fr.</t>
  </si>
  <si>
    <t>"Adršpašsko-Teplické" sandstone rocks</t>
  </si>
  <si>
    <t>"Vodopádová rokle" ravine (= the ravine west from Šest schodů by Vlčí rokle-ravine), by the waterfall, the tops of rocks on NW side of ravine, the vertical surface of the rock</t>
  </si>
  <si>
    <t>on sandstone</t>
  </si>
  <si>
    <t>J.Malíček</t>
  </si>
  <si>
    <t>Amandinea punctata (Hoffm.) Coppins et Scheid.</t>
  </si>
  <si>
    <t>(Hoffm.) Coppins et Scheid.</t>
  </si>
  <si>
    <t>Spálený mlýn, by the road</t>
  </si>
  <si>
    <t>alley between villages Křinice and Martínkovice</t>
  </si>
  <si>
    <t>village Skály</t>
  </si>
  <si>
    <t>cf. Arthonia arthonioides (Ach.) A.L.Sm.</t>
  </si>
  <si>
    <t>cf. Arthonia</t>
  </si>
  <si>
    <t>arthonioides</t>
  </si>
  <si>
    <t>(Ach.) A.L.Sm.</t>
  </si>
  <si>
    <t>touristic path under Střmen castle, direction tu Sibiř</t>
  </si>
  <si>
    <t>Dlážděná rokle-ravine</t>
  </si>
  <si>
    <t>Arthonia arthonioides (Ach.) A.L.Sm.</t>
  </si>
  <si>
    <t>"Vodopádová rokle" ravine (= the ravine W from Šest schodů by Vlčí rokle-ravine), by the waterfall</t>
  </si>
  <si>
    <t>the slope on the right side of the road from Ozvěna (Teplické rocks) to Goethe´s memory plaque; boulder in forest</t>
  </si>
  <si>
    <t>SW from the Lopota-quarry; the cutover</t>
  </si>
  <si>
    <t>NE from Bílá skála by Lopota-quarry</t>
  </si>
  <si>
    <t>the slope of Koruna</t>
  </si>
  <si>
    <t>Baeomyces rufus (Huds.) Rebent.</t>
  </si>
  <si>
    <t>Baeomyces</t>
  </si>
  <si>
    <t>rufus</t>
  </si>
  <si>
    <t>(Huds.) Rebent.</t>
  </si>
  <si>
    <t>the green touristic path, the boulder on the crossing by the rock chapel</t>
  </si>
  <si>
    <t>the ravine eastern from Černý příkop ravine, N part below forest road</t>
  </si>
  <si>
    <t>Mycobilimbia sabuletorum (Schreb.) Hafellner</t>
  </si>
  <si>
    <t>Mycobilimbia</t>
  </si>
  <si>
    <t>sabuletorum</t>
  </si>
  <si>
    <t>(Schreb.) Hafellner</t>
  </si>
  <si>
    <t>on wall</t>
  </si>
  <si>
    <t>Calicium viride Pers.</t>
  </si>
  <si>
    <t>viride</t>
  </si>
  <si>
    <t>by the turistic entrance to Adršpašské rocks; old lime trees by the road</t>
  </si>
  <si>
    <t>on bark of Tilia sp.</t>
  </si>
  <si>
    <t>Candelariella coralliza (Nyl.) H.Magn.</t>
  </si>
  <si>
    <t>(Nyl.) H.Magn.</t>
  </si>
  <si>
    <t>Cetraria aculeata (Schreb.) Fr.</t>
  </si>
  <si>
    <t>aculeata</t>
  </si>
  <si>
    <t>(Schreb.) Fr.</t>
  </si>
  <si>
    <t>Vlčí rokle gorge, the top above the E peatbog, above the transect No. 5</t>
  </si>
  <si>
    <t>tops of rocks above Dlážděná rokle-ravine</t>
  </si>
  <si>
    <t>Cetraria hepatizon (Ach.) Vain.</t>
  </si>
  <si>
    <t>hepatizon</t>
  </si>
  <si>
    <t>(Ach.) Vain.</t>
  </si>
  <si>
    <t>above Martinské stěny walls</t>
  </si>
  <si>
    <t>Cetraria islandica (L.) Ach.</t>
  </si>
  <si>
    <t>near the entrance "Ozvěna" to the touristic path, below tha sandstone tower</t>
  </si>
  <si>
    <t>on organic soil</t>
  </si>
  <si>
    <t>"Vodopádová rokle" ravine (= the ravine west from Šest schodů by Vlčí rokle-ravine), by the waterfall, the tops of rocks on NW side of ravine</t>
  </si>
  <si>
    <t>Chaenotheca brunneola (Ach.) Müll. Arg.</t>
  </si>
  <si>
    <t>(Ach.) Müll. Arg.</t>
  </si>
  <si>
    <t>the range W from the blue sign joining the green one</t>
  </si>
  <si>
    <t>on bark of Pinus sylvestris</t>
  </si>
  <si>
    <t>Chaenotheca cf. ferruginea (Turner et Borrer) Mig.</t>
  </si>
  <si>
    <t>cf. ferruginea</t>
  </si>
  <si>
    <t>(Turner et Borrer) Mig.</t>
  </si>
  <si>
    <t>the tops of the rocks W from Kovářova rokle gorge</t>
  </si>
  <si>
    <t>J.Zelinková, O. Peksa, J.P.Halda</t>
  </si>
  <si>
    <t>Chaenotheca ferruginea (Turner et Borrer) Mig.</t>
  </si>
  <si>
    <t>ferruginea</t>
  </si>
  <si>
    <t>Kovářova rokle gorge, spruce by the brook</t>
  </si>
  <si>
    <t>non-specified locality</t>
  </si>
  <si>
    <t>above Kovářova rokle gorge</t>
  </si>
  <si>
    <t>Spálený mlýn,  Alnus wood by the brook</t>
  </si>
  <si>
    <t>on rotting wood</t>
  </si>
  <si>
    <t>Černý příkop, S-part above stony road</t>
  </si>
  <si>
    <t>Chaenotheca furfuracea (L.) Tibell</t>
  </si>
  <si>
    <t>(L.) Tibell</t>
  </si>
  <si>
    <t>W from the lower part of Kovářova rokle gorge, spruce forest</t>
  </si>
  <si>
    <t>trouch. pařez Picea abies</t>
  </si>
  <si>
    <t>J.Zelinková, J.P. Halda</t>
  </si>
  <si>
    <t>Kancelářský příkop-ravine</t>
  </si>
  <si>
    <t>the rocks above Kovářova rokle ravine</t>
  </si>
  <si>
    <t>on bryophytes</t>
  </si>
  <si>
    <t>steril.</t>
  </si>
  <si>
    <t>on dead Fagus sylvatica</t>
  </si>
  <si>
    <t>Řeřichová rokle gorge, by the crossing of forest roads</t>
  </si>
  <si>
    <t>Chaenotheca ferruginea (Turner ex Sm.) Mig.</t>
  </si>
  <si>
    <t>(Turner ex Sm.) Mig.</t>
  </si>
  <si>
    <t>Řeřichová rokle, lower part, ca 100 m from "Milenci"</t>
  </si>
  <si>
    <t>Chaenotheca trichialis (Ach.) Hellb.</t>
  </si>
  <si>
    <t>trichialis</t>
  </si>
  <si>
    <t>(Ach.) Hellb.</t>
  </si>
  <si>
    <t>Kovářova rokle gorge, the lower part</t>
  </si>
  <si>
    <t>3. gorge E from Kovářova rokle gorge</t>
  </si>
  <si>
    <t>Koruna hill, SE slope</t>
  </si>
  <si>
    <t>Chrysothrix chlorina (Ach.) J.R. Laundon</t>
  </si>
  <si>
    <t>Chrysothrix</t>
  </si>
  <si>
    <t>(Ach.) J.R. Laundon</t>
  </si>
  <si>
    <t>under the ruin of the Adršpach castle</t>
  </si>
  <si>
    <t>Cladonia arbuscula (Wallr.) Flot.</t>
  </si>
  <si>
    <t>(Wallr.) Flot.</t>
  </si>
  <si>
    <t>Vlčí rokle gorge, the top above the E peatbog, above the transect No.14</t>
  </si>
  <si>
    <t>NE above Martinské stěny-walls, the top of rock</t>
  </si>
  <si>
    <t>the viewpoint above the green turistic path by Rokliny</t>
  </si>
  <si>
    <t>Cladonia cervicornis (Ach.) Flot.</t>
  </si>
  <si>
    <t>(Ach.) Flot.</t>
  </si>
  <si>
    <t>the top of rock above Dlážděná rokle-ravine</t>
  </si>
  <si>
    <t>Cladonia coccifera (L.) Willd.</t>
  </si>
  <si>
    <t>ridgelders NW from Hvězda challet</t>
  </si>
  <si>
    <t>J.Zelinková, O.Peksa, J.P.Halda</t>
  </si>
  <si>
    <t>Cladonia coniocraea (Flörke) Spreng.</t>
  </si>
  <si>
    <t>(Flörke) Spreng.</t>
  </si>
  <si>
    <t>the crossing above Kovářova rokle</t>
  </si>
  <si>
    <t>Cladonia polydactyla (Flörke) Spreng.</t>
  </si>
  <si>
    <t>polydactyla</t>
  </si>
  <si>
    <t>the small rock SW from  the forest road leading to Kancelářský příkop-ravine</t>
  </si>
  <si>
    <t>Cladonia digitata (L.) Hoffm.</t>
  </si>
  <si>
    <t>digitata</t>
  </si>
  <si>
    <t>Vlčí rokle gorge, by the brook</t>
  </si>
  <si>
    <t>beginning of Kovářova rokle gorge</t>
  </si>
  <si>
    <t>on ground</t>
  </si>
  <si>
    <t>between the entrance to Teplické rocks and Vlčí rokle-ravine</t>
  </si>
  <si>
    <t>on mossy sandstone</t>
  </si>
  <si>
    <t>Vlčí rokle - ravine, by the brook</t>
  </si>
  <si>
    <t>by the entrance toTeplické skály, by the forest road</t>
  </si>
  <si>
    <t>Kovářova rokle ravine; rock</t>
  </si>
  <si>
    <t>J.Zelinková, J.P. Halda, O.Peksa</t>
  </si>
  <si>
    <t>Vlčí rokle - ravine, the path by the brook</t>
  </si>
  <si>
    <t>the hillside SE from the forest-road leading to Kancelářský příkop-ravine; small rock</t>
  </si>
  <si>
    <t>Černý příkop gorge - upper (S) part above stony forest road</t>
  </si>
  <si>
    <t>Cladonia fimbriata (L.) Fr.</t>
  </si>
  <si>
    <t>(L.) Fr.</t>
  </si>
  <si>
    <t>forest road from village Hlavňov to Kovářova rokle ravine</t>
  </si>
  <si>
    <t>Kraví hora hill, the historical path</t>
  </si>
  <si>
    <t>Kraví hora-hill, the historical path among the rocks</t>
  </si>
  <si>
    <t>Cladonia furcata (Huds.) Schrad.</t>
  </si>
  <si>
    <t>(Huds.) Schrad.</t>
  </si>
  <si>
    <t>the ravine with the brook joining in NE direction Kancelářský příkop-ravine and Vlčí rokle-ravine, mossy boulder</t>
  </si>
  <si>
    <t>Bludiště, the main ravine with the brook leading to Vlčí r. by Ozvěna; the W slope</t>
  </si>
  <si>
    <t>Černý příkop-ravine; caa 100 m above the junction with Vlčí r.</t>
  </si>
  <si>
    <t>Cladonia macilenta Hoffm.</t>
  </si>
  <si>
    <t>Hoffm.</t>
  </si>
  <si>
    <t>the forest W above Kovářova rokle gorge</t>
  </si>
  <si>
    <t>J.Zelinková, J.P.Halda, O.Peksa</t>
  </si>
  <si>
    <t>Kovářova rokle gorge, the most upper part</t>
  </si>
  <si>
    <t>rocks SW from the forest road leading to Kancelářský příkop-ravine</t>
  </si>
  <si>
    <t>the lower beginning of "Vodopádová rokle" ravine (= the ravine west from Šest schodů by Vlčí rokle-ravine), the small rock</t>
  </si>
  <si>
    <t>the green turistic sign by Starosta</t>
  </si>
  <si>
    <t>the slope on the left side of turistic path leading to Sibiř below Střmen; boulders in the forest</t>
  </si>
  <si>
    <t>between Střmen and Sibiř</t>
  </si>
  <si>
    <t>the hillside SE from the forest road leading to Kancelářský příkop-ravine, small rock</t>
  </si>
  <si>
    <t>Cladonia pyxidata (L.) Hoffm.</t>
  </si>
  <si>
    <t>Kovářova rokle gorge - the middle side, by the small bridge to St.Maria´s sculpture</t>
  </si>
  <si>
    <t>Cladonia rangiferina (L.) Weber ex F.H.Wigg.</t>
  </si>
  <si>
    <t>(L.) Weber ex F.H.Wigg.</t>
  </si>
  <si>
    <t>Vlčí rokle gorge, by the E peatbog (transects No. 1,2,3)</t>
  </si>
  <si>
    <t>the continuation of Černý příkop-ravine below wide stony forest road</t>
  </si>
  <si>
    <t>, the boulder on the hillside</t>
  </si>
  <si>
    <t>Cladonia squamosa Hoffm.</t>
  </si>
  <si>
    <t>the lower beginning of "Vodopádová rokle" ravine (= the ravine west from Šest schodů by Vlčí rokle-ravine), the small mossy rock by the path</t>
  </si>
  <si>
    <t>Vlčí rokle-ravine</t>
  </si>
  <si>
    <t>by the entrance to Teplické skály; by Goethe´s  memorial plaque</t>
  </si>
  <si>
    <t>Cladonia stellaris (Opiz) Pouzar et Vězda</t>
  </si>
  <si>
    <t>(Opiz) Pouzar et Vězda</t>
  </si>
  <si>
    <t>above Dlážděná rokle-ravine, the viewpoint</t>
  </si>
  <si>
    <t>Bludiště, the main ravine with the brook leading to Vlčí r. by Ozvěna</t>
  </si>
  <si>
    <t>the gorge E from Černý příkop gorge</t>
  </si>
  <si>
    <t>Cladonia uncialis (L.) Weber ex F.H.Wigg.</t>
  </si>
  <si>
    <t>the ravine with the brook joining in NE direction Kancelářský příkop-ravine and Vlčí rokle-ravine; caa 100 m above Vlčí r.</t>
  </si>
  <si>
    <t>a small ridge caa 0,5 km SSE from Starozámecký vrch hill, tops of the rocks</t>
  </si>
  <si>
    <t>the viewpoint</t>
  </si>
  <si>
    <t>the top of rocks above Dlážděná rokle-ravine</t>
  </si>
  <si>
    <t>Cladonia rangiferina (L.) Weber ex F.H. Wigg.</t>
  </si>
  <si>
    <t>a small ridge ca 0,5 km SSE from Starozámecký vrch hill, tops of the rocks</t>
  </si>
  <si>
    <t>Cystocoleus ebeneus (Dillwyn) Thwaites</t>
  </si>
  <si>
    <t>Cystocoleus</t>
  </si>
  <si>
    <t>ebeneus</t>
  </si>
  <si>
    <t>(Dillwyn) Thwaites</t>
  </si>
  <si>
    <t>by the Lopota quarry, the boulder by the road leading SE</t>
  </si>
  <si>
    <t>J.Zelinková, J.P.Halda</t>
  </si>
  <si>
    <t>near the Kovářova rokle gorge, sandstone rock town</t>
  </si>
  <si>
    <t>touristic path above Hájkova rokle gorge</t>
  </si>
  <si>
    <t>the road below Střmen to Sibiř</t>
  </si>
  <si>
    <t>Dimerella pineti (Ach.) Vězda</t>
  </si>
  <si>
    <t>Dimerella</t>
  </si>
  <si>
    <t>pineti</t>
  </si>
  <si>
    <t>(Ach.) Vězda</t>
  </si>
  <si>
    <t>Spálený mlýn</t>
  </si>
  <si>
    <t>on bark od Alnus sp.</t>
  </si>
  <si>
    <t>Diploschistes muscorum (Scop.) R. Sant.</t>
  </si>
  <si>
    <t>muscorum</t>
  </si>
  <si>
    <t>(Scop.) R. Sant.</t>
  </si>
  <si>
    <t>the ruin of the Adršpach castle, the wall</t>
  </si>
  <si>
    <t>Diploschistes scruposus (Schreb.) Norman</t>
  </si>
  <si>
    <t>scruposus</t>
  </si>
  <si>
    <t>(Schreb.) Norman</t>
  </si>
  <si>
    <t>a small ridge caa 0,5 km SSE from Starozámecký vrch hill</t>
  </si>
  <si>
    <t>(Vězda) Diederich et Sérusiaux</t>
  </si>
  <si>
    <t>"Vodopádová rokle" ravine (= the ravine west from Šest schodů by Vlčí rokle-ravine), by the waterfall</t>
  </si>
  <si>
    <t>on bark of Sorbus aucuparia</t>
  </si>
  <si>
    <t>Kovářova rokle ravine; the middle part, the brook-basin;</t>
  </si>
  <si>
    <t>on fern</t>
  </si>
  <si>
    <t>a ravine N-E from "Kancelářský příkop" ravine</t>
  </si>
  <si>
    <t>on twigs and needles of Picea</t>
  </si>
  <si>
    <t>"Vodopádová rokle" ravine (= the ravine west from Šest schodů by Vlčí rokle-ravine), ca 200 m from Vlčí rokle</t>
  </si>
  <si>
    <t>Graphis scripta (L.) Ach.</t>
  </si>
  <si>
    <t>Graphis</t>
  </si>
  <si>
    <t>scripta</t>
  </si>
  <si>
    <t>green turistic path from Čáp to the centre of rocks</t>
  </si>
  <si>
    <t>slope of Koruna; on bark ca 1 m above ground</t>
  </si>
  <si>
    <t>Řeřichová rokle gorge; left bank of the brook, ca 150 m from Milenci</t>
  </si>
  <si>
    <t>Gyalecta jenensis (Batsch) Zahlbr.</t>
  </si>
  <si>
    <t>jenensis</t>
  </si>
  <si>
    <t>(Batsch) Zahlbr.</t>
  </si>
  <si>
    <t>Hypocenomyce scalaris (Ach.) M.Choisy</t>
  </si>
  <si>
    <t>(Ach.) M.Choisy</t>
  </si>
  <si>
    <t>small rocks E above the forest road in Teplické údolí valley</t>
  </si>
  <si>
    <t>Hypogymnia physodes (L.) Nyl.</t>
  </si>
  <si>
    <t>(L.) Nyl.</t>
  </si>
  <si>
    <t>Icmadophila ericetorum (L.) Zahlbr.</t>
  </si>
  <si>
    <t>Černý příkop ravine, S part</t>
  </si>
  <si>
    <t>Imshaugia aleurites (Ach.) S.L.F.Mey</t>
  </si>
  <si>
    <t>Imshaugia</t>
  </si>
  <si>
    <t>aleurites</t>
  </si>
  <si>
    <t>(Ach.) S.L.F.Mey</t>
  </si>
  <si>
    <t>Střmen, Pinus-trees under the top</t>
  </si>
  <si>
    <t>small rocks on the range E above "Teplické" valley (S from the place called "Třiadvacet schodů")</t>
  </si>
  <si>
    <t>Lecanora conizaeoides Nyl. ex Cromb.</t>
  </si>
  <si>
    <t>conizaeoides</t>
  </si>
  <si>
    <t>Nyl. ex Cromb.</t>
  </si>
  <si>
    <t>Vlčí rokle gorge, Stříbrný pramen spring</t>
  </si>
  <si>
    <t>the spruce forest above Hlavňov village</t>
  </si>
  <si>
    <t>Lecanora expallens Ach.</t>
  </si>
  <si>
    <t>expallens</t>
  </si>
  <si>
    <t>Lecanora polytropa (Ehrh.) Rabenh.</t>
  </si>
  <si>
    <t>(Ehrh.) Rabenh.</t>
  </si>
  <si>
    <t>Kovářova rokle ravine; tops of rocks</t>
  </si>
  <si>
    <t>Lepraria caesioalba (B. de Lesd.) J.R. Laundon</t>
  </si>
  <si>
    <t>caesioalba</t>
  </si>
  <si>
    <t>(B. de Lesd.) J.R. Laundon</t>
  </si>
  <si>
    <t>the beginning (lower part) of Kovářova rokle ravine; boulder</t>
  </si>
  <si>
    <t>Lobaria amplissima (Scop.) Forssell</t>
  </si>
  <si>
    <t>amplissima</t>
  </si>
  <si>
    <t>(Scop.) Forssell</t>
  </si>
  <si>
    <t>Capaţini mountains</t>
  </si>
  <si>
    <t>E hillside of the mountains (from Râmnicu Vâlcea); beech forest</t>
  </si>
  <si>
    <t>ca 1000 m</t>
  </si>
  <si>
    <t>the gorge SE from Třešňová rokle gorge, the vertical surface of the rock</t>
  </si>
  <si>
    <t>the gorge E from Kovářova rokle gorge</t>
  </si>
  <si>
    <t>NW wall</t>
  </si>
  <si>
    <t>Skály village, below the forest,</t>
  </si>
  <si>
    <t>on wooden fence</t>
  </si>
  <si>
    <t>the beginning (lower part) of Kovářova rokle ravine</t>
  </si>
  <si>
    <t>Micarea lignaria (Ach.) Hedl.</t>
  </si>
  <si>
    <t>lignaria</t>
  </si>
  <si>
    <t>(Ach.) Hedl.</t>
  </si>
  <si>
    <t>the rock SW from the road to Kancelářský příkop ravine</t>
  </si>
  <si>
    <t>by Sloní náměstí</t>
  </si>
  <si>
    <t>the range NE from Martinské stěny (W from the forest road joining blue turistic sign and Teplické údolí valley)</t>
  </si>
  <si>
    <t>the range W from Údolí tří mušketýrů-valley</t>
  </si>
  <si>
    <t>Micarea peliocarpa (Anzi) Coppins</t>
  </si>
  <si>
    <t>peliocarpa</t>
  </si>
  <si>
    <t>(Anzi) Coppins</t>
  </si>
  <si>
    <t>the beginning (lower part) of Kovářova rokle ravine; cratch</t>
  </si>
  <si>
    <t>on timber</t>
  </si>
  <si>
    <t>forest-road from Střmen to Sibiř</t>
  </si>
  <si>
    <t>the red touristic sign between the cossing "nad roklí" and Hruškova rokle ravine</t>
  </si>
  <si>
    <t>spruce forest above Lopota quarry</t>
  </si>
  <si>
    <t>Údolí tří mušketýrů-valley (N from Supí skály)</t>
  </si>
  <si>
    <t>range  SE from Martinské stěny (W from the forest road joining blue turistic path and Teplické údolí - valley</t>
  </si>
  <si>
    <t>J.Zelinková, O.Peksa</t>
  </si>
  <si>
    <t>Micarea prasina Fr.</t>
  </si>
  <si>
    <t>prasina</t>
  </si>
  <si>
    <t>green touristic sign from Čáp to martinské stěny</t>
  </si>
  <si>
    <t>Kovářova rokle ravine</t>
  </si>
  <si>
    <t>in mortar joint</t>
  </si>
  <si>
    <t>Mycoblastus sanguinarius (L.) Norman</t>
  </si>
  <si>
    <t>Mycoblastus</t>
  </si>
  <si>
    <t>sanguinarius</t>
  </si>
  <si>
    <t>(L.) Norman</t>
  </si>
  <si>
    <t>E from the Supí skály-rocks, the upper end of the ravine</t>
  </si>
  <si>
    <t>Omphalina hudsoniana (H.S. Jenn.) H.E. Bigelow</t>
  </si>
  <si>
    <t>Omphalina</t>
  </si>
  <si>
    <t>hudsoniana</t>
  </si>
  <si>
    <t>(H.S. Jenn.) H.E. Bigelow</t>
  </si>
  <si>
    <t>Vlčí rokle gorge, ca 50 m from the first very narrow place from the E,on the vertical rock surface, transect No. 19</t>
  </si>
  <si>
    <t>Parmelia exasperatula Nyl.</t>
  </si>
  <si>
    <t>ridge; over the road in front of Hvězda-challet</t>
  </si>
  <si>
    <t>Arctoparmelia</t>
  </si>
  <si>
    <t>incurva</t>
  </si>
  <si>
    <t>(Pers.) Hale</t>
  </si>
  <si>
    <t>Parmelia incurva (Pers.) Fr.</t>
  </si>
  <si>
    <t>the green turistic sign by Starosta, the viewpoint</t>
  </si>
  <si>
    <t>E above the serpentine of forest road at the place named "Třiadvacet schodů"</t>
  </si>
  <si>
    <t>omphalodes</t>
  </si>
  <si>
    <t>Parmelia omphalodes (L.) Ach.</t>
  </si>
  <si>
    <t>the ruin of the Adršpach castle, the rock under the ruin</t>
  </si>
  <si>
    <t>above Dlážděná rokle-ravine</t>
  </si>
  <si>
    <t>range west from the junction of blue turistic sign and Teplické údolí-valley</t>
  </si>
  <si>
    <t>Parmelia saxatilis (L.) Ach.</t>
  </si>
  <si>
    <t>the entrance Ozvěna to A. rocks</t>
  </si>
  <si>
    <t>under the Střmen castle, the boulder</t>
  </si>
  <si>
    <t>Parmelia sulcata Taylor</t>
  </si>
  <si>
    <t>the alley between Adršpach and Teplice n. M.</t>
  </si>
  <si>
    <t>on bark of Salix</t>
  </si>
  <si>
    <t>Parmeliopsis ambigua (Wulfen) Nyl.</t>
  </si>
  <si>
    <t>forest 100 m W from the ruin of the Adršpach castle, the rock edge</t>
  </si>
  <si>
    <t>Peltigera didactyla (With.) J.R.Laundon</t>
  </si>
  <si>
    <t>(With.) J.R.Laundon</t>
  </si>
  <si>
    <t>under the Skály-castle, the forest under the S-side of the cliff</t>
  </si>
  <si>
    <t>Peltigera praetextata (Flörke ex Sommerf.) Zopf</t>
  </si>
  <si>
    <t>(Flörke ex Sommerf.) Zopf</t>
  </si>
  <si>
    <t>Skály-castle</t>
  </si>
  <si>
    <t>Pertusaria ocellata Körb.</t>
  </si>
  <si>
    <t>ocellata</t>
  </si>
  <si>
    <t>the rock edge S from "třiadvacet schodů"</t>
  </si>
  <si>
    <t>the small ridge between the challet "U Bivoje" and martinské stěny walls</t>
  </si>
  <si>
    <t>Teplické skály rocks, by the waterfall, NW slope of the gorge</t>
  </si>
  <si>
    <t>Phaeophyscia orbicularis (Neck.) Moberg</t>
  </si>
  <si>
    <t>by the challet Hvězda</t>
  </si>
  <si>
    <t>Phlyctis argena (Spreng.) Flot.</t>
  </si>
  <si>
    <t>(Spreng.) Flot.</t>
  </si>
  <si>
    <t>Physcia adscendens (Fr.) H. Olivier</t>
  </si>
  <si>
    <t>adscendens</t>
  </si>
  <si>
    <t>(Fr.) H. Olivier</t>
  </si>
  <si>
    <t>the road by the chapel Hvězda</t>
  </si>
  <si>
    <t>Physcia tenella (Scop.) DC.</t>
  </si>
  <si>
    <t>(Scop.) DC.</t>
  </si>
  <si>
    <t>Hvězda; in front of the challet</t>
  </si>
  <si>
    <t>the alley between Božanov and Martínkovice village</t>
  </si>
  <si>
    <t>the Čáp hill</t>
  </si>
  <si>
    <t>on concrete</t>
  </si>
  <si>
    <t>cf. Placynthiella dasaea (Stirton) Tønsberg</t>
  </si>
  <si>
    <t>cf. Placynthiella</t>
  </si>
  <si>
    <t>dasaea</t>
  </si>
  <si>
    <t>(Stirton) Tønsberg</t>
  </si>
  <si>
    <t>Placynthiella dasaea (Stirton) Tønsberg</t>
  </si>
  <si>
    <t>Placynthiella</t>
  </si>
  <si>
    <t>the ravine in the W direction from Kancelářský příkop - ravine</t>
  </si>
  <si>
    <t>below Zvětralý vrch - hill, in direction to kancelářský příkop - ravine, the forest margin</t>
  </si>
  <si>
    <t>the beginning of the ravine joining the Kancelářský příkop in NE direction</t>
  </si>
  <si>
    <t>Porina aenea (Wallr.) Zahlbr.</t>
  </si>
  <si>
    <t>aenea</t>
  </si>
  <si>
    <t>(Wallr.) Zahlbr.</t>
  </si>
  <si>
    <t>village Skály, between Bílý-pond and Černý-pond</t>
  </si>
  <si>
    <t>Placynthiella icmalea (Ach.) Coppins &amp; P. James</t>
  </si>
  <si>
    <t>icmalea</t>
  </si>
  <si>
    <t>(Ach.) Coppins &amp; P. James</t>
  </si>
  <si>
    <t>Placynthiella uliginosa (Schrad.) Coppins et P.James</t>
  </si>
  <si>
    <t>uliginosa</t>
  </si>
  <si>
    <t>(Schrad.) Coppins et P.James</t>
  </si>
  <si>
    <t>Šumava mountains</t>
  </si>
  <si>
    <t>u Modravy</t>
  </si>
  <si>
    <t>the ruin of the Adršpach castle, between the walls on the top</t>
  </si>
  <si>
    <t>Placynthiella oligotropha (J.R.Laundon) Coppins et P.James</t>
  </si>
  <si>
    <t>oligotropha</t>
  </si>
  <si>
    <t>(J.R.Laundon) Coppins et P.James</t>
  </si>
  <si>
    <t>blue turistic sign N from Volská studánka-well (NW from Trojmezí)</t>
  </si>
  <si>
    <t>Platismatia glauca (L.) W.L. Culb. &amp; C.F. Culb.</t>
  </si>
  <si>
    <t>(L.) W.L. Culb. &amp; C.F. Culb.</t>
  </si>
  <si>
    <t>Vlčí rokle gorge</t>
  </si>
  <si>
    <t>the clearing, old leaf trees</t>
  </si>
  <si>
    <t>Vlčí rokle gorge, by the eastern peatbog by the transects No. 1,2,3</t>
  </si>
  <si>
    <t>forest 50 m NW from the ruin of the Adršpach castle</t>
  </si>
  <si>
    <t>on bark of Betula sp.</t>
  </si>
  <si>
    <t>by the touristic path near Honský špičák leading towards Hvězda</t>
  </si>
  <si>
    <t>Pseudephebe pubescens (L.) M.Choisy</t>
  </si>
  <si>
    <t>(L.) M.Choisy</t>
  </si>
  <si>
    <t>Pseudevernia furfuracea (L.) Zopf</t>
  </si>
  <si>
    <t>(L.) Zopf</t>
  </si>
  <si>
    <t>forest 100 m NW from the ruin of the Adršpach castle, the rock edge, the roots</t>
  </si>
  <si>
    <t>Hvězda; tops of rocks</t>
  </si>
  <si>
    <t>Psilolechia clavulifera (Nyl.) Coppins</t>
  </si>
  <si>
    <t>Psilolechia</t>
  </si>
  <si>
    <t>clavulifera</t>
  </si>
  <si>
    <t>the brook below Kovářova rokle ravine</t>
  </si>
  <si>
    <t>Pánova cesta, by the brook</t>
  </si>
  <si>
    <t>Údolí tří mušketýrů-valley</t>
  </si>
  <si>
    <t>the ravine W from Černý příkop-ravine</t>
  </si>
  <si>
    <t>cf. Psilolechia clavulifera (Nyl.) Coppins</t>
  </si>
  <si>
    <t>cf. Psilolechia</t>
  </si>
  <si>
    <t>the gorge on the right from Kovářova rokle gorge</t>
  </si>
  <si>
    <t>J.Zelinková, J.P.Halda, O. Peksa</t>
  </si>
  <si>
    <t>the forest road below Střmen to Sibiř</t>
  </si>
  <si>
    <t>Racodium rupestre Pers.</t>
  </si>
  <si>
    <t>Racodium</t>
  </si>
  <si>
    <t>rupestre</t>
  </si>
  <si>
    <t>"Vodopádová rokle" ravine (= the ravine west from Šest schodů by Vlčí rokle-ravine), by the waterfall, SW side of ravine, round the old cross-sign inscribed to sandstone</t>
  </si>
  <si>
    <t>the lower beginning of "Vodopádová rokle" ravine (= the ravine west from Šest schodů by Vlčí rokle-ravine)</t>
  </si>
  <si>
    <t>range between the challet "U Bivoje" and Martinské stěny-cliffs</t>
  </si>
  <si>
    <t>SSW from Kancelářský příkop-ravine - above the road leading to ravine, small rocks</t>
  </si>
  <si>
    <t>at the upper (southern) part of  Kancelářský příkop-ravine</t>
  </si>
  <si>
    <t>road joining the blue touristic round-road through the rocks and the green sign to Teplické údolí -valley</t>
  </si>
  <si>
    <t>ca 300 m in the ravine S from "Smetana u klavíra"</t>
  </si>
  <si>
    <t>Rhizocarpon lecanorinum Anders</t>
  </si>
  <si>
    <t>lecanorinum</t>
  </si>
  <si>
    <t>Anders</t>
  </si>
  <si>
    <t>cf. Ropalospora viridis (Tønsberg) Tønsberg</t>
  </si>
  <si>
    <t>cf. Ropalospora</t>
  </si>
  <si>
    <t>viridis</t>
  </si>
  <si>
    <t>(Tønsberg) Tønsberg</t>
  </si>
  <si>
    <t>"Vodopádová rokle" ravine (= the ravine west from Šest schodů by Vlčí rokle-ravine)</t>
  </si>
  <si>
    <t>the stairway by Ozvěna by the entrance to Teplické skály rocks, by the small bridge</t>
  </si>
  <si>
    <t>Scoliciosporum chlorococcum (Graewe ex Stenh.) Vězda</t>
  </si>
  <si>
    <t>Scoliciosporum</t>
  </si>
  <si>
    <t>chlorococcum</t>
  </si>
  <si>
    <t>(Graewe ex Stenh.) Vězda</t>
  </si>
  <si>
    <t>bellow the Zvětralý vrch hill, 
on the way to  "Kancelářský příkop"-ravine, the edge of the forest</t>
  </si>
  <si>
    <t>Bunodophoron melanocarpum (Graewe ex Stenh.) Vězda</t>
  </si>
  <si>
    <t>Bunodophoron</t>
  </si>
  <si>
    <t>melanocarpum</t>
  </si>
  <si>
    <t>Vlčí rokle ravine, peat-boggy part, by the transcect No.1</t>
  </si>
  <si>
    <t>gorge W and up from Řeřichová rokle gorge, peat-bog, 3m high mossy boulder, NE orientation, 1,3 m above the ground</t>
  </si>
  <si>
    <t>lower part of Dlážděná rokle-ravine, ca 4m above the ravine bottom, NW exposition, inclined sandstone plate</t>
  </si>
  <si>
    <t>Vlčí rokle ravine, peat-boggy part, part of the transect No. 1</t>
  </si>
  <si>
    <t>Řeřichová rokle ravine, right bank of the brook, 3,5 m high boulder in the slope, NE orientation</t>
  </si>
  <si>
    <t>touristic path from Hvězda to Machov village</t>
  </si>
  <si>
    <t>(Taylor) Hertel</t>
  </si>
  <si>
    <t>the beginning (lower part) of Kovářova rokle ravine; the tops of rocks</t>
  </si>
  <si>
    <t>Trapeliopsis glaucolepidea (Nyl.) Gotth.Schneid.</t>
  </si>
  <si>
    <t>glaucolepidea</t>
  </si>
  <si>
    <t>(Nyl.) Gotth.Schneid.</t>
  </si>
  <si>
    <t>green touristic sign to Janovice, ca 100 m from cross-road Krápníky</t>
  </si>
  <si>
    <t>on the roots of Picea-blowdown</t>
  </si>
  <si>
    <t>Trapeliopsis granulosa (Hoffm.) Lumbsch</t>
  </si>
  <si>
    <t>granulosa</t>
  </si>
  <si>
    <t>(Hoffm.) Lumbsch</t>
  </si>
  <si>
    <t>the forest road under the Střmen castle leading to Sibiř</t>
  </si>
  <si>
    <t>above the forest-road SW from Kancelářský příkop-ravine</t>
  </si>
  <si>
    <t>a slope S-W from the forest road to "Kancelářský příkop"-ravine</t>
  </si>
  <si>
    <t>Trapeliopsis pseudogranulosa Coppins &amp; P. James</t>
  </si>
  <si>
    <t>Coppins &amp; P. James</t>
  </si>
  <si>
    <t>touristic path from Hony to Hvězda, NW exposed rock</t>
  </si>
  <si>
    <t>Š. Bayerová-Slavíková</t>
  </si>
  <si>
    <t>Kovářova rokle gorge, the lower part, the boulder</t>
  </si>
  <si>
    <t>Umbilicaria deusta (L.) Baumg.</t>
  </si>
  <si>
    <t>(L.) Baumg.</t>
  </si>
  <si>
    <t>tops of the rocks near Hvězda</t>
  </si>
  <si>
    <t>rocky promontory above Římské divadlo</t>
  </si>
  <si>
    <t>the ruin of the Adršpach castle</t>
  </si>
  <si>
    <t>Xanthoria candelaria (L.) Th. Fr.</t>
  </si>
  <si>
    <t>candelaria</t>
  </si>
  <si>
    <t>(L.) Th. Fr.</t>
  </si>
  <si>
    <t>ridge by Hvězda</t>
  </si>
  <si>
    <t>alley-road between villages Křinice and Martínkovice</t>
  </si>
  <si>
    <t>on bark of Quercus</t>
  </si>
  <si>
    <t>alley between villages Martínkovice and Božanov</t>
  </si>
  <si>
    <t>+ Physcia tenella</t>
  </si>
  <si>
    <t>Xanthoria parietina (L.) Th.Fr.</t>
  </si>
  <si>
    <t>(L.) Th.Fr.</t>
  </si>
  <si>
    <t>the alley in Teplice n. M. by the camp</t>
  </si>
  <si>
    <t>on bark of Fraxinus exelsior</t>
  </si>
  <si>
    <t>Xanthoria polycarpa (Hoffm.) Th.Fr. ex Rieber</t>
  </si>
  <si>
    <t>polycarpa</t>
  </si>
  <si>
    <t>(Hoffm.) Th.Fr. ex Rieber</t>
  </si>
  <si>
    <t>E from Kovářova rokle ravine; tops of rocks</t>
  </si>
  <si>
    <t>village Skály, by the road</t>
  </si>
  <si>
    <t>Candelariella xanthostigma Müll. Arg.</t>
  </si>
  <si>
    <t>Müll. Arg.</t>
  </si>
  <si>
    <t>Candelariella reflexa (Nyl.) Lettau</t>
  </si>
  <si>
    <t>above Kovářova rokle</t>
  </si>
  <si>
    <t>Arthrorhaphis citrinella (Ach.) Poelt</t>
  </si>
  <si>
    <t>Arthrorhaphis</t>
  </si>
  <si>
    <t>(Ach.) Poelt</t>
  </si>
  <si>
    <t>Modrava</t>
  </si>
  <si>
    <t>along Javoří potok</t>
  </si>
  <si>
    <t>Bryoria sp.</t>
  </si>
  <si>
    <t>Cetraria sepincola (Ehrh.) Ach.</t>
  </si>
  <si>
    <t>(Ehrh.) Ach.</t>
  </si>
  <si>
    <t>Stožec</t>
  </si>
  <si>
    <t>road from Stožec village, direction to Stožec hill</t>
  </si>
  <si>
    <t>on Betula sp.</t>
  </si>
  <si>
    <t>Javoří pila direction</t>
  </si>
  <si>
    <t>Cladonia cenotea (Ach.) Schaer.</t>
  </si>
  <si>
    <t>Novohůrecká slať</t>
  </si>
  <si>
    <t>J.Zelinková, O. Peksa</t>
  </si>
  <si>
    <t>Cladonia deformis (L.) Hoffm.</t>
  </si>
  <si>
    <t>blowdown, on tree-trunk</t>
  </si>
  <si>
    <t>Cladonia sulphurina (Michx.) Fr.</t>
  </si>
  <si>
    <t>(Michx.) Fr.</t>
  </si>
  <si>
    <t>Cladonia sp.</t>
  </si>
  <si>
    <t>Stožec hill</t>
  </si>
  <si>
    <t>pohoří Capatini</t>
  </si>
  <si>
    <t>sedlo Z od Vf. Nedeia</t>
  </si>
  <si>
    <t>ca. 2000 m</t>
  </si>
  <si>
    <t>Lecanora argentata (Ach.) Röhl.</t>
  </si>
  <si>
    <t>(Ach.) Röhl.</t>
  </si>
  <si>
    <t>Kubova Huť</t>
  </si>
  <si>
    <t>Hraniční cesta, Obrovec hill (ca 0,5 km NW from hill)</t>
  </si>
  <si>
    <t>Lecanora cf. saligna (Schrad.) Zahlbr.</t>
  </si>
  <si>
    <t>cf. saligna</t>
  </si>
  <si>
    <t>wooden handrail near infocenter</t>
  </si>
  <si>
    <t>(Hoffm.) Ach.</t>
  </si>
  <si>
    <t>direction to Stožec hill</t>
  </si>
  <si>
    <t>Lepraria incana (L.) Ach.</t>
  </si>
  <si>
    <t>incana</t>
  </si>
  <si>
    <t>the entrance Ozvěna to A. rocks, green turistic path</t>
  </si>
  <si>
    <t>dřevěné zábradlí u vstupu do skal u jezírka</t>
  </si>
  <si>
    <t>Pleurosticta</t>
  </si>
  <si>
    <t>acetabulum</t>
  </si>
  <si>
    <t>(Neck.) Ellix et Lumbsch</t>
  </si>
  <si>
    <t>Parmelia acetabulum (Neck.) Duby</t>
  </si>
  <si>
    <t>alej Kašperské hory - Rejštejn</t>
  </si>
  <si>
    <t>on Pinus sp.</t>
  </si>
  <si>
    <t>(Nyl.) Krog</t>
  </si>
  <si>
    <t>Parmelia subrudecta Nyl.</t>
  </si>
  <si>
    <t>zídka</t>
  </si>
  <si>
    <t>Peltigera cf. polydactyla J.W. Thoms.</t>
  </si>
  <si>
    <t>cf. polydactyla</t>
  </si>
  <si>
    <t>J.W. Thoms.</t>
  </si>
  <si>
    <t>Physconia enteroxantha (Nyl.) Poelt</t>
  </si>
  <si>
    <t>enteroxantha</t>
  </si>
  <si>
    <t>(Nyl.) Poelt</t>
  </si>
  <si>
    <t>Physconia perisidiosa (Erichsen) Moberg</t>
  </si>
  <si>
    <t>perisidiosa</t>
  </si>
  <si>
    <t>(Erichsen) Moberg</t>
  </si>
  <si>
    <t>cestou na Stožec (od obce Stožec)</t>
  </si>
  <si>
    <t>Ramalina fraxinea (L.) Ach.</t>
  </si>
  <si>
    <t>klenová alej nad Horní Vltavicí</t>
  </si>
  <si>
    <t>Stereocaulon dactylophyllum Flörke</t>
  </si>
  <si>
    <t>dactylophyllum</t>
  </si>
  <si>
    <t>Flörke</t>
  </si>
  <si>
    <t>Thrombium epigaeum (Pers.) Wallr.</t>
  </si>
  <si>
    <t>Thrombium</t>
  </si>
  <si>
    <t>epigaeum</t>
  </si>
  <si>
    <t>(Pers.) Wallr.</t>
  </si>
  <si>
    <t>Usnea filipendula Stirt.</t>
  </si>
  <si>
    <t>filipendula</t>
  </si>
  <si>
    <t>na vrch Stožec, ca 100 m od obce (za mostem), bříza u cesty</t>
  </si>
  <si>
    <t>Acrocordia conoidea (Fr.) Körb.</t>
  </si>
  <si>
    <t>conoidea</t>
  </si>
  <si>
    <t>(Fr.) Körb.</t>
  </si>
  <si>
    <t>distr. Břeclav, Pálava Protected Landscape Area</t>
  </si>
  <si>
    <t>Klentnice</t>
  </si>
  <si>
    <t>Tabulová, Růžový vrch a Kočičí kámen National Nature Reserve, area of Stolová hora holl (459 m)</t>
  </si>
  <si>
    <t>48°50'26''N, 16°38'14''E</t>
  </si>
  <si>
    <t>Arthonia helveola (Nyl.) Nyl.</t>
  </si>
  <si>
    <t>helveola</t>
  </si>
  <si>
    <t>(Nyl.) Nyl.</t>
  </si>
  <si>
    <t>Bílé Karpaty Protected Landscape Area</t>
  </si>
  <si>
    <t>Strání</t>
  </si>
  <si>
    <t>Javořina National Nature Reserve, N slope of Javořina Mt. (969 m)</t>
  </si>
  <si>
    <t>900-950 m</t>
  </si>
  <si>
    <t>on base of Fraxinus excelsior</t>
  </si>
  <si>
    <t>48°51'35''N, 17°40'33''E</t>
  </si>
  <si>
    <t>48°51'35''N, 17°40'29''E</t>
  </si>
  <si>
    <t>conidia filiform with hooked apices</t>
  </si>
  <si>
    <t>(Ach.) Lettau</t>
  </si>
  <si>
    <t>Western Moravia</t>
  </si>
  <si>
    <t>distr. Žďár nad Sázavou, Žďárské vrchy Protect. Landsc. Area</t>
  </si>
  <si>
    <t>Cikháj</t>
  </si>
  <si>
    <t>old trees along road 0,5 km N of village</t>
  </si>
  <si>
    <t>49°39'07''N, 15°58'04''E</t>
  </si>
  <si>
    <t>asci: polysporous; ascospores: ellipsoid</t>
  </si>
  <si>
    <t>(Ach.) Th. Fr.</t>
  </si>
  <si>
    <t>Horní Věstonice</t>
  </si>
  <si>
    <t>Děvín-Kotel-Soutěska National Nature Reserve, W-facing limestone rocks in "Soutěska"</t>
  </si>
  <si>
    <t>420-460 m</t>
  </si>
  <si>
    <t>on vertical limestone rock</t>
  </si>
  <si>
    <t>48°51'57''N, 16°38'35''E</t>
  </si>
  <si>
    <t>brown apical cap well delimited, hypothecium: colourless</t>
  </si>
  <si>
    <t>(Körb.) Almb.</t>
  </si>
  <si>
    <t>Rejvíz</t>
  </si>
  <si>
    <t>Rejvíz National Nature Reserve, boggy pine forest in the surrounding of "Velké mechové jezírko" lake</t>
  </si>
  <si>
    <t>50°13'13''N, 17°17'13''E</t>
  </si>
  <si>
    <t>(Vězda) Hertel et Leuckert</t>
  </si>
  <si>
    <t>distr. Český Krumlov, Šumava Protect. Landsc. Area</t>
  </si>
  <si>
    <t>Černá v Pošumaví - Bližná</t>
  </si>
  <si>
    <t>along road at E border of village</t>
  </si>
  <si>
    <t>765 m</t>
  </si>
  <si>
    <t>48°43'22''N, 14°05'48''E</t>
  </si>
  <si>
    <t>soralia: C+ orange</t>
  </si>
  <si>
    <t>Sarcogyne regularis Körb.</t>
  </si>
  <si>
    <t>regularis</t>
  </si>
  <si>
    <t>Thelidium methorium (Nyl.) Hellb.</t>
  </si>
  <si>
    <t>Thelidium</t>
  </si>
  <si>
    <t>methorium</t>
  </si>
  <si>
    <t>(Nyl.) Hellb.</t>
  </si>
  <si>
    <t>Bělá pod Pradědem</t>
  </si>
  <si>
    <t>on blue marked tourist path 1,3 km SSW of Bělá settlement, in valley of Studený p. brook</t>
  </si>
  <si>
    <t>50°07'30.5''N, 17°12'08.3''E</t>
  </si>
  <si>
    <t>F</t>
  </si>
  <si>
    <t>Hymenoscyphus pseudoalbidus</t>
  </si>
  <si>
    <t>Hymenoscyphus</t>
  </si>
  <si>
    <t>pseudoalbidus</t>
  </si>
  <si>
    <t>Cholupice</t>
  </si>
  <si>
    <t>233 m</t>
  </si>
  <si>
    <t>49°59'43.233" N, 14°25'15.556" E</t>
  </si>
  <si>
    <t>O. Koukol</t>
  </si>
  <si>
    <t>Slaný</t>
  </si>
  <si>
    <t>312 m</t>
  </si>
  <si>
    <t>50°13'52.47" N, 14°5'38.37" E</t>
  </si>
  <si>
    <t>317 m</t>
  </si>
  <si>
    <t>50°13'54.41" N, 14°5'41.92" E</t>
  </si>
  <si>
    <t>326 m</t>
  </si>
  <si>
    <t>50°13'53.28" N, 14°5'40.67" E</t>
  </si>
  <si>
    <t>322 m</t>
  </si>
  <si>
    <t>50°14'16.09" N, 14°5'16.48" E</t>
  </si>
  <si>
    <t>Turkov</t>
  </si>
  <si>
    <t>236 m</t>
  </si>
  <si>
    <t>49°50'36" N, 18°11'21" E</t>
  </si>
  <si>
    <t>H. Deckerová</t>
  </si>
  <si>
    <t>Chudenice</t>
  </si>
  <si>
    <t>453 m</t>
  </si>
  <si>
    <t>49°26'33'' N, 13°10'6" E</t>
  </si>
  <si>
    <t>T. Geigerová</t>
  </si>
  <si>
    <t>Bilichov</t>
  </si>
  <si>
    <t>356 m</t>
  </si>
  <si>
    <t>50°15'20.1" N, 13°54'31.1" E</t>
  </si>
  <si>
    <t>Černošice</t>
  </si>
  <si>
    <t>49°57'23.6" N, 14°18'35.2" E</t>
  </si>
  <si>
    <t>Prokopák</t>
  </si>
  <si>
    <t>259 m</t>
  </si>
  <si>
    <t>50°2'28.5" N, 14°21'16.8" E</t>
  </si>
  <si>
    <t>Crocicreas fraxinophilum</t>
  </si>
  <si>
    <t>Crocicreas</t>
  </si>
  <si>
    <t>fraxinophilum</t>
  </si>
  <si>
    <t>Struhařov</t>
  </si>
  <si>
    <t>471 m</t>
  </si>
  <si>
    <t>49°57'18.3" N, 14°46'57.7" E</t>
  </si>
  <si>
    <t>49°59'2.9" N, 14°27'38.8" E</t>
  </si>
  <si>
    <t>Hymenoscyphus sp.</t>
  </si>
  <si>
    <t>Bezděz</t>
  </si>
  <si>
    <t>383 m</t>
  </si>
  <si>
    <t>50°31'57.6" N, 14°42'59.1" E</t>
  </si>
  <si>
    <t>50°32'4.9" N, 14°43'12.1" E</t>
  </si>
  <si>
    <t>Hymenoscyphus caudatus</t>
  </si>
  <si>
    <t>caudatus</t>
  </si>
  <si>
    <t>Smolotely</t>
  </si>
  <si>
    <t>435 m</t>
  </si>
  <si>
    <t>49°37'19.2" N, 14°8'29.6" E</t>
  </si>
  <si>
    <t>C. Korittová</t>
  </si>
  <si>
    <t>Vidlákova Lhota</t>
  </si>
  <si>
    <t>311 m</t>
  </si>
  <si>
    <t>49°48'47.2" N, 14°39'51.7" E</t>
  </si>
  <si>
    <t>229 m</t>
  </si>
  <si>
    <t>49°57'22.2"N, 14°18'32" E</t>
  </si>
  <si>
    <t>Crocicreas coronatum</t>
  </si>
  <si>
    <t>coronatum</t>
  </si>
  <si>
    <t>Doubravice</t>
  </si>
  <si>
    <t>365 m</t>
  </si>
  <si>
    <t>50°23'53.853" N, 15°45'48.353" E</t>
  </si>
  <si>
    <t>Z. Haňáčková</t>
  </si>
  <si>
    <t>Žarošice</t>
  </si>
  <si>
    <t>49°3'54'' N, 16°57'13.4'' E</t>
  </si>
  <si>
    <t>M. Dvořák</t>
  </si>
  <si>
    <t>Staňkov</t>
  </si>
  <si>
    <t>468 m</t>
  </si>
  <si>
    <t>48°58'14.264" N, 14°56'23.244" E</t>
  </si>
  <si>
    <t>K. Novotná</t>
  </si>
  <si>
    <t>Janovičky</t>
  </si>
  <si>
    <t>49°33'58.500" N, 16°12'46.908" E</t>
  </si>
  <si>
    <t>Bříza</t>
  </si>
  <si>
    <t>219 m</t>
  </si>
  <si>
    <t>50°22'14.434" N, 14°14'0.867" E</t>
  </si>
  <si>
    <t>Lažany</t>
  </si>
  <si>
    <t>486 m</t>
  </si>
  <si>
    <t>49°23'49.200" N, 14°50'51.144" E</t>
  </si>
  <si>
    <t>Sedlečko</t>
  </si>
  <si>
    <t>436 m</t>
  </si>
  <si>
    <t>49°16'59.196" N, 14°45'17.100" E</t>
  </si>
  <si>
    <t>Dolní Lipovská</t>
  </si>
  <si>
    <t>415 m</t>
  </si>
  <si>
    <t>49°18'31.644" N, 14°18'59.472" E</t>
  </si>
  <si>
    <t>Nová ves</t>
  </si>
  <si>
    <t>50°18'28.256" N, 14°18'2.055" E</t>
  </si>
  <si>
    <t>Třešť</t>
  </si>
  <si>
    <t>667 m</t>
  </si>
  <si>
    <t>49°18'27.900" N, 15°31'17.473" E</t>
  </si>
  <si>
    <t>M. Hejná</t>
  </si>
  <si>
    <t>Bořenovice</t>
  </si>
  <si>
    <t>465 m</t>
  </si>
  <si>
    <t>49°45'26.316" N, 14°48'14.365" E</t>
  </si>
  <si>
    <t>Milá</t>
  </si>
  <si>
    <t>362 m</t>
  </si>
  <si>
    <t>50°25'50'' N, 13°45'38'' E</t>
  </si>
  <si>
    <t>P. Štochlová</t>
  </si>
  <si>
    <t>Velká Volavka</t>
  </si>
  <si>
    <t>243 m</t>
  </si>
  <si>
    <t>50°25'59'' N, 13°41'46'' E</t>
  </si>
  <si>
    <t>Temný Důl</t>
  </si>
  <si>
    <t>652 m</t>
  </si>
  <si>
    <t>50°40'8.274" N, 15°47'36.752" E</t>
  </si>
  <si>
    <t>648 m</t>
  </si>
  <si>
    <t>50°40'17.049" N, 15°47'43.779" E</t>
  </si>
  <si>
    <t>Kyšice</t>
  </si>
  <si>
    <t>370 m</t>
  </si>
  <si>
    <t>49°45'30" N, 13°24'9'' E</t>
  </si>
  <si>
    <t>V. Pouska</t>
  </si>
  <si>
    <t>48°49'27.998" N, 13°47'56.001" E</t>
  </si>
  <si>
    <t>Kytlice</t>
  </si>
  <si>
    <t>426 m</t>
  </si>
  <si>
    <t>50°48'50.364" N, 14°30'33.768" E</t>
  </si>
  <si>
    <t>L. Havrdová</t>
  </si>
  <si>
    <t>Horní Kamenice</t>
  </si>
  <si>
    <t>369 m</t>
  </si>
  <si>
    <t>50°48'33.156" N, 14°26'29.292" E</t>
  </si>
  <si>
    <t>50°48'12.097" N, 14°27'1.153" E</t>
  </si>
  <si>
    <t>B</t>
  </si>
  <si>
    <t>Campyliadelphus elodes</t>
  </si>
  <si>
    <t>Campyliadelphus</t>
  </si>
  <si>
    <t>elodes</t>
  </si>
  <si>
    <t>distr. Tábor</t>
  </si>
  <si>
    <t>Tučapy</t>
  </si>
  <si>
    <t>Kostelecký</t>
  </si>
  <si>
    <t>Campyliadelphus elodes var. Falcatum</t>
  </si>
  <si>
    <t>elodes var. Falcatum</t>
  </si>
  <si>
    <t>Domažlice</t>
  </si>
  <si>
    <t>na mokrém lesním místě u Domažlic</t>
  </si>
  <si>
    <t>x.4.1897</t>
  </si>
  <si>
    <t>Velenovský</t>
  </si>
  <si>
    <t>u Senohrab</t>
  </si>
  <si>
    <t>x.4.1898</t>
  </si>
  <si>
    <t>Jevany</t>
  </si>
  <si>
    <t>Ondřejov</t>
  </si>
  <si>
    <t>Oužice</t>
  </si>
  <si>
    <t>močály slané</t>
  </si>
  <si>
    <t>Hrabanov - Milovice</t>
  </si>
  <si>
    <t>10.4.1893</t>
  </si>
  <si>
    <t>Hymenoscyphus pseudoalbidus Queloz et al.</t>
  </si>
  <si>
    <t>Queloz et al.</t>
  </si>
  <si>
    <t>Mařeničky</t>
  </si>
  <si>
    <t>377 m</t>
  </si>
  <si>
    <t>50°47'46.104" N, 14°40'42.996" E</t>
  </si>
  <si>
    <t>Dolní Chřibská</t>
  </si>
  <si>
    <t>360 m</t>
  </si>
  <si>
    <t>50°52'14.270" N, 14°27'7.067" E</t>
  </si>
  <si>
    <t>513 m</t>
  </si>
  <si>
    <t>50°48'8.532" N, 14°32'25.836" E</t>
  </si>
  <si>
    <t>Doubice</t>
  </si>
  <si>
    <t>50°53'45.636" N, 14°28'44.832" E</t>
  </si>
  <si>
    <t>Krásná Lípa</t>
  </si>
  <si>
    <t>456 m</t>
  </si>
  <si>
    <t>50°54'22.572" N, 14°30'0.144" E</t>
  </si>
  <si>
    <t>Lada v Podještědí</t>
  </si>
  <si>
    <t>336 m</t>
  </si>
  <si>
    <t>50°46'53.004" N, 14°44'28.752" E</t>
  </si>
  <si>
    <t>Petrovické Domky</t>
  </si>
  <si>
    <t>378 m</t>
  </si>
  <si>
    <t>50°47'55.212" N, 14°44'50.065" E</t>
  </si>
  <si>
    <t>Líska</t>
  </si>
  <si>
    <t>544 m</t>
  </si>
  <si>
    <t>50°50'21.228" N, 14°28'2.316" E</t>
  </si>
  <si>
    <t>Hvozd</t>
  </si>
  <si>
    <t>600 m</t>
  </si>
  <si>
    <t>50°49'34.284" N, 14°44'12.877" E</t>
  </si>
  <si>
    <t>Žulová</t>
  </si>
  <si>
    <t>50°18'46.449" N, 17°6'24.012" E</t>
  </si>
  <si>
    <t>440 m</t>
  </si>
  <si>
    <t>50°18'48.723" N, 17°6'43.695" E</t>
  </si>
  <si>
    <t>Uhelná</t>
  </si>
  <si>
    <t>324 m</t>
  </si>
  <si>
    <t>50°21'43.344" N, 17°1'35.339" E</t>
  </si>
  <si>
    <t>Typhula sp.</t>
  </si>
  <si>
    <t>Typhula</t>
  </si>
  <si>
    <t>Račí údolí</t>
  </si>
  <si>
    <t>50°22'6.132" N, 17°0'20.649" E</t>
  </si>
  <si>
    <t>385 m</t>
  </si>
  <si>
    <t>50°21'19.230" N, 17°0'47.749" E</t>
  </si>
  <si>
    <t>50°21'21.120" N, 17°0'55.458" E</t>
  </si>
  <si>
    <t>50°18'35.629" N, 17°6'16.227" E</t>
  </si>
  <si>
    <t>České Žleby</t>
  </si>
  <si>
    <t>48°52'12'' N,  13°46'10'' E</t>
  </si>
  <si>
    <t>klen u hotelu Šumava</t>
  </si>
  <si>
    <t>Cladonia uncialis (L.) Weber ex F.H. Wigg.</t>
  </si>
  <si>
    <t>J od zelené značky "Třiadvacet schodů" a Z od Údolí Tří mušketýrů, temena skalek</t>
  </si>
  <si>
    <t>Broumovsko</t>
  </si>
  <si>
    <t>Křinice --&gt; Martínkovice</t>
  </si>
  <si>
    <t>rokle</t>
  </si>
  <si>
    <t>u Vodopádu (Teplické skály), temeno skal vpravo nad vodopádem</t>
  </si>
  <si>
    <t>Chaenotheca chrysocephala (Ach.) Th. Fr.</t>
  </si>
  <si>
    <t>u Vodopádu (Teplické skály), pravý (SZ) svah rokle</t>
  </si>
  <si>
    <t>smrkový pařez</t>
  </si>
  <si>
    <t>Amandinea punctata</t>
  </si>
  <si>
    <t>Amandinea punctata</t>
  </si>
  <si>
    <t>Doupovské hory</t>
  </si>
  <si>
    <t>Radošov</t>
  </si>
  <si>
    <t>Sambucus nigra</t>
  </si>
  <si>
    <t>L.Syrovátková</t>
  </si>
  <si>
    <t>Hradiště-Bražec</t>
  </si>
  <si>
    <t>S slope of the hill 800 m NW of Bražec</t>
  </si>
  <si>
    <t>twig of Sambucus nigra</t>
  </si>
  <si>
    <t>50°10'45.565''N / 13°2'8.137''E</t>
  </si>
  <si>
    <t>L.Syrovátková et O.Peksa</t>
  </si>
  <si>
    <t>Anisomeridium polypori (Ellis &amp; Everh.) M.E.Barr</t>
  </si>
  <si>
    <t>(Ellis &amp; Everh.) M.E.Barr</t>
  </si>
  <si>
    <t>Březina</t>
  </si>
  <si>
    <t>SW slope of the hill Klobouk, N of the road Javorová-Radošov</t>
  </si>
  <si>
    <t>bark of Sambucus nigra</t>
  </si>
  <si>
    <t>between 50°11'14.241''N / 13°5'59.888''E and 50°11'8.522''N</t>
  </si>
  <si>
    <t>cf. Bacidia adastra</t>
  </si>
  <si>
    <t>cf. Bacidia</t>
  </si>
  <si>
    <t>adastra</t>
  </si>
  <si>
    <t>Bryoria fuscescens (Gyeln.) Brodo et D.Hawksw.</t>
  </si>
  <si>
    <t>fuscescens</t>
  </si>
  <si>
    <t>(Gyeln.) Brodo et D.Hawksw.</t>
  </si>
  <si>
    <t>Strážný vrch (Spáleniště)</t>
  </si>
  <si>
    <t>twig of Crataegus sp.</t>
  </si>
  <si>
    <t>(Nyl.) Lettau</t>
  </si>
  <si>
    <t>50°18'7.576N / 13°5'19.34''E</t>
  </si>
  <si>
    <t>Hypocenomyce scalaris (Ach.) M. Choisy</t>
  </si>
  <si>
    <t>(Ach.) M. Choisy</t>
  </si>
  <si>
    <t>Crataegus sp.</t>
  </si>
  <si>
    <t>Hypogymnia farinacea Zopf</t>
  </si>
  <si>
    <t>Zopf</t>
  </si>
  <si>
    <t>twigs of Prunus spinosa</t>
  </si>
  <si>
    <t>Hypogymnia tubulosa (Schaer.) Hav.</t>
  </si>
  <si>
    <t>tubulosa</t>
  </si>
  <si>
    <t>(Schaer.) Hav.</t>
  </si>
  <si>
    <t>slope of the hill Tok</t>
  </si>
  <si>
    <t>Lecania cyrtella (Ach.) Th. Fr.</t>
  </si>
  <si>
    <t>cyrtella</t>
  </si>
  <si>
    <t>Lecanora conizaeoides</t>
  </si>
  <si>
    <t>Radnice</t>
  </si>
  <si>
    <t>slope above abandoned village</t>
  </si>
  <si>
    <t>Lecanora dispersa (Pers.) Sommerf.</t>
  </si>
  <si>
    <t>dispersa</t>
  </si>
  <si>
    <t>(Pers.) Sommerf.</t>
  </si>
  <si>
    <t>Lecanora persimilis</t>
  </si>
  <si>
    <t>persimilis</t>
  </si>
  <si>
    <t>Macentina abscondita</t>
  </si>
  <si>
    <t>Macentina</t>
  </si>
  <si>
    <t>abscondita</t>
  </si>
  <si>
    <t>Melanelixia fuliginosa Blanco, Crespo, Divakar, Esslinger, Hawksworth &amp; Lumbsch</t>
  </si>
  <si>
    <t>Blanco, Crespo, Divakar, Esslinger, Hawksworth &amp; Lumbsch</t>
  </si>
  <si>
    <t>Úhošťany</t>
  </si>
  <si>
    <t>twig of Prunus spinosa</t>
  </si>
  <si>
    <t>Melanelixia subaurifera (Nyl.) O. Blanco, A. Crespo, Divakar, Essl., D. Hawksw. &amp; Lumbsch</t>
  </si>
  <si>
    <t>subaurifera</t>
  </si>
  <si>
    <t>(Nyl.) O. Blanco, A. Crespo, Divakar, Essl., D. Hawksw. &amp; Lumbsch</t>
  </si>
  <si>
    <t>Melanohalea exasperata (De Not.) O. Blanco, A. Crespo, Divakar, Essl. D. Hawksw. et Lumbsch</t>
  </si>
  <si>
    <t>exasperata</t>
  </si>
  <si>
    <t>(De Not.) O. Blanco, A. Crespo, Divakar, Essl. D. Hawksw. et Lumbsch</t>
  </si>
  <si>
    <t>Melanohalea exasperatula (Nyl.) O. Blanco, A. Crespo, Divakar, Essl., D. Hawksw. &amp; Lumbsch</t>
  </si>
  <si>
    <t>Micarea cf. denigrata</t>
  </si>
  <si>
    <t>cf. denigrata</t>
  </si>
  <si>
    <t>Rohozec</t>
  </si>
  <si>
    <t>Rosa sp.</t>
  </si>
  <si>
    <t>Physcia stellaris (L.) Nyl.</t>
  </si>
  <si>
    <t>750 m</t>
  </si>
  <si>
    <t>Placynthiella cf. icmalea</t>
  </si>
  <si>
    <t>cf. icmalea</t>
  </si>
  <si>
    <t>Tocov</t>
  </si>
  <si>
    <t>by the fieldpath starting at the end of old tank road</t>
  </si>
  <si>
    <t>twigs of Crataegus sp.</t>
  </si>
  <si>
    <t>Pleurosticta acetabulum (Neck.) Elix &amp; Lumbsch</t>
  </si>
  <si>
    <t>(Neck.) Elix &amp; Lumbsch</t>
  </si>
  <si>
    <t>Punctelia cf. subrudecta (Nyl.) Krog</t>
  </si>
  <si>
    <t>cf. subrudecta</t>
  </si>
  <si>
    <t>Prunus spinosa</t>
  </si>
  <si>
    <t>Ramalina farinacea (L.) Ach.</t>
  </si>
  <si>
    <t>Ramalina farinacea</t>
  </si>
  <si>
    <t>Albeřice</t>
  </si>
  <si>
    <t>21.1.20008</t>
  </si>
  <si>
    <t>Ramalina polinaria</t>
  </si>
  <si>
    <t>polinaria</t>
  </si>
  <si>
    <t>Jakubov</t>
  </si>
  <si>
    <t>old road to Tocov</t>
  </si>
  <si>
    <t>Scoliciosporum cf. chlorococcum</t>
  </si>
  <si>
    <t>cf. chlorococcum</t>
  </si>
  <si>
    <t>Scoliciosporum cf. chlorococum</t>
  </si>
  <si>
    <t>Scoliciosporum chlorococcum (Graewe ex Stenh.)</t>
  </si>
  <si>
    <t>(Graewe ex Stenh.)</t>
  </si>
  <si>
    <t>Scoliciosporum chlorococcum</t>
  </si>
  <si>
    <t>Strangospora moriformis (Ach.) Stein</t>
  </si>
  <si>
    <t>Strangospora ochrophora (Nyl.) R.A.Anderson</t>
  </si>
  <si>
    <t>(Nyl.) R.A.Anderson</t>
  </si>
  <si>
    <t>Trapeliopsis flexuosa</t>
  </si>
  <si>
    <t>flexuosa</t>
  </si>
  <si>
    <t>Dolánky</t>
  </si>
  <si>
    <t>Prunus avium</t>
  </si>
  <si>
    <t>Trapeliopsis flexuosa (Fr.) Coppins et P.James</t>
  </si>
  <si>
    <t>(Fr.) Coppins et P.James</t>
  </si>
  <si>
    <t>Vulpicida pinastri (Scop.) J.-E. Mattsson &amp; M.J. Lai</t>
  </si>
  <si>
    <t>Vulpicida</t>
  </si>
  <si>
    <t>(Scop.) J.-E. Mattsson &amp; M.J. Lai</t>
  </si>
  <si>
    <t>50°20'9.359''N / 13°12'6.361''E</t>
  </si>
  <si>
    <t>bark of Fraxinus excelsior</t>
  </si>
  <si>
    <t>twig of Rosa sp.</t>
  </si>
  <si>
    <t>Chaenotheca ferruginea (Turner ex Sm.) Mig. </t>
  </si>
  <si>
    <t>(Turner ex Sm.) Mig. </t>
  </si>
  <si>
    <t>"Spáleniště" hill E of village, beech forest</t>
  </si>
  <si>
    <t>Jelení</t>
  </si>
  <si>
    <t>300-800 m E-SE of "Plešné jezero" lake</t>
  </si>
  <si>
    <t>cca 1100m</t>
  </si>
  <si>
    <t>6648. (duplicate)</t>
  </si>
  <si>
    <t>Lecanora hagenii (Ach.) Ach.</t>
  </si>
  <si>
    <t>hagenii</t>
  </si>
  <si>
    <t>Calabria, La Sila Mts</t>
  </si>
  <si>
    <t>Lorica</t>
  </si>
  <si>
    <t>trees along road between Baracchella and Cavaliere, 0.5 km N of Baracchella, near N bank of Lago Arvo lake</t>
  </si>
  <si>
    <t>1340 m</t>
  </si>
  <si>
    <t>on bark of Ulmus sp.</t>
  </si>
  <si>
    <t>39°14'38.0''N / 16°28'43.6''E</t>
  </si>
  <si>
    <t>4673. (duplicate)</t>
  </si>
  <si>
    <t>Pterygiopsis neglecta (Erichsen) M.Schultz &amp; Thüs ined.</t>
  </si>
  <si>
    <t>Pterygiopsis</t>
  </si>
  <si>
    <t>neglecta</t>
  </si>
  <si>
    <t>(Erichsen) M.Schultz &amp; Thüs ined.</t>
  </si>
  <si>
    <t>Hřiměždice - Zvírotice</t>
  </si>
  <si>
    <t>rocks "Zvírotický meandr" at SE border of village</t>
  </si>
  <si>
    <t>on granodiorite boulder at bank of river</t>
  </si>
  <si>
    <t>49°41'46.8''N / 14°17'54.0''E</t>
  </si>
  <si>
    <t>Jiří Malíček &amp; Rudolf Hlaváček</t>
  </si>
  <si>
    <t>Matthias Schultz</t>
  </si>
  <si>
    <t>Caloplaca cf. saxicola (Hoffm.) Nordin</t>
  </si>
  <si>
    <t>cf. saxicola</t>
  </si>
  <si>
    <t>(Hoffm.) Nordin</t>
  </si>
  <si>
    <t>Skály</t>
  </si>
  <si>
    <t>J.Vondrák</t>
  </si>
  <si>
    <t>Cladonia macrophylla (Schaer.) Stenh</t>
  </si>
  <si>
    <t>(Schaer.) Stenh</t>
  </si>
  <si>
    <t>Cladonia polydactyla (Flörke) Spreng. </t>
  </si>
  <si>
    <t>(Flörke) Spreng. </t>
  </si>
  <si>
    <t>Láz</t>
  </si>
  <si>
    <t>"Hraničník" Mt. SW from the village, N slopes of Mt.</t>
  </si>
  <si>
    <t>1050-1200m</t>
  </si>
  <si>
    <t>Hypocenomyce caradocensis (Leight. ex Nyl.) P. James &amp; Gotth. Schneid.</t>
  </si>
  <si>
    <t>caradocensis</t>
  </si>
  <si>
    <t>(Leight. ex Nyl.) P. James &amp; Gotth. Schneid.</t>
  </si>
  <si>
    <t>Lecanactis abietina (Ehrh. ex Ach.) Körb.</t>
  </si>
  <si>
    <t>(Ehrh. ex Ach.) Körb.</t>
  </si>
  <si>
    <t>na mrtvém dřevě smrku</t>
  </si>
  <si>
    <t>Lecanora argentata (Ach.) Röhl. </t>
  </si>
  <si>
    <t>(Ach.) Röhl. </t>
  </si>
  <si>
    <t>Lecanora chlarotera Nyl.</t>
  </si>
  <si>
    <t>Peltigera degenii Gyeln.</t>
  </si>
  <si>
    <t>degenii</t>
  </si>
  <si>
    <t>Gyeln.</t>
  </si>
  <si>
    <t>Peltigera degeni Gyeln.</t>
  </si>
  <si>
    <t>Peltigera horizontalis  (Huds.) Baumg.</t>
  </si>
  <si>
    <t>Pertusaria hemisphaerica (Flörke) Erichsen</t>
  </si>
  <si>
    <t>hemisphaerica</t>
  </si>
  <si>
    <t>(Flörke) Erichsen</t>
  </si>
  <si>
    <t>Sarcosagium campestre (Fr.) Poetsch &amp; Schied.</t>
  </si>
  <si>
    <t>Sarcosagium</t>
  </si>
  <si>
    <t>campestre</t>
  </si>
  <si>
    <t>(Fr.) Poetsch &amp; Schied.</t>
  </si>
  <si>
    <t>ušlapaná hlína</t>
  </si>
  <si>
    <t>Sclerophora peronella (Ach.) Tibell</t>
  </si>
  <si>
    <t>peronella</t>
  </si>
  <si>
    <t>(Ach.) Tibell</t>
  </si>
  <si>
    <t>ve starém vykotlaném stromu</t>
  </si>
  <si>
    <t>Thelocarpon sp.</t>
  </si>
  <si>
    <t>Thelotrema lepadinum (Ach.) Ach.</t>
  </si>
  <si>
    <t>Thelotrema</t>
  </si>
  <si>
    <t>lepadinum</t>
  </si>
  <si>
    <t>Trapeliopsis gelatinosa (Flörke) Coppins &amp; P. James</t>
  </si>
  <si>
    <t>(Flörke) Coppins &amp; P. James</t>
  </si>
  <si>
    <t>Trapeliopsis viridescens (Schrad.) Coppins &amp; P. James</t>
  </si>
  <si>
    <t>(Schrad.) Coppins &amp; P. James</t>
  </si>
  <si>
    <t>Mnichovo Hradiště</t>
  </si>
  <si>
    <t>50°31'0.369'' N, 14°57'18.219'' E</t>
  </si>
  <si>
    <t>distr. Litoměřice</t>
  </si>
  <si>
    <t>Lovosice</t>
  </si>
  <si>
    <t>Lovoš, les na úpatí</t>
  </si>
  <si>
    <t>Lecidea fuscoatra  (L.) Ach.</t>
  </si>
  <si>
    <t>fuscoatra</t>
  </si>
  <si>
    <t> (L.) Ach.</t>
  </si>
  <si>
    <t>Lovoš, velká suť na JZ</t>
  </si>
  <si>
    <t>xx.9.2004</t>
  </si>
  <si>
    <t>(Erichsen) Essl.</t>
  </si>
  <si>
    <t>Parmelia disjuncta Erichsen</t>
  </si>
  <si>
    <t>Lukov</t>
  </si>
  <si>
    <t>České Středohoří, step Štěpánovská hora</t>
  </si>
  <si>
    <t>loxodes</t>
  </si>
  <si>
    <t>Parmelia loxodes  Nyl. </t>
  </si>
  <si>
    <t>Lovoš, na SZ svahu, suťka v lese</t>
  </si>
  <si>
    <t>Peltigera didactyla (With.) J.R. Laundon</t>
  </si>
  <si>
    <t>Milešov</t>
  </si>
  <si>
    <t>náhorní deprese "Březina" u Milešova</t>
  </si>
  <si>
    <t>České Středohoří, Lukov, na barvě (?)</t>
  </si>
  <si>
    <t>Rhizocarpon sp.</t>
  </si>
  <si>
    <t>Lovoš, JZ skalka</t>
  </si>
  <si>
    <t>Trapelia coarctata (Turner) M. Choisy</t>
  </si>
  <si>
    <t>coarctata</t>
  </si>
  <si>
    <t>(Turner) M. Choisy</t>
  </si>
  <si>
    <t>Mašťov, Sedlec</t>
  </si>
  <si>
    <t>430 m</t>
  </si>
  <si>
    <t>50°16'23.8''N / 13°14'11''E</t>
  </si>
  <si>
    <t>bez kys.usneové, šedá</t>
  </si>
  <si>
    <t>C+ instantly carmine red, K-</t>
  </si>
  <si>
    <t>Crataegus sp. - mrtvé dřevo</t>
  </si>
  <si>
    <t>Nepomyšl, Dvérce</t>
  </si>
  <si>
    <t>cca 450 m</t>
  </si>
  <si>
    <t>C-, lopatkovité izidie</t>
  </si>
  <si>
    <t>Candelariella xanthostigma (Pers. ex Ach.) Lettau</t>
  </si>
  <si>
    <t>(Pers. ex Ach.) Lettau</t>
  </si>
  <si>
    <t>granulkovitá stélka</t>
  </si>
  <si>
    <t>K-</t>
  </si>
  <si>
    <t>Nepomyšl</t>
  </si>
  <si>
    <t>PR Dětanský chlum</t>
  </si>
  <si>
    <t>Quercus petraea</t>
  </si>
  <si>
    <t>Hypocenomyce scalaris (Ach. ex Lilj.) M. Choisy</t>
  </si>
  <si>
    <t>(Ach. ex Lilj.) M. Choisy</t>
  </si>
  <si>
    <t>K-, C+ red</t>
  </si>
  <si>
    <t>Bryoria fuscescens (Gyeln.) Brodo &amp; D. Hawksw.</t>
  </si>
  <si>
    <t>(Gyeln.) Brodo &amp; D. Hawksw.</t>
  </si>
  <si>
    <t>Amandinea punctata (Hoffm.) Coppins &amp; Scheid.</t>
  </si>
  <si>
    <t>(Hoffm.) Coppins &amp; Scheid.</t>
  </si>
  <si>
    <t>Bochov, Bražec</t>
  </si>
  <si>
    <t>Caloplaca cerinella (Nyl.) Flagey</t>
  </si>
  <si>
    <t>cerinella</t>
  </si>
  <si>
    <t>(Nyl.) Flagey</t>
  </si>
  <si>
    <t>Lecanora carpinea (L.) Vain.</t>
  </si>
  <si>
    <t>carpinea</t>
  </si>
  <si>
    <t>(L.) Vain.</t>
  </si>
  <si>
    <t>C+ orange</t>
  </si>
  <si>
    <t>Coenogonium pineti (Ach.) Lücking &amp; Lumbsch</t>
  </si>
  <si>
    <t>Coenogonium</t>
  </si>
  <si>
    <t>(Ach.) Lücking &amp; Lumbsch</t>
  </si>
  <si>
    <t>Podbořany</t>
  </si>
  <si>
    <t>Dubový vrch</t>
  </si>
  <si>
    <t>50°19'44.5''N / 13°14'56.2.''E</t>
  </si>
  <si>
    <t>Lecanora persimilis (Th. Fr.) Arnold</t>
  </si>
  <si>
    <t>(Th. Fr.) Arnold</t>
  </si>
  <si>
    <t>Bochov, Březina</t>
  </si>
  <si>
    <t>JV svah vrchu Klobouk (789 m)</t>
  </si>
  <si>
    <t>710 m</t>
  </si>
  <si>
    <t>50°10'56.7''N / 13°6'12.1''E</t>
  </si>
  <si>
    <t>Lecanora cf. persimilis (Th. Fr.) Arnold</t>
  </si>
  <si>
    <t>cf. persimilis</t>
  </si>
  <si>
    <t>C+ yellow - orange (ap.), K+yellowish, Pd+ yellowish</t>
  </si>
  <si>
    <t>Lecanora sp.</t>
  </si>
  <si>
    <t>Bochov, Radošov</t>
  </si>
  <si>
    <t>Hřivinovské pastviny</t>
  </si>
  <si>
    <t>50°9'57.9''N / 13°7'53.04''E</t>
  </si>
  <si>
    <t>Tocov, Strážný vrch (726 m) (Spáleniště)</t>
  </si>
  <si>
    <t>50°18'11.1''N / 13°5'10.5''E</t>
  </si>
  <si>
    <t>Lecanora  persimilis (Th. Fr.) Arnold</t>
  </si>
  <si>
    <t>Lecanora</t>
  </si>
  <si>
    <t>SV svah Dubového vrchu (691 m) proti Hůrce</t>
  </si>
  <si>
    <t>Salix sp.</t>
  </si>
  <si>
    <t>50°19'52.9''N / 13°14'54.0'' E</t>
  </si>
  <si>
    <t>Lecania naegeli (Hepp) Diederich &amp; Van den Boom</t>
  </si>
  <si>
    <t>naegeli</t>
  </si>
  <si>
    <t>(Hepp) Diederich &amp; Van den Boom</t>
  </si>
  <si>
    <t>Punctelia jeckeri (Roum.) Kalb</t>
  </si>
  <si>
    <t>jeckeri</t>
  </si>
  <si>
    <t>(Roum.) Kalb</t>
  </si>
  <si>
    <t>Lecania cyrtella (Ach.) Th. Fr. </t>
  </si>
  <si>
    <t>(Ach.) Th. Fr. </t>
  </si>
  <si>
    <t>Podbořany, Nepomyšl</t>
  </si>
  <si>
    <t>Mokřiny</t>
  </si>
  <si>
    <t>405 m</t>
  </si>
  <si>
    <t>50°13'47.2''N / 13°18'16.9''E</t>
  </si>
  <si>
    <t>Lecanora saligna s. lato (Schrad.) Zahlbr.</t>
  </si>
  <si>
    <t>saligna s. lato</t>
  </si>
  <si>
    <t>Hůrka</t>
  </si>
  <si>
    <t>50°20'8.2''N / 13°15'40.6''E</t>
  </si>
  <si>
    <t>Bochov, Verušičky</t>
  </si>
  <si>
    <t>50°08'24.8''N / 13°09'53.7''</t>
  </si>
  <si>
    <t>Lecanora sambuci (Pers.) Nyl.</t>
  </si>
  <si>
    <t>(Pers.) Nyl.</t>
  </si>
  <si>
    <t>Lecanora spp.</t>
  </si>
  <si>
    <t>Populus tremula</t>
  </si>
  <si>
    <t>Kadaň, Úhošťany</t>
  </si>
  <si>
    <t>"pod Úhoštěm"</t>
  </si>
  <si>
    <t>50°21'39.1''N / 13°15'44.5''E</t>
  </si>
  <si>
    <t>Sambucus nigra - mrtvé dřevo</t>
  </si>
  <si>
    <t>Buellia griseovirens (Turner &amp; Borrer ex Sm.) Almb.</t>
  </si>
  <si>
    <t>griseovirens</t>
  </si>
  <si>
    <t>(Turner &amp; Borrer ex Sm.) Almb.</t>
  </si>
  <si>
    <t>Lecanora symmicta (Ach.) Ach.</t>
  </si>
  <si>
    <t>Strangospora pinicola (A. Massal.) Körb.</t>
  </si>
  <si>
    <t>pinicola</t>
  </si>
  <si>
    <t>(A. Massal.) Körb.</t>
  </si>
  <si>
    <t>Mašťov, Chmelištná</t>
  </si>
  <si>
    <t>50°13'32.2''N / 13°16'4.6''E</t>
  </si>
  <si>
    <t>cf. Pertusaria ocellata Körb.</t>
  </si>
  <si>
    <t>cf. Pertusaria</t>
  </si>
  <si>
    <t>Černý příkop nahoře (=J část)</t>
  </si>
  <si>
    <t>sax.</t>
  </si>
  <si>
    <t>Řeřichová rokle</t>
  </si>
  <si>
    <t>břeh cesty</t>
  </si>
  <si>
    <t>Ochrolechia androgyna (Hoffm.) Arnold</t>
  </si>
  <si>
    <t>androgyna</t>
  </si>
  <si>
    <t>(Hoffm.) Arnold</t>
  </si>
  <si>
    <t>11.8.200x</t>
  </si>
  <si>
    <t>Gregorella humida (Kullh.) Lumbsch</t>
  </si>
  <si>
    <t>Gregorella</t>
  </si>
  <si>
    <t>humida</t>
  </si>
  <si>
    <t>(Kullh.) Lumbsch</t>
  </si>
  <si>
    <t>cf. Leptogium sp.</t>
  </si>
  <si>
    <t>hrad Skály</t>
  </si>
  <si>
    <t>D.Svoboda, F.Bouda, J.Malíček a kol.</t>
  </si>
  <si>
    <t>Aspicilia sp.</t>
  </si>
  <si>
    <t>osada Skály</t>
  </si>
  <si>
    <t>cf. Buellia griseovirens (Turner &amp; Borrer ex Sm.) Almb.</t>
  </si>
  <si>
    <t>cf. Buellia</t>
  </si>
  <si>
    <t>cf. Bacidina arnoldiana (Körb.) V. Wirth &amp; Vězda</t>
  </si>
  <si>
    <t>cf. Bacidina</t>
  </si>
  <si>
    <t>arnoldiana</t>
  </si>
  <si>
    <t>(Körb.) V. Wirth &amp; Vězda</t>
  </si>
  <si>
    <t>Kovářova rokle</t>
  </si>
  <si>
    <t>O.Peksa</t>
  </si>
  <si>
    <t>cf. Arthonia spadicea Leight.</t>
  </si>
  <si>
    <t>spadicea</t>
  </si>
  <si>
    <t>u můstku - schody cca 200 m za vstupem do Teplických skal</t>
  </si>
  <si>
    <t>4.6.200x</t>
  </si>
  <si>
    <t>Arthonia sp.</t>
  </si>
  <si>
    <t>modrá turistická značka z Honského Špičáku na Hvězdu, klen pod cestou</t>
  </si>
  <si>
    <t>Pertusaria corallina (L.) Arnold </t>
  </si>
  <si>
    <t>(L.) Arnold </t>
  </si>
  <si>
    <t>Pertusaria sp.</t>
  </si>
  <si>
    <t>Adršpach</t>
  </si>
  <si>
    <t>ca. 50 m západně od zříceniny</t>
  </si>
  <si>
    <t>J.Starosta</t>
  </si>
  <si>
    <t>Trapeliopsis sp.</t>
  </si>
  <si>
    <t>V.Levnová</t>
  </si>
  <si>
    <t>Trapelia sp.</t>
  </si>
  <si>
    <t>zřícenina Adršpach</t>
  </si>
  <si>
    <t>skalka</t>
  </si>
  <si>
    <t>rokle západně od Pánovy cesty</t>
  </si>
  <si>
    <t>Sarcogyne sp.</t>
  </si>
  <si>
    <t>Police nad Metují, Hlavňov</t>
  </si>
  <si>
    <t>Hvězda</t>
  </si>
  <si>
    <t>Enterographa sp.</t>
  </si>
  <si>
    <t>Enterographa</t>
  </si>
  <si>
    <t>hřebínek ca 0,5 km JJV od Starého zámeckého vrchu</t>
  </si>
  <si>
    <t>svislá skalka</t>
  </si>
  <si>
    <t>Lepraria sp.</t>
  </si>
  <si>
    <t>NPR Broumovské stěny</t>
  </si>
  <si>
    <t>by the turistic way from Zaječí rokle to Koruna, between Loučná hora and Koruna</t>
  </si>
  <si>
    <t>674 m</t>
  </si>
  <si>
    <t>on boulders</t>
  </si>
  <si>
    <t>S1942: 5600533,81  3593177,96</t>
  </si>
  <si>
    <t>J.P.Halda, J.Zelinková</t>
  </si>
  <si>
    <t>J.Halda</t>
  </si>
  <si>
    <t>vchod "ozvěna" Velká Skála</t>
  </si>
  <si>
    <t>Lepraria cf. caesioalba (B. de Lesd.) J.R. Laundon</t>
  </si>
  <si>
    <t>cf. caesioalba</t>
  </si>
  <si>
    <t>vršek skály</t>
  </si>
  <si>
    <t>u vodopádu - temeno, hřbet vpravo nad vodopádem, balvánek, zastřešená plocha</t>
  </si>
  <si>
    <t>u vodopádu</t>
  </si>
  <si>
    <t>vodopádová rokle, skalka ca 150 m od ústí do Vlčí rokle</t>
  </si>
  <si>
    <t>vlhká mechatá skála</t>
  </si>
  <si>
    <t>vchod do Teplických skal (od Z)</t>
  </si>
  <si>
    <t>mech u cesty</t>
  </si>
  <si>
    <t>cf. Acarospora fuscata (Nyl.) Th. Fr.</t>
  </si>
  <si>
    <t>cf. Acarospora</t>
  </si>
  <si>
    <t>(Nyl.) Th. Fr.</t>
  </si>
  <si>
    <t>Teplické skály, u vodopádu, SZ svah rokle, skoro nahoře</t>
  </si>
  <si>
    <t>svislá plocha skalky  s Trentepohlia sp.</t>
  </si>
  <si>
    <t>obec Skály</t>
  </si>
  <si>
    <t>Lepraria lobificans Nyl.</t>
  </si>
  <si>
    <t>paseka nad lesní cestou JV od lomu pod Lopotou</t>
  </si>
  <si>
    <t>Fagus sp.</t>
  </si>
  <si>
    <t>Š.Bayerová-Slavíková</t>
  </si>
  <si>
    <t>the gorge N of Linhartova stezka near Hřiby</t>
  </si>
  <si>
    <t>S1942: 5602244,44  3591499,21</t>
  </si>
  <si>
    <t>J.Halda, J.Zelinková</t>
  </si>
  <si>
    <t>Lepraria elobata Tønsberg</t>
  </si>
  <si>
    <t>elobata</t>
  </si>
  <si>
    <t>Tønsberg</t>
  </si>
  <si>
    <t>modrá turistická značka z Honského Špičáku na Hvězdu</t>
  </si>
  <si>
    <t>Lepraria jackii Tønsberg</t>
  </si>
  <si>
    <t>jackii</t>
  </si>
  <si>
    <t>rokle vpravo od Kovářovy rokle</t>
  </si>
  <si>
    <t>TLC; probably intermixed with Lepraria umbricola Tønsberg</t>
  </si>
  <si>
    <t>Lepraria cf. umbricola Tønsberg</t>
  </si>
  <si>
    <t>cf. umbricola</t>
  </si>
  <si>
    <t>Lepraria umbricola Tønsberg</t>
  </si>
  <si>
    <t>umbricola</t>
  </si>
  <si>
    <t>začátek Kovářovy rokle</t>
  </si>
  <si>
    <t>Pánova cesta, skalky u potoka</t>
  </si>
  <si>
    <t>Lepraria toensbergiana Slav.-Bay. &amp; Kukwa</t>
  </si>
  <si>
    <t>toensbergiana</t>
  </si>
  <si>
    <t>Slav.-Bay. &amp; Kukwa</t>
  </si>
  <si>
    <t>spodní část Kovářovy rokle</t>
  </si>
  <si>
    <t>na hřebínku, skalka nad Kovářovou roklí</t>
  </si>
  <si>
    <t>hřebínek ca 0,5 km JJV od Starého zámeckého vrchu, vrchol</t>
  </si>
  <si>
    <t>temeno sax.</t>
  </si>
  <si>
    <t>on a rotten stump</t>
  </si>
  <si>
    <t>WGS84: 50°33,8379'N / 16°16,3504'E</t>
  </si>
  <si>
    <t>J.Halda, J.Zelinková, O.Peksa</t>
  </si>
  <si>
    <t>S1942: 5600438,97  3593289,34</t>
  </si>
  <si>
    <t>Caloplaca sp.</t>
  </si>
  <si>
    <t>zdivo</t>
  </si>
  <si>
    <t>cf. Scoliciosporum sp.</t>
  </si>
  <si>
    <t>cf. Scoliciosporum</t>
  </si>
  <si>
    <t>Hlavňov</t>
  </si>
  <si>
    <t>cesta Hlavňov-Kovářova rokle</t>
  </si>
  <si>
    <t>cf. Protoblastenia rupestris (Scop.) J. Steiner</t>
  </si>
  <si>
    <t>cf. Protoblastenia</t>
  </si>
  <si>
    <t>(Scop.) J. Steiner</t>
  </si>
  <si>
    <t>žlutá značka od studánky nad Hlavňovem k Pánově cestě</t>
  </si>
  <si>
    <t>betonová zídka u cesty</t>
  </si>
  <si>
    <t>cf. Enterographa sp.</t>
  </si>
  <si>
    <t>cf. Enterographa</t>
  </si>
  <si>
    <t>cesta Hony-Hvězda</t>
  </si>
  <si>
    <t>cf. Opegrapha sp.</t>
  </si>
  <si>
    <t>cf. Opegrapha</t>
  </si>
  <si>
    <t>červená značka mezi rozcestím "nad roklí" a Hruškovou roklí</t>
  </si>
  <si>
    <t>cf. Trapeliopsis sp.</t>
  </si>
  <si>
    <t>cf. Trapeliopsis</t>
  </si>
  <si>
    <t>rokle jižně od Velké kupy směr Třešňová rokle</t>
  </si>
  <si>
    <t>Cladonia cf. rangiformis Hoffm.</t>
  </si>
  <si>
    <t>cf. rangiformis</t>
  </si>
  <si>
    <t>Buellia aethalea (Ach.) Th. Fr.</t>
  </si>
  <si>
    <t>aethalea</t>
  </si>
  <si>
    <t>kibička (?) u Lovoše, Panenské skály</t>
  </si>
  <si>
    <t>Lecidea grisella Flörke</t>
  </si>
  <si>
    <t>grisella</t>
  </si>
  <si>
    <t>Lecanora albescens/grisea</t>
  </si>
  <si>
    <t>Verrucaria muralis Ach.</t>
  </si>
  <si>
    <t>muralis</t>
  </si>
  <si>
    <t>Verrucaria sp.</t>
  </si>
  <si>
    <t>České Středohoří, Opárenské údolí</t>
  </si>
  <si>
    <t>písk. Zídka</t>
  </si>
  <si>
    <t>protomatrae</t>
  </si>
  <si>
    <t>(Gyeln.) Hale</t>
  </si>
  <si>
    <t>Parmelia cf. protomatrae Gyeln.</t>
  </si>
  <si>
    <t>Lovoš, skalka na JZ</t>
  </si>
  <si>
    <t>I.Kelnerová</t>
  </si>
  <si>
    <t>medulla: K-</t>
  </si>
  <si>
    <t>Bacidia cf. deformis Zahlbr.</t>
  </si>
  <si>
    <t>cf. deformis</t>
  </si>
  <si>
    <t>Zahlbr.</t>
  </si>
  <si>
    <t>beton</t>
  </si>
  <si>
    <t>cf. Pertusaria sp.</t>
  </si>
  <si>
    <t>Spálený mlýn,  ca 100 m po proudu potůčku</t>
  </si>
  <si>
    <t>Alnus sp.</t>
  </si>
  <si>
    <t>hřeben Broumovských stěn nad Kovářovou roklí</t>
  </si>
  <si>
    <t>západně od cesty Kovářovou roklí, smrčák</t>
  </si>
  <si>
    <t>pařez</t>
  </si>
  <si>
    <t>K-, spory kulaté</t>
  </si>
  <si>
    <t>Parmelia somloënsis / protomatrae</t>
  </si>
  <si>
    <t>Parmelia verruculifera / loxodes</t>
  </si>
  <si>
    <t>Lecania sp.</t>
  </si>
  <si>
    <t>cf. Parmelia sp.</t>
  </si>
  <si>
    <t>České Středohoří</t>
  </si>
  <si>
    <t>Physcia sp.</t>
  </si>
  <si>
    <t>cf. Placynthiella sp.</t>
  </si>
  <si>
    <t>Lovoš, SZ zalesněný svah</t>
  </si>
  <si>
    <t>Trapelia involuta/ Lecanora polytropa</t>
  </si>
  <si>
    <t>Trapelia involuta/ Lecanora polytropa</t>
  </si>
  <si>
    <t>hřebínek ca 0,5 km JJV od Starozámeckého vrchu</t>
  </si>
  <si>
    <t>temena skal, sax.</t>
  </si>
  <si>
    <t>Pertusaria hemisphaerica/ Ochrolechia androgyna</t>
  </si>
  <si>
    <t>Pertusaria hemisphaerica/ Ochrolechia androgyna</t>
  </si>
  <si>
    <t>východní svah Koruny, paseka</t>
  </si>
  <si>
    <t>staré Acer pseudoplatanus</t>
  </si>
  <si>
    <t>medulla: C+ červeně (karm.), KC+ červeně, K-, P-, UV-, bílý protothalus, sorály nejsou polokulovité</t>
  </si>
  <si>
    <t>Lepraria rigidula (B. de Lesd.) Tønsberg 1992</t>
  </si>
  <si>
    <t>(B. de Lesd.) Tønsberg 1992</t>
  </si>
  <si>
    <t>Šumava National Park, Dračí skály Reserved Area</t>
  </si>
  <si>
    <t>760-790 m</t>
  </si>
  <si>
    <t>on old twig</t>
  </si>
  <si>
    <t>F.Bouda</t>
  </si>
  <si>
    <t>Brno, Maloměřice</t>
  </si>
  <si>
    <t>A.Oborny</t>
  </si>
  <si>
    <t>R.Dětinský</t>
  </si>
  <si>
    <t>Herb. Cryptog. Inst. Botan. Universitatis Carolinae Praha</t>
  </si>
  <si>
    <t>Jihlava, Třešť</t>
  </si>
  <si>
    <t>alej nad zám. Parkem, na balvanech na rozcestí</t>
  </si>
  <si>
    <t>570 m</t>
  </si>
  <si>
    <t>kordierit. rula</t>
  </si>
  <si>
    <t>J.Stuchlý</t>
  </si>
  <si>
    <t>Peltigera polydactyla Achar.</t>
  </si>
  <si>
    <t>Achar.</t>
  </si>
  <si>
    <t>Austria inferior. In tectis stramineis vetustis prope Seitenstetten</t>
  </si>
  <si>
    <t>Strasser</t>
  </si>
  <si>
    <t>Caloplaca cf. chlorina (Flot.) Sandst.</t>
  </si>
  <si>
    <t>cf. chlorina</t>
  </si>
  <si>
    <t>(Flot.) Sandst.</t>
  </si>
  <si>
    <t>Velká nad Veličkou, Nová Lhota</t>
  </si>
  <si>
    <t>údolí Veličky, nad Kaplí</t>
  </si>
  <si>
    <t>ca 400 m</t>
  </si>
  <si>
    <t>Macentina  abscondita  Coppins &amp; Vězda</t>
  </si>
  <si>
    <t>Macentina </t>
  </si>
  <si>
    <t>abscondita </t>
  </si>
  <si>
    <t>Coppins &amp; Vězda</t>
  </si>
  <si>
    <t>Ropalospora viridis (Tønsberg) Tønsberg</t>
  </si>
  <si>
    <t>Ropalospora</t>
  </si>
  <si>
    <t>klen u říčky</t>
  </si>
  <si>
    <t>údolí Veličky</t>
  </si>
  <si>
    <t>dřevo</t>
  </si>
  <si>
    <t>Arthonia pyrenuloides Müll. Arg.</t>
  </si>
  <si>
    <t>pyrenuloides</t>
  </si>
  <si>
    <t>Bacidia subincompta (Nyl.) Arnold </t>
  </si>
  <si>
    <t>(Nyl.) Arnold </t>
  </si>
  <si>
    <t>olše</t>
  </si>
  <si>
    <t>Vezdaea sp.</t>
  </si>
  <si>
    <t>Vezdaea</t>
  </si>
  <si>
    <t>pískový šutr</t>
  </si>
  <si>
    <t>údolí Veličky, u Kamenné boudy</t>
  </si>
  <si>
    <t>dub u Kamenné boudy</t>
  </si>
  <si>
    <t>Bacidia fraxinea Lönnr. </t>
  </si>
  <si>
    <t>Lönnr. </t>
  </si>
  <si>
    <t>F.Bouda, supervised J.Malíček</t>
  </si>
  <si>
    <t>Ramalina sp.</t>
  </si>
  <si>
    <t>Sweden</t>
  </si>
  <si>
    <t>island Brännö</t>
  </si>
  <si>
    <t>Göteborg</t>
  </si>
  <si>
    <t>6.5.2005 (?)</t>
  </si>
  <si>
    <t>submontana</t>
  </si>
  <si>
    <t>Parmelia submontana Nádv.</t>
  </si>
  <si>
    <t>hřeben Velké Javořiny (ca 2 km od Kamenné boudy)</t>
  </si>
  <si>
    <t>jasan</t>
  </si>
  <si>
    <t>Pyrenula nitida (Weigel) Ach.</t>
  </si>
  <si>
    <t>Pyrenula</t>
  </si>
  <si>
    <t>nitida</t>
  </si>
  <si>
    <t>(Weigel) Ach.</t>
  </si>
  <si>
    <t>Ukraine</t>
  </si>
  <si>
    <t>Karpatskij Biosfernyj Zapovednik</t>
  </si>
  <si>
    <t>bukový les S od vsi Vel'ka Uhol'ka, směrem k jeskyni Moločnyj Kamiň</t>
  </si>
  <si>
    <t>Melanelixia glabratula (Lamy) Sandler &amp; Arup</t>
  </si>
  <si>
    <t>glabratula</t>
  </si>
  <si>
    <t>(Lamy) Sandler &amp; Arup</t>
  </si>
  <si>
    <t>bukový les S od vsi Vel'ka Uhol'ka, buk u lesní cesty směrem k jeskyni Moločnyj Kamiň</t>
  </si>
  <si>
    <t>Koločava</t>
  </si>
  <si>
    <t>ca 500 m od vstupu do Siněvirského NP z Koločavy, údolí říčky Suchar</t>
  </si>
  <si>
    <t>olše u cesty</t>
  </si>
  <si>
    <t>Bacidia sp.</t>
  </si>
  <si>
    <t>Bacidia sp.</t>
  </si>
  <si>
    <t>Pseudephebe pubescens (L.) M. Choisy</t>
  </si>
  <si>
    <t>(L.) M. Choisy</t>
  </si>
  <si>
    <t>Breskul Mt., SZ úbočí</t>
  </si>
  <si>
    <t>Collema sp.</t>
  </si>
  <si>
    <t>nad Velkou Uhol'kou, cesta k jeskyni Moločnyj Kamiň, balvany s mechem u cesty nad potokem</t>
  </si>
  <si>
    <t>balvany s mechem</t>
  </si>
  <si>
    <t>Tephromela atra (Huds.) Hafellner</t>
  </si>
  <si>
    <t>(Huds.) Hafellner</t>
  </si>
  <si>
    <t>cf. Lecanora sp.</t>
  </si>
  <si>
    <t>Breskul Mt., SZ úbočí obrácené k Hoverla Mt.</t>
  </si>
  <si>
    <t>Candelariella reflexa s.lat. (Nyl.) Lettau</t>
  </si>
  <si>
    <t>reflexa s.lat.</t>
  </si>
  <si>
    <t>Siněvirský národní park</t>
  </si>
  <si>
    <t>údolí řeky Suchar, ca 500 m od vstupu do NP od Koločavy</t>
  </si>
  <si>
    <t>zelené areolky se rozpadají ve žluté isidie; + Acrocordia gemmata</t>
  </si>
  <si>
    <t>mezi Hoverla Mt. A Breskul Mt.</t>
  </si>
  <si>
    <t>Ukraine (?)</t>
  </si>
  <si>
    <t>Arthrorhaphis citrinella (Ach.) Poelt</t>
  </si>
  <si>
    <t>Raduv (?) - severní část, břeh cesty sedlo pod Diluze (?-podívat se na obálku a vyluštit)</t>
  </si>
  <si>
    <t>Stereocaulon sp.</t>
  </si>
  <si>
    <t>SV pobřeží</t>
  </si>
  <si>
    <t>Pyrenula nitida (Weigel) Ach.</t>
  </si>
  <si>
    <t>ca 3 km od vstupu ve Velke Uhol'ce, směr jeskyně Moločnyj Kamiň</t>
  </si>
  <si>
    <t>Caloplaca chrysodeta (Vain. ex Räsänen) Dombr.</t>
  </si>
  <si>
    <t>chrysodeta</t>
  </si>
  <si>
    <t>(Vain. ex Räsänen) Dombr.</t>
  </si>
  <si>
    <t>vápencová skalka</t>
  </si>
  <si>
    <t>Peltigera sp.</t>
  </si>
  <si>
    <t>údolí řeky Suchar, ca 800 m od vstupu do NP od Koločavy, bukový les, nad cestou podél řeky</t>
  </si>
  <si>
    <t>Placynthiella icmalea (Ach.) Coppins &amp; P. James</t>
  </si>
  <si>
    <t>údolí řeky Suchar, ca 400 m od vstupu do NP od Koločavy, bukový les, nad cestou podél řeky</t>
  </si>
  <si>
    <t>lískový pařez</t>
  </si>
  <si>
    <t>Lichenomphalia hudsoniana (H.S. Jenn.) Redhead, Lutzoni, Moncalvo &amp; Vilgalys</t>
  </si>
  <si>
    <t>(H.S. Jenn.) Redhead, Lutzoni, Moncalvo &amp; Vilgalys</t>
  </si>
  <si>
    <t>Lichenomphalia hudsoniana (H.S. Jenn.) Redhead, Lutzoni, Moncalvo &amp; Vilgalys</t>
  </si>
  <si>
    <t>louka mezi Hoverla Mt. A kopcem Buskal</t>
  </si>
  <si>
    <t>distr. Prague - West</t>
  </si>
  <si>
    <t>les nad Řevnicemi</t>
  </si>
  <si>
    <t>báze smrku - v dutině</t>
  </si>
  <si>
    <t>Chaenotheca ferruginea (Turner ex Sm.) Mig.</t>
  </si>
  <si>
    <t>NP Českosaské Švýcarsko</t>
  </si>
  <si>
    <t>Arnoltice</t>
  </si>
  <si>
    <t>Arnoltice --&gt; Labe</t>
  </si>
  <si>
    <t>Hypogymnia physodes (L.) Nyl.</t>
  </si>
  <si>
    <t>T. skály, začátek vodopádové rokle (od Vlčí rokle), skála na JV svahu</t>
  </si>
  <si>
    <t>P+ červ.</t>
  </si>
  <si>
    <t>Lepraria cf. jackii Tønsberg</t>
  </si>
  <si>
    <t>cf. jackii</t>
  </si>
  <si>
    <t>drobné soredie</t>
  </si>
  <si>
    <t>Micarea viridileprosa Coppins &amp; Van den Boom</t>
  </si>
  <si>
    <t>viridileprosa</t>
  </si>
  <si>
    <t>Coppins &amp; Van den Boom</t>
  </si>
  <si>
    <t>J.Zelinková et Z.Palice</t>
  </si>
  <si>
    <t>Suchá Bělá</t>
  </si>
  <si>
    <t>lesní cesta 300 m od asfaltky</t>
  </si>
  <si>
    <t>kořen buku</t>
  </si>
  <si>
    <t>perithecia!</t>
  </si>
  <si>
    <t>vrch Hvíždinec u Řevnic</t>
  </si>
  <si>
    <t>skalní výchoz</t>
  </si>
  <si>
    <t>J.Zelinková et O.Peksa</t>
  </si>
  <si>
    <t>břeh lesní cesty na vrch Hvíždinec u Řevnic</t>
  </si>
  <si>
    <t>rezaté části K+ červeně</t>
  </si>
  <si>
    <t>(Norman) Th. Fr.</t>
  </si>
  <si>
    <t>J svah Vys. Kola</t>
  </si>
  <si>
    <t>borůvčí</t>
  </si>
  <si>
    <t>silikátová suť</t>
  </si>
  <si>
    <t>KC+</t>
  </si>
  <si>
    <t>vespod černá, hladká</t>
  </si>
  <si>
    <t>CHKO Broumovsko, Javoří hory</t>
  </si>
  <si>
    <t>cesta po hřebeni Javořích hor Špičák --&gt; Janovičky, rozcestí</t>
  </si>
  <si>
    <t>Fagus sylvatica</t>
  </si>
  <si>
    <t>isidie; neojíněná</t>
  </si>
  <si>
    <t>UV+ slabě</t>
  </si>
  <si>
    <t>Arctoparmelia incurva (Pers.) Hale</t>
  </si>
  <si>
    <t>Kyjov</t>
  </si>
  <si>
    <t>Kyjovské údolí, skála nad Kyjovem</t>
  </si>
  <si>
    <t>borovice</t>
  </si>
  <si>
    <t>Hřensko, Mezná</t>
  </si>
  <si>
    <t>0,5 km od vsi Mezná, hotel Mezní Louka, úvoz u cesty</t>
  </si>
  <si>
    <t>kámen (jen na mechatých kamenech)</t>
  </si>
  <si>
    <t>Micarea ? melaena/lignaria</t>
  </si>
  <si>
    <t>? melaena/lignaria</t>
  </si>
  <si>
    <t>0,5 km od vsi Mezná, hotel Mezní Louka, ?Polenová rokle</t>
  </si>
  <si>
    <t>50 m severně pod Pietrosem</t>
  </si>
  <si>
    <t>Solorina spongiosa (Ach.) Anzi</t>
  </si>
  <si>
    <t>skalka ze sedla severně od Biznice (? Vylušti si na obálce)</t>
  </si>
  <si>
    <t>xx.7.2004</t>
  </si>
  <si>
    <t>Pertusaria coccodes (Ach.) Nyl. </t>
  </si>
  <si>
    <t>coccodes</t>
  </si>
  <si>
    <t>(Ach.) Nyl. </t>
  </si>
  <si>
    <t>pastillifera</t>
  </si>
  <si>
    <t>(Harm.) Hale</t>
  </si>
  <si>
    <t>Parmelina pastillifera (Harm.) Hale</t>
  </si>
  <si>
    <t>buk</t>
  </si>
  <si>
    <t>Lecidea sp.</t>
  </si>
  <si>
    <t>Sphaerophorus fragilis (L.) Pers.</t>
  </si>
  <si>
    <t>Zakarpatská Ukrajina</t>
  </si>
  <si>
    <t>Černohorská polonina</t>
  </si>
  <si>
    <t>SZ úbočí kopce Breskul, tur. Stezka od Hoverla Mt.</t>
  </si>
  <si>
    <t>suť</t>
  </si>
  <si>
    <t>Lecanora pulicaris (Pers.) Ach.</t>
  </si>
  <si>
    <t>pulicaris</t>
  </si>
  <si>
    <t>(Pers.) Ach.</t>
  </si>
  <si>
    <t>SZ svah Tavantina (??)</t>
  </si>
  <si>
    <t>klen</t>
  </si>
  <si>
    <t>Pertusaria albescens (Huds.) M. Choisy &amp; Werner</t>
  </si>
  <si>
    <t>(Huds.) M. Choisy &amp; Werner</t>
  </si>
  <si>
    <t>Pertusaria pertusa (L.) Tuck.</t>
  </si>
  <si>
    <t>pertusa</t>
  </si>
  <si>
    <t>(L.) Tuck.</t>
  </si>
  <si>
    <t>pod sedlem (tur.značka) Pietros, Hoverla, bukový les</t>
  </si>
  <si>
    <t>mrtvý buk</t>
  </si>
  <si>
    <t>Placidium rufescens (Ach.) A. Massal.</t>
  </si>
  <si>
    <t>Placidium</t>
  </si>
  <si>
    <t>skalka za sedlem severně pod horou Biznice</t>
  </si>
  <si>
    <t>Collema tenax (Sw.) Ach.</t>
  </si>
  <si>
    <t>Dermatocarpon miniatum (L.) W. Mann</t>
  </si>
  <si>
    <t>(L.) W. Mann</t>
  </si>
  <si>
    <t>silikátová skalka 100 m za sedlem severně od Biznice</t>
  </si>
  <si>
    <t>Tremolecia atrata (Ach.) Hertel</t>
  </si>
  <si>
    <t>Tremolecia</t>
  </si>
  <si>
    <t>atrata</t>
  </si>
  <si>
    <t>(Ach.) Hertel</t>
  </si>
  <si>
    <t>sedlo pod Pietrosem --&gt; Hoverla</t>
  </si>
  <si>
    <t>Graphis scripta (L.) Ach. </t>
  </si>
  <si>
    <t>(L.) Ach. </t>
  </si>
  <si>
    <t>Menegazzia terebrata (Hoffm.) A. Massal.</t>
  </si>
  <si>
    <t>turb. Kozmasčik --&gt; Pietros, údolí Lazeščiny, olše na břehu</t>
  </si>
  <si>
    <t>sphaerophorus fragilis (L.) Pers.</t>
  </si>
  <si>
    <t>Lobaria pulmonaria</t>
  </si>
  <si>
    <t>kopce od Rachiva - zel. Tur. Značka, 1 km SZ od vrchu ?Douzine</t>
  </si>
  <si>
    <t>ca 200 m J od hradu Adršpach, skalky na hřebínku</t>
  </si>
  <si>
    <t>Micarea cf. nitschkeana (J. Lahm ex Rabenh.) Harm.</t>
  </si>
  <si>
    <t>cf. nitschkeana</t>
  </si>
  <si>
    <t>(J. Lahm ex Rabenh.) Harm.</t>
  </si>
  <si>
    <t>mrtvé větve smrku</t>
  </si>
  <si>
    <t>u vodopádu, temena skal vpravo od vodopádu</t>
  </si>
  <si>
    <t>P+ oranž.-červ., K+ žluto-oranž</t>
  </si>
  <si>
    <t>zřícenina Adršpach, vrcholek</t>
  </si>
  <si>
    <t>ca 0,5 km JJV od Starozám. Vrchu, hřebínek, skalní temena nad roklí</t>
  </si>
  <si>
    <t>Spálený Mlýn</t>
  </si>
  <si>
    <t>hřebínek ca 0,5 km JJV od Starozámec. Vrchu</t>
  </si>
  <si>
    <t>stará stezka na Hvězdu, od rozcestí červená (Hvězda)-zelená(Supí h.)</t>
  </si>
  <si>
    <t>temeno skály nad Kovářovou roklí (záp.)</t>
  </si>
  <si>
    <t>Cladonia cf. polydactyla (Flörke) Spreng.</t>
  </si>
  <si>
    <t>skály nad Kovářovou roklí (západně)</t>
  </si>
  <si>
    <t>pata smrku</t>
  </si>
  <si>
    <t>Hvězda - skály</t>
  </si>
  <si>
    <t>SZ svah rokle u vodopádu (směr Pec)</t>
  </si>
  <si>
    <t>K-, C-, KC-, P-</t>
  </si>
  <si>
    <t>skály nad "Dlážděnou" roklí (ne temeno)</t>
  </si>
  <si>
    <t>Cladonia mitis Sandst.</t>
  </si>
  <si>
    <t>Sandst.</t>
  </si>
  <si>
    <t>Cladonia cf. pocillum (Ach.) O.J. Rich.</t>
  </si>
  <si>
    <t>cf. pocillum</t>
  </si>
  <si>
    <t>(Ach.) O.J. Rich.</t>
  </si>
  <si>
    <t>Teplické skály, skalní výchoz</t>
  </si>
  <si>
    <t>P+ nažloutlý, K+ žluto-oranž., UV-</t>
  </si>
  <si>
    <t>cf. Cladonia polydactyla (Flörke) Spreng.</t>
  </si>
  <si>
    <t>cf. Cladonia</t>
  </si>
  <si>
    <t>cf. Dlážděná rokle</t>
  </si>
  <si>
    <t>K+, P+ žlutě</t>
  </si>
  <si>
    <t>Cladonia cf. stygia (Fr.) Ruoss</t>
  </si>
  <si>
    <t>cf. stygia</t>
  </si>
  <si>
    <t>mechatá skalka</t>
  </si>
  <si>
    <t>Teplické skály, hřebínek západně od lesní cesty spojující modrý okruh Tepl.skalami a zelenou k lokomotivě- vých od Mart. stěn</t>
  </si>
  <si>
    <t>skalky</t>
  </si>
  <si>
    <t>cf. Cladonia rangiferina (L.) Weber ex F.H. Wigg.</t>
  </si>
  <si>
    <t>skalní výchoz nad Dlážděnou roklí</t>
  </si>
  <si>
    <t>Cladonia portentosa (Dufour) Coem.</t>
  </si>
  <si>
    <t>(Dufour) Coem.</t>
  </si>
  <si>
    <t>Teplické skály, cf. Černá rokle pod kamenitou lesní cestou</t>
  </si>
  <si>
    <t>UV-, K-, Pd+ červeně</t>
  </si>
  <si>
    <t>zřícenina hradu Adršpach, pod zídkou</t>
  </si>
  <si>
    <t>cf. Parmelia pulla/stygia</t>
  </si>
  <si>
    <t>cf. Parmelia</t>
  </si>
  <si>
    <t>pulla/stygia</t>
  </si>
  <si>
    <t>Teplické skály</t>
  </si>
  <si>
    <t>(Flot.) Nyl.</t>
  </si>
  <si>
    <t>pod Kovářovou roklí (za rozcestím od Hlavňova), pařez za potokem</t>
  </si>
  <si>
    <t>Chaenotheca sp.</t>
  </si>
  <si>
    <t>Černý příkop horní (jižní část) = nad lesní cestou</t>
  </si>
  <si>
    <t>cf. Sarcogyne regularis Körb.</t>
  </si>
  <si>
    <t>cf. Sarcogyne</t>
  </si>
  <si>
    <t>Lůmek pod Hvězdou (Kuťákův) (cestou z Hlavňova na Hvězdu) - vpravo u cesty</t>
  </si>
  <si>
    <t>Usnea sp.</t>
  </si>
  <si>
    <t>Vlčí rokle, u transektu 3, rašeliniště</t>
  </si>
  <si>
    <t>padlý jeřáb</t>
  </si>
  <si>
    <t>Caloplaca cf. chrysodeta (Vain. ex Räsänen) Dombr.</t>
  </si>
  <si>
    <t>cf. chrysodeta</t>
  </si>
  <si>
    <t>Micarea sp.</t>
  </si>
  <si>
    <t>0,5 km JJV od Starozámec.vrchu, svah vlevo pod hřebínkem (= rokle ústící zleva do ?Řerekové r.)</t>
  </si>
  <si>
    <t>Picea abies</t>
  </si>
  <si>
    <t>Micarea cf. peliocarpa (Anzi) Coppins</t>
  </si>
  <si>
    <t>cf. peliocarpa</t>
  </si>
  <si>
    <t>úbočí Čápu</t>
  </si>
  <si>
    <t>suchá větev</t>
  </si>
  <si>
    <t>skalnatý svah nad lesní cestou vedoucí ke Kanc. Příkopu</t>
  </si>
  <si>
    <t>bříza</t>
  </si>
  <si>
    <t>kláda</t>
  </si>
  <si>
    <t>ca 50 m pod SSV od Supích skal</t>
  </si>
  <si>
    <t>smrk</t>
  </si>
  <si>
    <t>hřebínek SV od Martinských stěn (= Z od spojky modré tur.okruhu a Tepl.údolí)</t>
  </si>
  <si>
    <t>cf. Micarea sp.</t>
  </si>
  <si>
    <t>cf. Micarea</t>
  </si>
  <si>
    <t>22.6.200x</t>
  </si>
  <si>
    <t>rokle odbočující v hor.části Řeřich.rokle vlevo na JZ</t>
  </si>
  <si>
    <t>kořenový náběh smrku</t>
  </si>
  <si>
    <t>hřebínek JJV (ca 0,5 km) od Starozámec.vrchu</t>
  </si>
  <si>
    <t>vrcholky skal</t>
  </si>
  <si>
    <t>Lecidea fuscoatra (L.) Ach.</t>
  </si>
  <si>
    <t>temena skal</t>
  </si>
  <si>
    <t>od Čápu po zelené k Martinským stěnám</t>
  </si>
  <si>
    <t>kořenový náběh-buky</t>
  </si>
  <si>
    <t>cf. Verrucaria muralis Ach.</t>
  </si>
  <si>
    <t>cf. Verrucaria</t>
  </si>
  <si>
    <t>cf. Lecanora cenisia Ach.</t>
  </si>
  <si>
    <t>cf. Lecanora</t>
  </si>
  <si>
    <t>5.6.200x</t>
  </si>
  <si>
    <t>cf. Lecanora argentata (Ach.) Röhl.</t>
  </si>
  <si>
    <t>zelená tur.značka od Čápu k Martinským stěnám, kleny vpravo od cesty</t>
  </si>
  <si>
    <t>Pd-</t>
  </si>
  <si>
    <t>Lecanora argentata/chlarotera</t>
  </si>
  <si>
    <t>u Metuje naproti  nádraží Teplice skály</t>
  </si>
  <si>
    <t>Lecanora cf. chlarotera Nyl.</t>
  </si>
  <si>
    <t>úbočí Koruny, buk ve svahu</t>
  </si>
  <si>
    <t>na kmeni ca 1 m nad zemí</t>
  </si>
  <si>
    <t>olše do vstupu do Adršpašských skal</t>
  </si>
  <si>
    <t>Pd+ red</t>
  </si>
  <si>
    <t>Lecanora cenisia Ach.</t>
  </si>
  <si>
    <t>cf. Arthrorhaphis sp.</t>
  </si>
  <si>
    <t>cf. Arthrorhaphis</t>
  </si>
  <si>
    <t>cf. Macentina abscondita  Coppins &amp; Vězda</t>
  </si>
  <si>
    <t>cf. Macentina</t>
  </si>
  <si>
    <t>u studánky na rozcestí červené/žluté k Hvězdě</t>
  </si>
  <si>
    <t>bez</t>
  </si>
  <si>
    <t>Lecanora cf. cenisia Ach.</t>
  </si>
  <si>
    <t>cf. cenisia</t>
  </si>
  <si>
    <t>temena skal Z od údolí Tří Mušketýrů a J od "Třiadvacet schodů"</t>
  </si>
  <si>
    <t>Spálený Mlýn, u silnice</t>
  </si>
  <si>
    <t>Lecanora swartzii (Ach.) Ach.</t>
  </si>
  <si>
    <t>skalka nad lesní cestou ze které se odbočuje do Kancelářského příkopu</t>
  </si>
  <si>
    <t>Micarea nitschkeana (J. Lahm ex Rabenh.) Harm.</t>
  </si>
  <si>
    <t>nitschkeana</t>
  </si>
  <si>
    <t>Střmen --&gt; Sibiř</t>
  </si>
  <si>
    <t>cf. Dimerella sp.</t>
  </si>
  <si>
    <t>cf. Dimerella</t>
  </si>
  <si>
    <t>pod zříceninou Adršpach</t>
  </si>
  <si>
    <t>jeřáb</t>
  </si>
  <si>
    <t>cf. Absconditella delutula (Nyl.) Coppins &amp; H. Kilias</t>
  </si>
  <si>
    <t>cf. Absconditella</t>
  </si>
  <si>
    <t>delutula</t>
  </si>
  <si>
    <t>(Nyl.) Coppins &amp; H. Kilias</t>
  </si>
  <si>
    <t>Spálený Mlýn, ca 100 m po proudu potůčku</t>
  </si>
  <si>
    <t>mechová zídka</t>
  </si>
  <si>
    <t>cf. Chaenotheca furfuracea (L.) Tibell</t>
  </si>
  <si>
    <t>cf. Chaenotheca</t>
  </si>
  <si>
    <t>cf. Phlyctis sp.</t>
  </si>
  <si>
    <t>cf. Phlyctis</t>
  </si>
  <si>
    <t>olše za vstupem do skal u jezírka</t>
  </si>
  <si>
    <t>K+ žlutě</t>
  </si>
  <si>
    <t>cf. Mycoblastus fucatus (Stirt.) Zahlbr.</t>
  </si>
  <si>
    <t>cf. Mycoblastus</t>
  </si>
  <si>
    <t>fucatus</t>
  </si>
  <si>
    <t>(Stirt.) Zahlbr.</t>
  </si>
  <si>
    <t>C-, K žlutohnědá, P+ žlutooranž</t>
  </si>
  <si>
    <t>Placynthiella dasaea (Stirt.) Tønsberg</t>
  </si>
  <si>
    <t>(Stirt.) Tønsberg</t>
  </si>
  <si>
    <t>cesta z Hlavňova do Kovářovy rokle, rozcestí</t>
  </si>
  <si>
    <t>cf. Cladina stygia (Fr.) Ahti</t>
  </si>
  <si>
    <t>cf. Cladina</t>
  </si>
  <si>
    <t>(Fr.) Ahti</t>
  </si>
  <si>
    <t>"vrcholová" rokle = spojka Vlčí rokle (velké ohbí) a ?roklin</t>
  </si>
  <si>
    <t>zdivo nahoře</t>
  </si>
  <si>
    <t>Athelia arachnoidea (Berk.) Jülich</t>
  </si>
  <si>
    <t>Athelia</t>
  </si>
  <si>
    <t>arachnoidea</t>
  </si>
  <si>
    <t>(Berk.) Jülich</t>
  </si>
  <si>
    <t>potůček, pod Kovářovou roklí (nad Hlavňovem)</t>
  </si>
  <si>
    <t>Sorbus</t>
  </si>
  <si>
    <t>Lecanora hagenii (Ach.) Ach</t>
  </si>
  <si>
    <t>(Ach.) Ach</t>
  </si>
  <si>
    <t>hřeben Broum.stěn, naproti kapli Hvězda na druhé straně cesty</t>
  </si>
  <si>
    <t>Teplické skály, u Goethovy pamětní desky</t>
  </si>
  <si>
    <t>starý Fagus sylvatica</t>
  </si>
  <si>
    <t>Cladonia cf. stellaris (Opiz) Pouzar &amp; Vězda</t>
  </si>
  <si>
    <t>cf. stellaris</t>
  </si>
  <si>
    <t>(Opiz) Pouzar &amp; Vězda</t>
  </si>
  <si>
    <t>rokle východně od Černého příkopu při ústí do Vlčí rokle</t>
  </si>
  <si>
    <t>skloněné temeno skály, JV orientace</t>
  </si>
  <si>
    <t>Cladonia rangiferina/stygia</t>
  </si>
  <si>
    <t>rangiferina/stygia</t>
  </si>
  <si>
    <t>Vlčí rokle, temeno skály před transektem 5</t>
  </si>
  <si>
    <t>temeno skály</t>
  </si>
  <si>
    <t>Placynthiella uliginosa (Schrad.) Coppins &amp; P. James</t>
  </si>
  <si>
    <t>vrchol Broum.stěn, temena skal nad roklí</t>
  </si>
  <si>
    <t>Vlčí rokle, temeno skály nad transektem 5</t>
  </si>
  <si>
    <t>Physcia dubia (Hoffm.) Lettau</t>
  </si>
  <si>
    <t>dubia</t>
  </si>
  <si>
    <t>(Hoffm.) Lettau</t>
  </si>
  <si>
    <t>Lecanora semipallida s.lat. H. Magn.</t>
  </si>
  <si>
    <t>semipallida s.lat.</t>
  </si>
  <si>
    <t>H. Magn.</t>
  </si>
  <si>
    <t>cf. Lecidea sp.</t>
  </si>
  <si>
    <t>cf. Lecidea</t>
  </si>
  <si>
    <t>pískovec</t>
  </si>
  <si>
    <t>cf. Candelariella sp.</t>
  </si>
  <si>
    <t>cf. Candelariella</t>
  </si>
  <si>
    <t>cf. Lecanora dispersa (Pers.) Röhl.</t>
  </si>
  <si>
    <t>cf. Lecidea</t>
  </si>
  <si>
    <t>cf. Thelocarpon sp.</t>
  </si>
  <si>
    <t>cf. Thelocarpon</t>
  </si>
  <si>
    <t>Vlčí rokle</t>
  </si>
  <si>
    <t>17.10.200x</t>
  </si>
  <si>
    <t>rokle odbočující na JZ z vrchní části Řeřichové rokle</t>
  </si>
  <si>
    <t>Picea</t>
  </si>
  <si>
    <t>12.9.200x</t>
  </si>
  <si>
    <t>Punctelia subreducta (Nyl.) Krog</t>
  </si>
  <si>
    <t>subreducta</t>
  </si>
  <si>
    <t>Western Ukraine</t>
  </si>
  <si>
    <t>Zakarpattia Oblast Province</t>
  </si>
  <si>
    <t>Berehovo - Kvasovo</t>
  </si>
  <si>
    <t>flood-plain forest "Otok" 0.7 km N of village, close to Mala Borzhava River</t>
  </si>
  <si>
    <t>on branch of Fraxinus angustifolia</t>
  </si>
  <si>
    <t>48°12'09''N / 22°475'58''E</t>
  </si>
  <si>
    <t>Belonia herculina (Rehm ex Lojka) Hazsl.</t>
  </si>
  <si>
    <t>Belonia</t>
  </si>
  <si>
    <t>herculina</t>
  </si>
  <si>
    <t>(Rehm ex Lojka) Hazsl.</t>
  </si>
  <si>
    <t>Bukovské vrchy Mts.</t>
  </si>
  <si>
    <t>Nová Sedlica</t>
  </si>
  <si>
    <t>protected area Stužica, NNE-facing slope of Temný vršok Mt (838 m), old-growth beech forest</t>
  </si>
  <si>
    <t>750-820 m</t>
  </si>
  <si>
    <t>49°04'11''N / 22°32'26''E</t>
  </si>
  <si>
    <t>Caloplaca substerilis Vondrák, Palice &amp; van den Boom</t>
  </si>
  <si>
    <t>substerilis</t>
  </si>
  <si>
    <t>Vondrák, Palice &amp; van den Boom</t>
  </si>
  <si>
    <t>Ucraine</t>
  </si>
  <si>
    <t>Berehovo - Nyzhni Remety</t>
  </si>
  <si>
    <t>flood-plain forest "Otok" 2.8 km SW of village, close to Mala Borzhava River</t>
  </si>
  <si>
    <t>on bark of Fraxinus angustifolia</t>
  </si>
  <si>
    <t>48°14'07''N / 22°48'18''E</t>
  </si>
  <si>
    <t>Lecanora leptyrodes (Nyl.) Degel.</t>
  </si>
  <si>
    <t>(Nyl.) Degel.</t>
  </si>
  <si>
    <t>protected area Stužica, valley of Stužická rieka River, natural deciduous forest</t>
  </si>
  <si>
    <t>680-700 m</t>
  </si>
  <si>
    <t>c. 49°04'23''N / 22°32'25''E</t>
  </si>
  <si>
    <t>discs: C+ yellow; true cortex absent, amphithecium with K soluble granules predominating, insoluble crystals sparse</t>
  </si>
  <si>
    <t>(Ach.) R. C. Harris</t>
  </si>
  <si>
    <t>on mosses and bark of Fagus sylvatica</t>
  </si>
  <si>
    <t>ascospores: mostly 5-septate, 30 x 5-6 µm</t>
  </si>
  <si>
    <t>Lecidea panaeola Ach.</t>
  </si>
  <si>
    <t>panaeola</t>
  </si>
  <si>
    <t>in rupibus non calcariis</t>
  </si>
  <si>
    <t>? Piteå Lappmark: Stenholm</t>
  </si>
  <si>
    <t>Lecidea panaeola (Ach.) Vain.</t>
  </si>
  <si>
    <t>Simo, Simonkylä, Pahnilankangas et insula Montaja. Locis apertis, ad saxa gneissacea, granitica et quarzitica</t>
  </si>
  <si>
    <t>Veli Räsänen</t>
  </si>
  <si>
    <t>Cladonia polycarpoides Nyl.</t>
  </si>
  <si>
    <t>polycarpoides</t>
  </si>
  <si>
    <t>Hodonín, Bzenec</t>
  </si>
  <si>
    <t>NPR Váté písky</t>
  </si>
  <si>
    <t>Phaeophyscia nigricans (Flörke) Moberg</t>
  </si>
  <si>
    <t>NPR Čertoryje</t>
  </si>
  <si>
    <t>Považský Inovec u Tematína</t>
  </si>
  <si>
    <t>doubrava-stráň</t>
  </si>
  <si>
    <t>dub</t>
  </si>
  <si>
    <t>Physcia caesia (Hoffm.) Hampe ex Fürnr. </t>
  </si>
  <si>
    <t>caesia</t>
  </si>
  <si>
    <t>(Hoffm.) Hampe ex Fürnr. </t>
  </si>
  <si>
    <t>váp.skála</t>
  </si>
  <si>
    <t>Parmelia caperata (L.) Ach.</t>
  </si>
  <si>
    <t>doubrava</t>
  </si>
  <si>
    <t>Psora lurida (Ach.) DC. </t>
  </si>
  <si>
    <t>lurida</t>
  </si>
  <si>
    <t>(Ach.) DC. </t>
  </si>
  <si>
    <t>Považský Inovec</t>
  </si>
  <si>
    <t>vrchol hřebínku</t>
  </si>
  <si>
    <t>Squamarina cartilaginea (With.) P. James</t>
  </si>
  <si>
    <t>cartilaginea</t>
  </si>
  <si>
    <t>(With.) P. James</t>
  </si>
  <si>
    <t>Physconia perisidiosa (Erichsen) Moberg </t>
  </si>
  <si>
    <t>(Erichsen) Moberg </t>
  </si>
  <si>
    <t>ořešák</t>
  </si>
  <si>
    <t>Western Sweden</t>
  </si>
  <si>
    <t>region Tanum</t>
  </si>
  <si>
    <t>near Vitlycke Museum</t>
  </si>
  <si>
    <t>Cladonia subulata (L.) Weber ex F.H. Wigg.</t>
  </si>
  <si>
    <t>pulla</t>
  </si>
  <si>
    <t>Parmelia cf. pulla Ach.</t>
  </si>
  <si>
    <t>SZ pobřeží</t>
  </si>
  <si>
    <t>Cladonia cf. arbuscula (Wallr.) Flot.</t>
  </si>
  <si>
    <t>cf. arbuscula</t>
  </si>
  <si>
    <t>Anisomeridium polypori (Ellis &amp; Everh.) M.E. Barr</t>
  </si>
  <si>
    <t>(Ellis &amp; Everh.) M.E. Barr</t>
  </si>
  <si>
    <t>NPR Čertoryje, louky s duby</t>
  </si>
  <si>
    <t>Cladonia cf. symphycarpia (Flörke) Fr. </t>
  </si>
  <si>
    <t>cf. symphycarpia</t>
  </si>
  <si>
    <t>(Flörke) Fr. </t>
  </si>
  <si>
    <t>vrchol hřebene</t>
  </si>
  <si>
    <t>váp.skalky</t>
  </si>
  <si>
    <t>cf. Endocarpon sp.</t>
  </si>
  <si>
    <t>cf. Endocarpon</t>
  </si>
  <si>
    <t>CHKO Český kras</t>
  </si>
  <si>
    <t>Beroun, Bubovice</t>
  </si>
  <si>
    <t>Doutnáč, step</t>
  </si>
  <si>
    <t>zátoka u Edsviku, skály nad ústím zátoky</t>
  </si>
  <si>
    <t>Strangospora sp.</t>
  </si>
  <si>
    <t>Bučovice, Letošov</t>
  </si>
  <si>
    <t>NPP Malhotky, doubrava</t>
  </si>
  <si>
    <t>Grebbestad</t>
  </si>
  <si>
    <t>u starov. pohřebiště "Greby Gravfällt", šutr v lese</t>
  </si>
  <si>
    <t>Pycnothelia papilaria (Ehrh.) L.M. Dufour</t>
  </si>
  <si>
    <t>papilaria</t>
  </si>
  <si>
    <t>(Ehrh.) L.M. Dufour</t>
  </si>
  <si>
    <t>hlína mezi kamením</t>
  </si>
  <si>
    <t>cf. Lobothallia alphoplaca (Wahlenb.) Hafellner</t>
  </si>
  <si>
    <t>cf. Lobothallia</t>
  </si>
  <si>
    <t>alphoplaca</t>
  </si>
  <si>
    <t>(Wahlenb.) Hafellner</t>
  </si>
  <si>
    <t>Beroun, Srbsko</t>
  </si>
  <si>
    <t>Hradby</t>
  </si>
  <si>
    <t>Psora testacea Hoffm.</t>
  </si>
  <si>
    <t>testacea</t>
  </si>
  <si>
    <t>Na Hradišti</t>
  </si>
  <si>
    <t>Cladonia pocillum (Ach.) O.J. Rich.</t>
  </si>
  <si>
    <t>pocillum</t>
  </si>
  <si>
    <t>Hradby, diabas</t>
  </si>
  <si>
    <t>Doutnáč</t>
  </si>
  <si>
    <t>Lecanora garovaglioi (Körb.) Zahlbr.</t>
  </si>
  <si>
    <t>garovaglioi</t>
  </si>
  <si>
    <t>(Körb.) Zahlbr.</t>
  </si>
  <si>
    <t>Toninia opuntioides (Vill.) Timdal</t>
  </si>
  <si>
    <t>opuntioides</t>
  </si>
  <si>
    <t>(Vill.) Timdal</t>
  </si>
  <si>
    <t>Hradiště</t>
  </si>
  <si>
    <t>Rinodina pityrea Ropin &amp; H. Mayrhofer</t>
  </si>
  <si>
    <t>pityrea</t>
  </si>
  <si>
    <t>Ropin &amp; H. Mayrhofer</t>
  </si>
  <si>
    <t>černé drobné plodnice</t>
  </si>
  <si>
    <t>Physconia distorta (With.) J.R. Laundon</t>
  </si>
  <si>
    <t>Collema auriforme (With.) Coppins &amp; J.R. Laundon</t>
  </si>
  <si>
    <t>auriforme</t>
  </si>
  <si>
    <t>(With.) Coppins &amp; J.R. Laundon</t>
  </si>
  <si>
    <t>Cladonia rangiformis Hoffm.</t>
  </si>
  <si>
    <t>Toninia candida (Weber) Th. Fr.</t>
  </si>
  <si>
    <t>candida</t>
  </si>
  <si>
    <t>(Weber) Th. Fr.</t>
  </si>
  <si>
    <t>hřebínek</t>
  </si>
  <si>
    <t>váp. skalka</t>
  </si>
  <si>
    <t>Verrucaria calciseda DC.</t>
  </si>
  <si>
    <t>calciseda</t>
  </si>
  <si>
    <t>DC.</t>
  </si>
  <si>
    <t>Phaeophyscia hirsuta (Mereschk.) Essl.</t>
  </si>
  <si>
    <t>(Mereschk.) Essl.</t>
  </si>
  <si>
    <t>Parmelia tiliacea Flörke</t>
  </si>
  <si>
    <t>doubrava, v kopci</t>
  </si>
  <si>
    <t>cf. Phaeophyscia orbicularis (Neck.) Moberg</t>
  </si>
  <si>
    <t>cf. Phaeophyscia</t>
  </si>
  <si>
    <t>cf. Xanthoria sp.</t>
  </si>
  <si>
    <t>cf. Xanthoria</t>
  </si>
  <si>
    <t>Hradby, diabasové výchozy</t>
  </si>
  <si>
    <t>Cladonia monomorpha Aptroot, Sipman &amp; Herk</t>
  </si>
  <si>
    <t>monomorpha</t>
  </si>
  <si>
    <t>Aptroot, Sipman &amp; Herk</t>
  </si>
  <si>
    <t>hrubé šupiny uvnitř pohárku</t>
  </si>
  <si>
    <t>flaventior</t>
  </si>
  <si>
    <t>(Stirt.) Hale</t>
  </si>
  <si>
    <t>Parmelia flaventior Stirt.</t>
  </si>
  <si>
    <t>NPP Malhotky, doubrava-stráň nahoře</t>
  </si>
  <si>
    <t>Caloplaca soralifera Vondrák &amp; Hrouzek</t>
  </si>
  <si>
    <t>Vondrák &amp; Hrouzek</t>
  </si>
  <si>
    <t>Cladonia foliacea (Huds.) Willd.</t>
  </si>
  <si>
    <t>(Huds.) Willd.</t>
  </si>
  <si>
    <t>K+ rudě, C+</t>
  </si>
  <si>
    <t>Physconia sp.</t>
  </si>
  <si>
    <t>kleny u silnice mezi Adršpachem a Teplicemi</t>
  </si>
  <si>
    <t>K- medulla</t>
  </si>
  <si>
    <t>Phaeophyscia cernohorskyi (Nádv.) Essl.</t>
  </si>
  <si>
    <t>(Nádv.) Essl.</t>
  </si>
  <si>
    <t>Aspicilia cf. hoffmannii (Ach.) Flagey</t>
  </si>
  <si>
    <t>cf. hoffmannii</t>
  </si>
  <si>
    <t>(Ach.) Flagey</t>
  </si>
  <si>
    <t>Fulgensia fulgens (Sw.) Elenkin</t>
  </si>
  <si>
    <t>Fulgensia</t>
  </si>
  <si>
    <t>fulgens</t>
  </si>
  <si>
    <t>(Sw.) Elenkin</t>
  </si>
  <si>
    <t>Alcazar</t>
  </si>
  <si>
    <t>Staurothele frustulenta Vain.</t>
  </si>
  <si>
    <t>Staurothele</t>
  </si>
  <si>
    <t>frustulenta</t>
  </si>
  <si>
    <t>Vain.</t>
  </si>
  <si>
    <t>cf. Lobaria pulmonaria (L.) Hoffm.</t>
  </si>
  <si>
    <t>cf. Lobaria</t>
  </si>
  <si>
    <t>China</t>
  </si>
  <si>
    <t>Southwestern China</t>
  </si>
  <si>
    <t>Province Yunnan</t>
  </si>
  <si>
    <t>jungle after 3 days being lost</t>
  </si>
  <si>
    <t>Irena Barnetová</t>
  </si>
  <si>
    <t>Lecanora argopholis (Ach.) Ach.</t>
  </si>
  <si>
    <t>argopholis</t>
  </si>
  <si>
    <t>diabas</t>
  </si>
  <si>
    <t>David Svoboda</t>
  </si>
  <si>
    <t>Parmelia protomatrae Gyeln.</t>
  </si>
  <si>
    <t>Slovenia</t>
  </si>
  <si>
    <t>Northwestern Slovenia</t>
  </si>
  <si>
    <t>Triglav National Park</t>
  </si>
  <si>
    <t>Trenta</t>
  </si>
  <si>
    <t>left bank of Soča river, sparse mixed forest</t>
  </si>
  <si>
    <t>Ruprechtice</t>
  </si>
  <si>
    <t>odbočka na Špičák</t>
  </si>
  <si>
    <t>xx.8.2003</t>
  </si>
  <si>
    <t>"Dlážděná" rokle</t>
  </si>
  <si>
    <t>P+ oranž.</t>
  </si>
  <si>
    <t>smrkový les nad vsí</t>
  </si>
  <si>
    <t>skalky na hřbínku V nad Teplickým údolím (jižně od "Třiadvacet schodů"</t>
  </si>
  <si>
    <t>mechatý balvan, stěnka s V expozicí</t>
  </si>
  <si>
    <t>26.8.20xx</t>
  </si>
  <si>
    <t>dolní část rokle navazující SSV na Kancelářský příkop</t>
  </si>
  <si>
    <t>P+ žluto-oranž.</t>
  </si>
  <si>
    <t>na kraji spojky mezi modrým okruhem a Teplickým údolím</t>
  </si>
  <si>
    <t>mechatá skála</t>
  </si>
  <si>
    <t>cf. ernstiae</t>
  </si>
  <si>
    <t>Feuerer &amp; A. Thell</t>
  </si>
  <si>
    <t>Parmelia cf. ernstiae Feuerer &amp; A. Thell</t>
  </si>
  <si>
    <t>u chaty Hvězda</t>
  </si>
  <si>
    <t>pěšina na SZ svahu od Honského Špičáku na Hvězdu</t>
  </si>
  <si>
    <t>Cladonia cf. squamosa (Scop.) Hoffm.</t>
  </si>
  <si>
    <t>cf. squamosa</t>
  </si>
  <si>
    <t>(Scop.) Hoffm.</t>
  </si>
  <si>
    <t>mechatý šutr u cesty</t>
  </si>
  <si>
    <t>Střmen, Skála</t>
  </si>
  <si>
    <t>Vlčí rokle, Stříbrný pramen</t>
  </si>
  <si>
    <t>borka staré jedle</t>
  </si>
  <si>
    <t>Pd+ rezavě červená</t>
  </si>
  <si>
    <t>Umbilicaria sp.</t>
  </si>
  <si>
    <t>Kraví hora, historická cesta, Kopeček</t>
  </si>
  <si>
    <t>stará bříza</t>
  </si>
  <si>
    <t>Lecidoma demissum (Rutstr.) Gotth. Schneid. &amp; Hertel</t>
  </si>
  <si>
    <t>(Rutstr.) Gotth. Schneid. &amp; Hertel</t>
  </si>
  <si>
    <t>SZ svah Hoverly</t>
  </si>
  <si>
    <t>skalka na svahu kopce Terentin</t>
  </si>
  <si>
    <t>Umbilicaria cylindrica (L.) Delise</t>
  </si>
  <si>
    <t>(L.) Delise</t>
  </si>
  <si>
    <t>Protoparmelia sp.</t>
  </si>
  <si>
    <t>SZ svah Hoverly, suť</t>
  </si>
  <si>
    <t>hora Turkul, suť</t>
  </si>
  <si>
    <t>hora Turkul</t>
  </si>
  <si>
    <t>Parmeliella</t>
  </si>
  <si>
    <t>triptophylla</t>
  </si>
  <si>
    <t>Parmeliella triptophylla (Ach.) Müll. Arg.</t>
  </si>
  <si>
    <t>údolí řeky Brebeněskul, 100 - 200 m, VJV od soutoku s Hoverlou, olšový porost</t>
  </si>
  <si>
    <t>Cladonia arbuscula subsp. squarrosa (Wallr.) Ruoss</t>
  </si>
  <si>
    <t>arbuscula subsp. squarrosa</t>
  </si>
  <si>
    <t>(Wallr.) Ruoss</t>
  </si>
  <si>
    <t>Cladonia subsp. squarrosa (Wallr.) Ruoss</t>
  </si>
  <si>
    <t>Sedlčany region</t>
  </si>
  <si>
    <t>Zduchovice</t>
  </si>
  <si>
    <t>acidophilous grassland on top of Jezerná (446 m) hill SE of village</t>
  </si>
  <si>
    <t>on acid sandy soil on granodiorite bedrock</t>
  </si>
  <si>
    <t>49°38'02"N, 14°13'12"E</t>
  </si>
  <si>
    <t>Jiří Malíček et Jana Steinová</t>
  </si>
  <si>
    <t>Cladonia chlorophaea (Flörke ex Sommerf.) Spreng.</t>
  </si>
  <si>
    <t>(Flörke ex Sommerf.) Spreng.</t>
  </si>
  <si>
    <t>Kamýk nad Vltavou / Velká</t>
  </si>
  <si>
    <t>rocky outcrops with shrubs and acidophilous grasslans along path at W border of village</t>
  </si>
  <si>
    <t>49°39'38"N, 14°14'32"E</t>
  </si>
  <si>
    <t>Cladonia chlorophaea s.str. (Flörke ex Sommerf.) Spreng.</t>
  </si>
  <si>
    <t>chlorophaea s.str.</t>
  </si>
  <si>
    <t>acidophilous grasslands on S facing rocky slopes above road at W border of village</t>
  </si>
  <si>
    <t>305 m</t>
  </si>
  <si>
    <t>49°39'43"N, 14°14'45"E</t>
  </si>
  <si>
    <t>Cladonia rei Schaer.</t>
  </si>
  <si>
    <t>rei</t>
  </si>
  <si>
    <t>Schaer.</t>
  </si>
  <si>
    <r>
      <t>TLC (A,C), UV</t>
    </r>
    <r>
      <rPr>
        <sz val="11"/>
        <color rgb="FF000000"/>
        <rFont val="Times New Roman"/>
        <family val="1"/>
        <charset val="238"/>
      </rPr>
      <t>±grey</t>
    </r>
    <r>
      <rPr>
        <sz val="8.25"/>
        <color rgb="FF000000"/>
        <rFont val="Calibri"/>
        <family val="2"/>
        <charset val="238"/>
      </rPr>
      <t xml:space="preserve"> </t>
    </r>
  </si>
  <si>
    <t>Cladonia furcata var. subrangiformis (L. Scriba ex Sandst.) Hennipman</t>
  </si>
  <si>
    <t>furcata var. subrangiformis</t>
  </si>
  <si>
    <t>(L. Scriba ex Sandst.) Hennipman</t>
  </si>
  <si>
    <t>TLC (A,C); Pd+red; K+?yellow</t>
  </si>
  <si>
    <t>acidophilous grassland on S margin of pine forest in valley of Hejkal brook 0.8 km E of village</t>
  </si>
  <si>
    <t>49°38'38''N, 14°16'03''E</t>
  </si>
  <si>
    <t>TLC (A,C); UV+grey</t>
  </si>
  <si>
    <t>acidophilous grassland on S margin of pine forest in valley of Hejkal brook 0.4 km E of village</t>
  </si>
  <si>
    <t>49°38'36''N, 14°15'46''E</t>
  </si>
  <si>
    <t>TLC (A,C); UV±grey</t>
  </si>
  <si>
    <t>TLC (A,C)</t>
  </si>
  <si>
    <t>Peltigera canina (L.) Willd</t>
  </si>
  <si>
    <t>Pelitgera</t>
  </si>
  <si>
    <t>xerothermic graslands on SW facing slope at SE border of village</t>
  </si>
  <si>
    <t>425 m</t>
  </si>
  <si>
    <t>49°35'04"N, 14°13'27"E</t>
  </si>
  <si>
    <t>TLC (A,C); UV-</t>
  </si>
  <si>
    <t>Kamýk nad Vltavou / Hojšín</t>
  </si>
  <si>
    <t>acidophilous grassland at S margin of pine forest 250 m W of Šibenný (397 m) hill, 0.8 km NE of village</t>
  </si>
  <si>
    <t>380 m</t>
  </si>
  <si>
    <t>49°39'32''N, 14°16'46''E</t>
  </si>
  <si>
    <t>s podetii</t>
  </si>
  <si>
    <t>acidophilous grasslands with groups of trees (mainly pines) under road between Kamýk and Radobyl settlement</t>
  </si>
  <si>
    <t>340-360 m</t>
  </si>
  <si>
    <t>49°38'19"N, 14°15'58"E</t>
  </si>
  <si>
    <t>Cladonia glauca Flörke</t>
  </si>
  <si>
    <t>acidophilous grasslands on pastures 0.5 km WNW of village</t>
  </si>
  <si>
    <t>285 m</t>
  </si>
  <si>
    <t>49°39'20"N, 14°15'30"E</t>
  </si>
  <si>
    <t>TLC (A,C); UV+bluish; Pd-</t>
  </si>
  <si>
    <t>Cladonia cryptochlorophaea Asahina</t>
  </si>
  <si>
    <t>cryptochlorophaea</t>
  </si>
  <si>
    <t>Asahina</t>
  </si>
  <si>
    <t>acidophilous grassland at S margin of pine forest 200 m S of Varta (388 m) hill</t>
  </si>
  <si>
    <t>365 m</t>
  </si>
  <si>
    <t>49°39'36"N, 14°15'59"E</t>
  </si>
  <si>
    <t>Ostrov / Vojkovice</t>
  </si>
  <si>
    <t>Cratagus sp.</t>
  </si>
  <si>
    <t>50°18'7,2''N / 13°1'34,9''E</t>
  </si>
  <si>
    <t>Macentina abscondita Coppins &amp; Vězda</t>
  </si>
  <si>
    <t>Caloplaca cerina (Hedw.) Th. Fr.</t>
  </si>
  <si>
    <t>(Hedw.) Th. Fr.</t>
  </si>
  <si>
    <t>Acer campestre</t>
  </si>
  <si>
    <t>Caloplaca pyracea (Ach.) Zwackh</t>
  </si>
  <si>
    <t>pyracea</t>
  </si>
  <si>
    <t>Kadaň</t>
  </si>
  <si>
    <t>zaniklá obec Radnice</t>
  </si>
  <si>
    <t>50°20'22,0''N / 13°12'25,0''E</t>
  </si>
  <si>
    <t>Stráž nad Ohří / Korunní</t>
  </si>
  <si>
    <t>50°21'0,5''N / 13°4'34,6''E</t>
  </si>
  <si>
    <t>J svah vrchu Úhošť mezi vesnicemi Úhošťany a Brodce</t>
  </si>
  <si>
    <t>50°21'14,9''N / 13°14'39,7''E</t>
  </si>
  <si>
    <t>Stereocaulon condensatum Hoffm.</t>
  </si>
  <si>
    <t>condensatum</t>
  </si>
  <si>
    <t>CHKO Slavkovský les</t>
  </si>
  <si>
    <t>Horní Slavkov</t>
  </si>
  <si>
    <t>bývalá jáma Hubert</t>
  </si>
  <si>
    <t>na hlíně</t>
  </si>
  <si>
    <t>Cladonia floerkeana (Fr.) Flörke</t>
  </si>
  <si>
    <t>floerkeana</t>
  </si>
  <si>
    <t>(Fr.) Flörke</t>
  </si>
  <si>
    <t>cf. Psilolechia leprosa Coppins &amp; Purvis</t>
  </si>
  <si>
    <t>leprosa</t>
  </si>
  <si>
    <t>Coppins &amp; Purvis</t>
  </si>
  <si>
    <t>Dibaeis  baeomyces (L. f.) Rambold &amp; Hertel</t>
  </si>
  <si>
    <t>Dibaeis</t>
  </si>
  <si>
    <t>baeomyces</t>
  </si>
  <si>
    <t>(L. f.) Rambold &amp; Hertel</t>
  </si>
  <si>
    <t>Cladonia diversa Asperges</t>
  </si>
  <si>
    <t>Asperges</t>
  </si>
  <si>
    <t>Bečov nad Teplou</t>
  </si>
  <si>
    <t>alej u silnice mezi Starým Dvorem a Novou Vsí</t>
  </si>
  <si>
    <t>Cladonia incrassata Flörke</t>
  </si>
  <si>
    <t>incrassata</t>
  </si>
  <si>
    <t>distr. Cheb</t>
  </si>
  <si>
    <t>Františkovy Lázně / Hájek</t>
  </si>
  <si>
    <t>NPR Soos, vývrat borovice</t>
  </si>
  <si>
    <t>na tlejícím dřevě</t>
  </si>
  <si>
    <t>NPR Soos</t>
  </si>
  <si>
    <t>osika</t>
  </si>
  <si>
    <t>Sedlčansko region</t>
  </si>
  <si>
    <t>Kozince u Týnčan</t>
  </si>
  <si>
    <t>Cornus sp.</t>
  </si>
  <si>
    <t>Buellia epipolia (Ach.) Mong.</t>
  </si>
  <si>
    <t>epipolia</t>
  </si>
  <si>
    <t>(Ach.) Mong.</t>
  </si>
  <si>
    <t>váp. skála</t>
  </si>
  <si>
    <t>Acarospora cervina (Ach.) A. Massal.</t>
  </si>
  <si>
    <t>cervina</t>
  </si>
  <si>
    <t>Aspicilia contorta (Hoffm.) Körb.</t>
  </si>
  <si>
    <t>contorta</t>
  </si>
  <si>
    <t>(Hoffm.) Körb.</t>
  </si>
  <si>
    <t>Melaspilea granitophila (Th. Fr.) Coppins</t>
  </si>
  <si>
    <t>Křepenice</t>
  </si>
  <si>
    <t>NPR Drbákov-Albertovy skály</t>
  </si>
  <si>
    <t>skála</t>
  </si>
  <si>
    <t>Pycnothelia papillaria (Ehrh.) L.M. Dufour</t>
  </si>
  <si>
    <t>tmavá stélka, Pd-, K-, C-</t>
  </si>
  <si>
    <t>PP Husova kazatelna</t>
  </si>
  <si>
    <t>báze kmenů Sambucus nigra</t>
  </si>
  <si>
    <t>světle zelená stélka, světle hnědá perithecia za sucha, průhledná za mokra</t>
  </si>
  <si>
    <t>distr. České Budějovice</t>
  </si>
  <si>
    <t>Mydlovary</t>
  </si>
  <si>
    <t>odkaliště MAPE</t>
  </si>
  <si>
    <t>49°5'58,153''N / 14°20'7,759''E</t>
  </si>
  <si>
    <t>Cladonia cf. glauca Flörke</t>
  </si>
  <si>
    <t>cf. glauca</t>
  </si>
  <si>
    <t>Cladonia cf. humilis (With.) J.R. Laundon</t>
  </si>
  <si>
    <t>cf. humilis</t>
  </si>
  <si>
    <t>Vezdaea leprosa (P. James) Vězda</t>
  </si>
  <si>
    <t>(P. James) Vězda</t>
  </si>
  <si>
    <t>Caloplaca crenulatella (Nyl.) H. Olivier</t>
  </si>
  <si>
    <t>crenulatella</t>
  </si>
  <si>
    <t>(Nyl.) H. Olivier</t>
  </si>
  <si>
    <t>Endocarpon pusillum Hedw.</t>
  </si>
  <si>
    <t>pusillum</t>
  </si>
  <si>
    <t>Hedw.</t>
  </si>
  <si>
    <t>Svatý Jan pod Skalou</t>
  </si>
  <si>
    <t>diabázy</t>
  </si>
  <si>
    <t>Peccania cernohorskyi (Servít) Schiman-Czeika, Czeika &amp; Guttová</t>
  </si>
  <si>
    <t>(Servít) Schiman-Czeika, Czeika &amp; Guttová</t>
  </si>
  <si>
    <t>topotypus</t>
  </si>
  <si>
    <t>Svatý Jan pod Skalou - Sedlec</t>
  </si>
  <si>
    <t>diabázy nad jezem</t>
  </si>
  <si>
    <t>Staurothele sp.</t>
  </si>
  <si>
    <t>Krušné hory</t>
  </si>
  <si>
    <t>halda dolu Eduard</t>
  </si>
  <si>
    <t>Acarospora sinopica (Wahlenb.) Körb.</t>
  </si>
  <si>
    <t>(Wahlenb.) Körb.</t>
  </si>
  <si>
    <t>Kralický Sněžník</t>
  </si>
  <si>
    <t>prales Nad Strašidly</t>
  </si>
  <si>
    <t>(Fr.) Zahlbr.</t>
  </si>
  <si>
    <t>distr. Pardubice</t>
  </si>
  <si>
    <t>Chrudim / Nasavrky</t>
  </si>
  <si>
    <t>PR Krkanka</t>
  </si>
  <si>
    <t>silikát - kámen ve vodě</t>
  </si>
  <si>
    <t>Jetřichovice</t>
  </si>
  <si>
    <t>Rudolfův kámen (Vysoký kámen)</t>
  </si>
  <si>
    <t>Pinus sp.</t>
  </si>
  <si>
    <t>Opegrapha vulgata (Ach.) Ach.</t>
  </si>
  <si>
    <t>vulgata</t>
  </si>
  <si>
    <t>Tilia sp.</t>
  </si>
  <si>
    <t>Bilimbia sabuletorum (Schreb.) Arnold</t>
  </si>
  <si>
    <t>Bilimbia</t>
  </si>
  <si>
    <t>(Schreb.) Arnold</t>
  </si>
  <si>
    <t>Chrudim / Vápenný Podol</t>
  </si>
  <si>
    <t>starý důl 1 km od vesnice</t>
  </si>
  <si>
    <t>49°53'N / 15°39'E</t>
  </si>
  <si>
    <t> Nádv.</t>
  </si>
  <si>
    <t>Parmelia submontana  Nádv.</t>
  </si>
  <si>
    <t>distr. Pardubice, CHKO Žďárské vrchy</t>
  </si>
  <si>
    <t>Krucemburk - Staré Ransko</t>
  </si>
  <si>
    <t>stará alej</t>
  </si>
  <si>
    <t>49°40'59''N / 15°49'31''E</t>
  </si>
  <si>
    <t>341 m</t>
  </si>
  <si>
    <t>hp13</t>
  </si>
  <si>
    <t>Radčice</t>
  </si>
  <si>
    <t>SE end of village, next to the road behind fireman reservoir</t>
  </si>
  <si>
    <t>49°10'8,8''N / 14°11'9,6''E</t>
  </si>
  <si>
    <t>C.Korittová</t>
  </si>
  <si>
    <t>O.Koukol &amp; Z.Haňáčková</t>
  </si>
  <si>
    <t>O.Koukol</t>
  </si>
  <si>
    <t>hp14</t>
  </si>
  <si>
    <t>Prague, Radotín</t>
  </si>
  <si>
    <t>"U Klapice"</t>
  </si>
  <si>
    <t>49°59'7,1''N / 14°20'19,8''E</t>
  </si>
  <si>
    <t>hp15</t>
  </si>
  <si>
    <t>Huť u Jablonce</t>
  </si>
  <si>
    <t>521 m</t>
  </si>
  <si>
    <t>50°41'45,52''N / 15°14'12,66''E</t>
  </si>
  <si>
    <t>hp16</t>
  </si>
  <si>
    <t>Prague</t>
  </si>
  <si>
    <t>Na Beránku, between Hornocholupická street and garden allotments</t>
  </si>
  <si>
    <t>302 m</t>
  </si>
  <si>
    <t>49°59'39,24''N / 14°26'7,049''E</t>
  </si>
  <si>
    <t>hp17</t>
  </si>
  <si>
    <t>Janské Lázně</t>
  </si>
  <si>
    <t>E end, 150 m N from road going to Svoboda n. Úpou, along one of</t>
  </si>
  <si>
    <t>50°38'14,29''N / 15°47'19,96''E</t>
  </si>
  <si>
    <t>hp18</t>
  </si>
  <si>
    <t>Prague, Jinonice</t>
  </si>
  <si>
    <t>Butovická street, park next to pond</t>
  </si>
  <si>
    <t>308 m</t>
  </si>
  <si>
    <t>50°3'8,768''N / 14°21'35,59''E</t>
  </si>
  <si>
    <t>hp19</t>
  </si>
  <si>
    <t>U Opatrovny street, park next to cemetry</t>
  </si>
  <si>
    <t>50°2'57,796''N / 14°22'3,459''E</t>
  </si>
  <si>
    <t>hp20</t>
  </si>
  <si>
    <t>Mezi Rolemi street, forest margin next to asphalt road</t>
  </si>
  <si>
    <t>310 m</t>
  </si>
  <si>
    <t>50°2'48,357''N / 14°22'32,78''E</t>
  </si>
  <si>
    <t>hp21</t>
  </si>
  <si>
    <t>Vůznice</t>
  </si>
  <si>
    <t>252 m</t>
  </si>
  <si>
    <t>50°1'6,57''N / 13°59'18,29''E</t>
  </si>
  <si>
    <t>hp22</t>
  </si>
  <si>
    <t>Monastery</t>
  </si>
  <si>
    <t>248 m</t>
  </si>
  <si>
    <t>49°58'1,50''N / 14°7'54,45''E</t>
  </si>
  <si>
    <t>hp24</t>
  </si>
  <si>
    <t>Mladeč</t>
  </si>
  <si>
    <t>in front of entry to Mladečská jeskyně cave</t>
  </si>
  <si>
    <t>256 m</t>
  </si>
  <si>
    <t>49°42'22,83''N / 17°0'57,29''E</t>
  </si>
  <si>
    <t>Z.Haňáčková</t>
  </si>
  <si>
    <t>hp25</t>
  </si>
  <si>
    <t>Týřov</t>
  </si>
  <si>
    <t>282 m</t>
  </si>
  <si>
    <t>49°58'21''N / 13°47'17''E</t>
  </si>
  <si>
    <t>K.Pešicová</t>
  </si>
  <si>
    <t>A</t>
  </si>
  <si>
    <t>Klebsormidium scopulinum (Hazen) H.Ettl &amp; Gärtner</t>
  </si>
  <si>
    <t>Klebsormidium</t>
  </si>
  <si>
    <t>scopulinum</t>
  </si>
  <si>
    <t>(Hazen) H.Ettl &amp; Gärtner</t>
  </si>
  <si>
    <t>U.S.A.</t>
  </si>
  <si>
    <t>Ohio</t>
  </si>
  <si>
    <t>Carbondale</t>
  </si>
  <si>
    <t> Acidic seep of an abandoned coal mine, heavily armored with iron oxide precipitation (pH &lt; 4.0)</t>
  </si>
  <si>
    <t>Sam Drerup</t>
  </si>
  <si>
    <t>distr. Domažlice</t>
  </si>
  <si>
    <t>Poběžovice</t>
  </si>
  <si>
    <t>PR Drahotínský les, lom na S okraji rezervace</t>
  </si>
  <si>
    <t>L.Syrovátková &amp; F.Bouda</t>
  </si>
  <si>
    <t>PR Drahotínský les</t>
  </si>
  <si>
    <t>Pinus sylvestris</t>
  </si>
  <si>
    <t>Ehrh. ex Hoffm.</t>
  </si>
  <si>
    <t>půda</t>
  </si>
  <si>
    <t>distr. Jihlava</t>
  </si>
  <si>
    <t>NPR Velký Špičák</t>
  </si>
  <si>
    <t>mrtvý Fagus sylvatica</t>
  </si>
  <si>
    <t>(Nyl.) Gotth. Schneid.</t>
  </si>
  <si>
    <t>distr. Plzeň</t>
  </si>
  <si>
    <t>Měcholupy</t>
  </si>
  <si>
    <t>NPR Chejlava</t>
  </si>
  <si>
    <t>trouchnivějící pařez</t>
  </si>
  <si>
    <t>L.Syrovátková, F.Bouda, Z.Palice, O.Peksa</t>
  </si>
  <si>
    <t>(De Not.) O. Blanco, A. Crespo, Divakar, Essl., D. Hawksw. &amp; Lumbsch</t>
  </si>
  <si>
    <t>Borová Lada, Svinná Lada</t>
  </si>
  <si>
    <t>Salix caprea</t>
  </si>
  <si>
    <t>L.Syrovátková, I.Černajová, J.Malíček</t>
  </si>
  <si>
    <t>starý důl</t>
  </si>
  <si>
    <t>aeneofusca</t>
  </si>
  <si>
    <t>(Flörke ex Flot.) Coppins &amp; P. James</t>
  </si>
  <si>
    <t>E slopes of Smrčina Mt. E of village, old beech forest</t>
  </si>
  <si>
    <t>48°39'49''N, 14°40'59''E</t>
  </si>
  <si>
    <t>J. Malíček, I. Černajová, Z. Palice &amp; L. Syrovátková</t>
  </si>
  <si>
    <t>plocha č. 8</t>
  </si>
  <si>
    <t>on stump of Abies alba</t>
  </si>
  <si>
    <t>plocha č. 9</t>
  </si>
  <si>
    <t>Žofínský prales National Nature Reserve, old-growth beech forest</t>
  </si>
  <si>
    <t>830 m</t>
  </si>
  <si>
    <t>48°39'48''N, 14°42'34''E</t>
  </si>
  <si>
    <t>plocha č. 31, buk č. 2</t>
  </si>
  <si>
    <t>Multiclavula</t>
  </si>
  <si>
    <t>mucida</t>
  </si>
  <si>
    <t>(Pers.) R.H. Petersen</t>
  </si>
  <si>
    <t>plocha č. 31</t>
  </si>
  <si>
    <t>Žofín: young deciduous forest 1 km SSE of Stříbrný vrch Mt.</t>
  </si>
  <si>
    <t>on decaying tree stump of Abies alba</t>
  </si>
  <si>
    <t>48°38'44''N, 14°42'07''E</t>
  </si>
  <si>
    <t>plocha č. 19</t>
  </si>
  <si>
    <t>Žofín: old beech-spruce forest 2,2 km SE of settlement</t>
  </si>
  <si>
    <t>on laying dead wood of Picea abies</t>
  </si>
  <si>
    <t>48°39'34''N, 14°42'42''E</t>
  </si>
  <si>
    <t>plocha č. 35</t>
  </si>
  <si>
    <t>alba</t>
  </si>
  <si>
    <t>plocha č. 31, smrk č. 5</t>
  </si>
  <si>
    <t>Acer platanoides</t>
  </si>
  <si>
    <t>49°32'1,2''N, 13°33'27,7''E</t>
  </si>
  <si>
    <t>L.Syrovátková, J.Steinová</t>
  </si>
  <si>
    <t>zelené epithecium</t>
  </si>
  <si>
    <t>varia agg.</t>
  </si>
  <si>
    <t>Hoffm. (Ach.)</t>
  </si>
  <si>
    <t>suchá větev smrku - na zemi</t>
  </si>
  <si>
    <t>49°32'11"N, 13°32'6"E</t>
  </si>
  <si>
    <t>plocha 2; TLC, Pd-</t>
  </si>
  <si>
    <t>prasina s. lat.</t>
  </si>
  <si>
    <t>báze buku</t>
  </si>
  <si>
    <t>49°31'59"N, 13°32'35"E</t>
  </si>
  <si>
    <t>plocha 9, buk č. 1</t>
  </si>
  <si>
    <t>trouchnivějící pařez smrku</t>
  </si>
  <si>
    <t>plocha 9</t>
  </si>
  <si>
    <t>pařez smrku</t>
  </si>
  <si>
    <t>49°32'32"N, 13°32'30"E</t>
  </si>
  <si>
    <t>plocha 10; + P. dasaea</t>
  </si>
  <si>
    <t>rozpadlé mrtvé dřevo (pařez smrku)</t>
  </si>
  <si>
    <t>plocha 10</t>
  </si>
  <si>
    <t>49°32'7"N, 13°33'23"E</t>
  </si>
  <si>
    <t>plocha  18, buk 4</t>
  </si>
  <si>
    <t>mrtvý kmen modřínu</t>
  </si>
  <si>
    <t>plocha  18</t>
  </si>
  <si>
    <t>plocha  18, mrtvý buk 2</t>
  </si>
  <si>
    <t>cf. argentata</t>
  </si>
  <si>
    <t>(Ach.) Malme</t>
  </si>
  <si>
    <t>49°32'3"N, 13°33'26"E</t>
  </si>
  <si>
    <t>plocha 22, mléč 3</t>
  </si>
  <si>
    <t>49°32'19"N, 13°33'30"E</t>
  </si>
  <si>
    <t>plocha 24</t>
  </si>
  <si>
    <t>49°32'17"N, 13°33'30"E</t>
  </si>
  <si>
    <t>plocha 26; + Mycocalicium?</t>
  </si>
  <si>
    <t>plocha 26, buk 1; Pd+ orange</t>
  </si>
  <si>
    <t>plocha 26, klen 2; + Opegrapha vulgata s. lat.</t>
  </si>
  <si>
    <t>plocha 26, klen 3</t>
  </si>
  <si>
    <t>vulgata s. lat.</t>
  </si>
  <si>
    <t>báze Acer pseudoplatanus</t>
  </si>
  <si>
    <t>49°32'6"N, 13°34'3"E</t>
  </si>
  <si>
    <t>plocha 34</t>
  </si>
  <si>
    <t>plocha 34, buk 6</t>
  </si>
  <si>
    <t>plocha 34, buk 1</t>
  </si>
  <si>
    <t>Plyctis</t>
  </si>
  <si>
    <t>plocha 34, jasan 4</t>
  </si>
  <si>
    <t>mrtvé dřevo smrku</t>
  </si>
  <si>
    <t>49°31'43"N, 13°34'23"E</t>
  </si>
  <si>
    <t>plocha 36</t>
  </si>
  <si>
    <t>Larix</t>
  </si>
  <si>
    <t>49°32'0"N, 13°34'46"E</t>
  </si>
  <si>
    <t>plocha 43, modřín 2</t>
  </si>
  <si>
    <t>plocha 43, modřín 5</t>
  </si>
  <si>
    <t>plocha 43, modřín 1</t>
  </si>
  <si>
    <t>49°32'26"N, 13°34'46"E</t>
  </si>
  <si>
    <t>plocha 44, modřín 1; + Trapeliopsis glaucolepidea</t>
  </si>
  <si>
    <t>plocha 44, modřín 1</t>
  </si>
  <si>
    <t>plocha 44</t>
  </si>
  <si>
    <t>cf. subrugosa</t>
  </si>
  <si>
    <t>Fraxinus</t>
  </si>
  <si>
    <t>49°31'46"N, 13°35'12"E</t>
  </si>
  <si>
    <t>plocha 48, jasan 1; Pd-</t>
  </si>
  <si>
    <t>(Fr. ex Duby) Essl.</t>
  </si>
  <si>
    <t>plocha 48, klen 2</t>
  </si>
  <si>
    <t>plocha 48, jasan 1</t>
  </si>
  <si>
    <t>nerozložený mrtvý buk</t>
  </si>
  <si>
    <t>plocha 48; Pd+ red</t>
  </si>
  <si>
    <t>plocha 43; TLC, salazinic</t>
  </si>
  <si>
    <t>Pachyphiale</t>
  </si>
  <si>
    <t>fagicola</t>
  </si>
  <si>
    <t>(Arnold) Zwackh</t>
  </si>
  <si>
    <t>49°31'50"N, 13°32'29"E</t>
  </si>
  <si>
    <t>plocha 5</t>
  </si>
  <si>
    <t>scabrata</t>
  </si>
  <si>
    <t>NPR Chejlava, cca 150 m od velké křižovatky s turistickým přístřeškem</t>
  </si>
  <si>
    <t>TLC, salazinic</t>
  </si>
  <si>
    <t>Zopf </t>
  </si>
  <si>
    <t>Netolice</t>
  </si>
  <si>
    <t>L.Syrovátková, J.Vondrák, V.Pouska</t>
  </si>
  <si>
    <t>Thelloma</t>
  </si>
  <si>
    <t>ocellatum</t>
  </si>
  <si>
    <t>(Körb.) Tibell</t>
  </si>
  <si>
    <t>Borová Lada</t>
  </si>
  <si>
    <t>on meadow near Hrabická Lada settlement</t>
  </si>
  <si>
    <t>920 m</t>
  </si>
  <si>
    <t>49°00'22.2''N, 13°40'05.2''E</t>
  </si>
  <si>
    <t>J.Malíček, I.Černajová &amp; L.Syrovátková</t>
  </si>
  <si>
    <t>Kvilda</t>
  </si>
  <si>
    <t>along road 2 km S of village</t>
  </si>
  <si>
    <t>1130 m</t>
  </si>
  <si>
    <t>49°00'01''N, 13°35'12''E</t>
  </si>
  <si>
    <t>plodná</t>
  </si>
  <si>
    <t>Karpaty</t>
  </si>
  <si>
    <t>51. kvartál Ričanského lesnictví, u potoka Říká</t>
  </si>
  <si>
    <t>832 m</t>
  </si>
  <si>
    <t>Picea sp.</t>
  </si>
  <si>
    <t>xx.8.2010</t>
  </si>
  <si>
    <t>Myro Zuzuk</t>
  </si>
  <si>
    <t>hora Ploska</t>
  </si>
  <si>
    <t>1236 m</t>
  </si>
  <si>
    <t>sarcopidoides</t>
  </si>
  <si>
    <t>(A. Massal.) A. L. Sm.</t>
  </si>
  <si>
    <t>protected area Stužica, S-facing slopes of Kamenná lúka Mt. (1201 m), old-growth beech forest, along red-marked tourist path</t>
  </si>
  <si>
    <t>49°04'57''N, 22°32'47''E</t>
  </si>
  <si>
    <t>protected area Stužica, S-facing slopes between Kamenná lúka Mt. (1201 m) and Kremenec Mt. (1221 m), old-growth beech forest</t>
  </si>
  <si>
    <t>49°05'10''N, 22°33'09''E</t>
  </si>
  <si>
    <t>R.C.Harris &amp; W.R.Buck</t>
  </si>
  <si>
    <t>Fagaras Mts (Muntii Fagarasului)</t>
  </si>
  <si>
    <t>Sibiu</t>
  </si>
  <si>
    <t>pasture in valley of Porumbacu River 3,5 km SE of Porumbacu de Sus</t>
  </si>
  <si>
    <t>on wood</t>
  </si>
  <si>
    <t>45°41'19,6''N, 24°30'27,1''E</t>
  </si>
  <si>
    <t>J.Malíček, F.Bouda &amp; L.Syrovátková</t>
  </si>
  <si>
    <t>asci: 16-spored, rarely developed</t>
  </si>
  <si>
    <t>Crocicreas fraxinophilum (Svrček) Triebel &amp; Baral</t>
  </si>
  <si>
    <t> (Svrček) Triebel &amp; Baral</t>
  </si>
  <si>
    <t>Prague - Nová Ves, K nové vsi street</t>
  </si>
  <si>
    <t>Dalejský potok brook</t>
  </si>
  <si>
    <r>
      <t xml:space="preserve">Fraxinus excelsior </t>
    </r>
    <r>
      <rPr>
        <sz val="11"/>
        <color rgb="FF000000"/>
        <rFont val="Calibri"/>
        <family val="2"/>
        <charset val="238"/>
      </rPr>
      <t>petioles in litter</t>
    </r>
  </si>
  <si>
    <t>Crocicreas coronatum (Bull.) S.E. Carp.</t>
  </si>
  <si>
    <t>(Bull.) S.E. Carp. </t>
  </si>
  <si>
    <t>Loxospora cismonica (Beltr.) Hafellner</t>
  </si>
  <si>
    <t>cismonica</t>
  </si>
  <si>
    <t>(Beltr.) Hafellner</t>
  </si>
  <si>
    <t>Sibiu - Arefu</t>
  </si>
  <si>
    <t>silver fir-beech forest on slope above road in N-S oriented valley 8 km NNE of vidraru dam</t>
  </si>
  <si>
    <t>1100 m</t>
  </si>
  <si>
    <t>45°30'49" N, 24°40'31" E</t>
  </si>
  <si>
    <t>Lecanora cinereofusca H. Magn.</t>
  </si>
  <si>
    <t>cinereofusca</t>
  </si>
  <si>
    <t>silver fir-beech forest on slope above road in N-S oriented valley 8 km NNE of Vidraru dam</t>
  </si>
  <si>
    <t>apothecial margin: Pd+ orange</t>
  </si>
  <si>
    <t>R.C.Harris</t>
  </si>
  <si>
    <t>Phaeophyscia endococcina (Körb.) Moberg</t>
  </si>
  <si>
    <t>endococcina</t>
  </si>
  <si>
    <t>(Körb.) Moberg</t>
  </si>
  <si>
    <t>PR Zemská brána, Údolí Divoké Orlice</t>
  </si>
  <si>
    <t>kameny v řece</t>
  </si>
  <si>
    <t>Český Krumlov, Novohradské hory Mts.</t>
  </si>
  <si>
    <t>Žofín: 1,5 km NE of settlement</t>
  </si>
  <si>
    <t>young mixed forest, on tree stump</t>
  </si>
  <si>
    <t>48°41'06''N, 14°42'24''E</t>
  </si>
  <si>
    <t>Usnea subfloridana Stirt.</t>
  </si>
  <si>
    <t>Žofín: 700 m E of settlement</t>
  </si>
  <si>
    <t>810 m</t>
  </si>
  <si>
    <t>beech forest, on branches of fallen Fagus sylvatica</t>
  </si>
  <si>
    <t>48°40'26''N, 14°42'13''E</t>
  </si>
  <si>
    <t>Žofín: 1,8 km ESE of settlement</t>
  </si>
  <si>
    <t>beech forest</t>
  </si>
  <si>
    <t>48°40'09''N, 14°43'00''E</t>
  </si>
  <si>
    <t>Cladonia gracilis (L.) Willd.</t>
  </si>
  <si>
    <t>Žofín</t>
  </si>
  <si>
    <t>dead wood</t>
  </si>
  <si>
    <t>Collema limosum (Ach.) Ach.</t>
  </si>
  <si>
    <t>limosum</t>
  </si>
  <si>
    <t>Rychnov n. Kněžnou, Orlické hory Protect. Lands. Area</t>
  </si>
  <si>
    <t>Pěčín: gabrodiorite quarry on N border of village</t>
  </si>
  <si>
    <t>50°09'38''N, 16°25'19''E</t>
  </si>
  <si>
    <t>alley on SE border of village</t>
  </si>
  <si>
    <t>50°16'08''N, 16°29'00''E</t>
  </si>
  <si>
    <t>Železné hory</t>
  </si>
  <si>
    <t>Nasavrky</t>
  </si>
  <si>
    <t>Peklo</t>
  </si>
  <si>
    <t>Plzeň</t>
  </si>
  <si>
    <t>javor mleč</t>
  </si>
  <si>
    <t>49°32'3.185"N, 13°33'21.047"E</t>
  </si>
  <si>
    <t>49°32'4.173"N, 13°33'27.536"E</t>
  </si>
  <si>
    <t>(Turner &amp; Borrer ex Sm.) Almb.</t>
  </si>
  <si>
    <t>49°32'13.128"N, 13°33'31.552"E</t>
  </si>
  <si>
    <t>Žofín: 1,2 km NE of settlement</t>
  </si>
  <si>
    <t>dead wood of Fagus sylvatica</t>
  </si>
  <si>
    <t>48°41'03''N, 14°42'11''E</t>
  </si>
  <si>
    <t>Multiclavula mucida (Pers.) R.H. Petersen</t>
  </si>
  <si>
    <t>Trapeliopsis glaucolepidea (Nyl.) Gotth. Schneid.</t>
  </si>
  <si>
    <t>Trapeliopsis flexuosa (Fr.) Coppins &amp; P. James</t>
  </si>
  <si>
    <t>(Fr.) Coppins &amp; P. James</t>
  </si>
  <si>
    <t>Žofín: 500 m ENE of "Zlatá Ktiš" pond</t>
  </si>
  <si>
    <t>on decaying bark</t>
  </si>
  <si>
    <t>48°40'47''N, 14°43'01''E</t>
  </si>
  <si>
    <t>Agonimia repleta Czarnota &amp; Coppins</t>
  </si>
  <si>
    <t>repleta</t>
  </si>
  <si>
    <t>Czarnota &amp; Coppins</t>
  </si>
  <si>
    <t>Žofín: 1,8 km ESE of settlement</t>
  </si>
  <si>
    <t>beech forest, on base of Fagus sylvatica</t>
  </si>
  <si>
    <t>(Körb.) Gams ex Coppins</t>
  </si>
  <si>
    <t>beech forest, on decaying wood</t>
  </si>
  <si>
    <t>Usnea cf. filipendula Stirt.</t>
  </si>
  <si>
    <t>beech forest, on branches of Fagus sylvatica</t>
  </si>
  <si>
    <t>Trapelia corticola Coppins &amp; P. James</t>
  </si>
  <si>
    <t>PR Černý důl, Údolíčko</t>
  </si>
  <si>
    <t>800 - 850 m</t>
  </si>
  <si>
    <t>Biatora fallax Hepp</t>
  </si>
  <si>
    <t>Hepp</t>
  </si>
  <si>
    <t>Žofín: 2 km SE of settlement, near NE border of "Žofínský prales"</t>
  </si>
  <si>
    <t>48°40'02''N, 14°43'01''E</t>
  </si>
  <si>
    <t>M</t>
  </si>
  <si>
    <t>Podoscypha</t>
  </si>
  <si>
    <t>Thelephora</t>
  </si>
  <si>
    <t>Nicaragua</t>
  </si>
  <si>
    <t>Castillo</t>
  </si>
  <si>
    <t>Jiří Kout</t>
  </si>
  <si>
    <t>Polyporus</t>
  </si>
  <si>
    <t>on decaying stick</t>
  </si>
  <si>
    <t>Feb. - March, 1893</t>
  </si>
  <si>
    <t>Cymatoderma dendriticum?</t>
  </si>
  <si>
    <t>Cymatoderma</t>
  </si>
  <si>
    <t>dendriticum?</t>
  </si>
  <si>
    <t>(Pers.) D.A. Reid</t>
  </si>
  <si>
    <t>Thelephora vialis?</t>
  </si>
  <si>
    <t>Septobasidium retiforme (Berk. &amp; M.A. Curtis) Pat.</t>
  </si>
  <si>
    <t>Septobasidium</t>
  </si>
  <si>
    <t>retiforme</t>
  </si>
  <si>
    <t>(Berk. &amp; M.A. Curtis) Pat.</t>
  </si>
  <si>
    <t>Thelephora retiformis</t>
  </si>
  <si>
    <t>Castillo</t>
  </si>
  <si>
    <t>Castillo Viejo</t>
  </si>
  <si>
    <t>Thelephora sublilacina Ellis &amp; Everh</t>
  </si>
  <si>
    <t>Thelephora</t>
  </si>
  <si>
    <t>sublilacina</t>
  </si>
  <si>
    <t>Ellis &amp; Everh</t>
  </si>
  <si>
    <t>Xylobolus subpileatus (Berk. &amp; M.A. Curtis) Boidin</t>
  </si>
  <si>
    <t>Xylobolus</t>
  </si>
  <si>
    <t>subpileatus</t>
  </si>
  <si>
    <t>(Berk. &amp; M.A. Curtis) Boidin</t>
  </si>
  <si>
    <t>Stereum subpileatum</t>
  </si>
  <si>
    <t>Jalapa</t>
  </si>
  <si>
    <t>Hymenochaete rheicolor?</t>
  </si>
  <si>
    <t>Hymenochaete</t>
  </si>
  <si>
    <t>rheicolor?</t>
  </si>
  <si>
    <t>(Mont.) Lév.</t>
  </si>
  <si>
    <t>Hymenochaete tabacina</t>
  </si>
  <si>
    <t>C.L.Smith</t>
  </si>
  <si>
    <t>Stereum pergamenum?</t>
  </si>
  <si>
    <t>Hjortstamia crassa (Lév.) Boidin &amp; Gilles</t>
  </si>
  <si>
    <t>Hjortstamia</t>
  </si>
  <si>
    <t>crassa</t>
  </si>
  <si>
    <t>(Lév.) Boidin &amp; Gilles</t>
  </si>
  <si>
    <t>Stereum rufo-fulvum</t>
  </si>
  <si>
    <t>Ometepe Isl.</t>
  </si>
  <si>
    <t>Stereum pergamenum</t>
  </si>
  <si>
    <t>Hjortstamia papyrina (Mont.) Boidin &amp; Gilles</t>
  </si>
  <si>
    <t>papyrina</t>
  </si>
  <si>
    <t>(Mont.) Boidin &amp; Gilles</t>
  </si>
  <si>
    <t>Stereum papyrinum</t>
  </si>
  <si>
    <t>Stereum purpureum</t>
  </si>
  <si>
    <t>San Juan del Norte (Greytown)</t>
  </si>
  <si>
    <t>Hjortstamia papyrina? (Mont.) Boidin &amp; Gilles</t>
  </si>
  <si>
    <t>papyrina?</t>
  </si>
  <si>
    <t>Stereum subcarneum</t>
  </si>
  <si>
    <t>Stereum sp.</t>
  </si>
  <si>
    <t>Stereum</t>
  </si>
  <si>
    <t>Stereum versicolor</t>
  </si>
  <si>
    <t>Feb, Mar, 1893</t>
  </si>
  <si>
    <t>Stereum versicolor (Sw.) Fr.</t>
  </si>
  <si>
    <t>versicolor</t>
  </si>
  <si>
    <t>(Sw.) Fr.</t>
  </si>
  <si>
    <t>Stereum complicatum (Fr.) Fr.</t>
  </si>
  <si>
    <t>complicatum</t>
  </si>
  <si>
    <t>(Fr.) Fr.</t>
  </si>
  <si>
    <t>Stereum galeottii</t>
  </si>
  <si>
    <t/>
  </si>
  <si>
    <t>Greytown</t>
  </si>
  <si>
    <t>Černý důl Nature Reserve, fragment of old-growth beech-spruce-silver fir forest</t>
  </si>
  <si>
    <r>
      <t xml:space="preserve">stump of </t>
    </r>
    <r>
      <rPr>
        <i/>
        <sz val="11"/>
        <color rgb="FF000000"/>
        <rFont val="Calibri"/>
        <family val="2"/>
        <charset val="238"/>
      </rPr>
      <t>Picea abies</t>
    </r>
  </si>
  <si>
    <r>
      <t xml:space="preserve">decaying </t>
    </r>
    <r>
      <rPr>
        <i/>
        <sz val="11"/>
        <color rgb="FF000000"/>
        <rFont val="Calibri"/>
        <family val="2"/>
        <charset val="238"/>
      </rPr>
      <t>Fagus sylvatica</t>
    </r>
  </si>
  <si>
    <t>Chaenotheca phaeocephala (Turner) Th. Fr.</t>
  </si>
  <si>
    <t>phaeocephala</t>
  </si>
  <si>
    <t>(Turner) Th. Fr.</t>
  </si>
  <si>
    <t>Micarea cf. botryoides (Nyl.) Coppins</t>
  </si>
  <si>
    <t>cf. botryoides</t>
  </si>
  <si>
    <r>
      <t xml:space="preserve">decaying stump of </t>
    </r>
    <r>
      <rPr>
        <i/>
        <sz val="11"/>
        <color rgb="FF000000"/>
        <rFont val="Calibri"/>
        <family val="2"/>
        <charset val="238"/>
      </rPr>
      <t>Picea abies</t>
    </r>
  </si>
  <si>
    <t>Rhizocarpon ferax H. Magn.</t>
  </si>
  <si>
    <t>ferax</t>
  </si>
  <si>
    <t>ad saxa granitica supra lacum Biele pleso ad pedem montis Jahňačí, exp. ENE</t>
  </si>
  <si>
    <t>1700-1750 m</t>
  </si>
  <si>
    <t>granit</t>
  </si>
  <si>
    <t>cum R. lindsayanum</t>
  </si>
  <si>
    <t>in declivi sept. sub cacumine montis Vyš. Priehyba</t>
  </si>
  <si>
    <t>1980-1990 m</t>
  </si>
  <si>
    <t>Rhizocarpon alpicola (Anzi) Rabenh.</t>
  </si>
  <si>
    <t>alpicola</t>
  </si>
  <si>
    <t>Český Krumlov, Želnava</t>
  </si>
  <si>
    <t>Ad saxa granitica sub cacumine montis Trojmezná</t>
  </si>
  <si>
    <t>St. Kučera</t>
  </si>
  <si>
    <t>Rhizocarpon cf. drepanodes Ramond ex DC.</t>
  </si>
  <si>
    <t>cf. Drepanodes</t>
  </si>
  <si>
    <t>Ramond ex DC.</t>
  </si>
  <si>
    <t>Obří hrad reserved area</t>
  </si>
  <si>
    <t>940-980 m</t>
  </si>
  <si>
    <t>František Bouda</t>
  </si>
  <si>
    <t>Buzošná reserved area</t>
  </si>
  <si>
    <t>Rhizocarpon geographicum (L.) DC.</t>
  </si>
  <si>
    <t>(L.) DC.</t>
  </si>
  <si>
    <t>Zvíkovská pahorkatina</t>
  </si>
  <si>
    <t>Písek, Zvíkovské Podhradí</t>
  </si>
  <si>
    <t>PP Kopanina near junction Otava and Vltava rivers</t>
  </si>
  <si>
    <t>360-400 m</t>
  </si>
  <si>
    <t>Runem.</t>
  </si>
  <si>
    <t>in parietibus vertrcalibus saxorum quartziticorum in delivi mer.-occidentali m. Zámky,</t>
  </si>
  <si>
    <t>1940 m</t>
  </si>
  <si>
    <t>s. qartziticorum</t>
  </si>
  <si>
    <t>Liptovské Tatry</t>
  </si>
  <si>
    <t>ad saxa mylonitica superpendentia in decl. merid. Montis Plačlivo</t>
  </si>
  <si>
    <t>mylonit</t>
  </si>
  <si>
    <t>I. Pišút et Z. Černohorský</t>
  </si>
  <si>
    <t>Lichenes Slovakiae exsiccati</t>
  </si>
  <si>
    <t>Nízke Tatry</t>
  </si>
  <si>
    <t>ad saxa schistosa - phyllit - superpendentia in monte Kolesárová</t>
  </si>
  <si>
    <t>1480 m</t>
  </si>
  <si>
    <t>phyllit</t>
  </si>
  <si>
    <t>ad rupes quartziticas in iugo inter montes Velký Bok et homolka</t>
  </si>
  <si>
    <t>siliceous rock</t>
  </si>
  <si>
    <t>Kriváň, ad saxa granitica, exp. W</t>
  </si>
  <si>
    <t>2470 m</t>
  </si>
  <si>
    <t>B. Wagner</t>
  </si>
  <si>
    <t>Rhizocarpon sublucidum Räs.</t>
  </si>
  <si>
    <t>sublucidum</t>
  </si>
  <si>
    <t>Räs.</t>
  </si>
  <si>
    <t>Pohorelá</t>
  </si>
  <si>
    <t>ad lapides paragneissaceos phyllonitisatos per. Inundatos in rivulo inter montes Králova hola et Tri studne supra locum Martaluzka dictum</t>
  </si>
  <si>
    <t>1520 m</t>
  </si>
  <si>
    <t>Belanské Tatry</t>
  </si>
  <si>
    <t>in declivi sept. mont. Ždiarska Vidla, ad saxa calcarea silicifera, exp. NNE</t>
  </si>
  <si>
    <t>2000 m</t>
  </si>
  <si>
    <t>calc.-sil. rock</t>
  </si>
  <si>
    <t>Rhizocarpon effiguratum (Anzi) Th. Fr.</t>
  </si>
  <si>
    <t>effiguratum</t>
  </si>
  <si>
    <t>(Anzi) Th. Fr.</t>
  </si>
  <si>
    <t>Nefcerka, ad lapidem granti. pr. lacum Niž. Terianske pleso</t>
  </si>
  <si>
    <t>1947 m</t>
  </si>
  <si>
    <t>ad parietes superpendentes et locis cavernosis saxorum granodioriticorum p. p. schistosorum in declivi sept-or. m. Kráľova hola loco martaluzka dicto (prope m. Tri studne)</t>
  </si>
  <si>
    <t>1508 m</t>
  </si>
  <si>
    <t>Rhizocarpon intermediellum Räs.</t>
  </si>
  <si>
    <t>intermediellum</t>
  </si>
  <si>
    <t>Nordtirol</t>
  </si>
  <si>
    <t>Tuxer Alpen</t>
  </si>
  <si>
    <t>Steinach am Brenner</t>
  </si>
  <si>
    <t>Auf kleinen Kalkschiefersteinen am windverfegten Westrücken des bentlsteins gegen den Schröffelkogel, bei Steinach am Brenner</t>
  </si>
  <si>
    <t>2150-2200 m</t>
  </si>
  <si>
    <t>September 1961</t>
  </si>
  <si>
    <t>M. Steiner</t>
  </si>
  <si>
    <t>Lichenes Alpinum (München)</t>
  </si>
  <si>
    <t>Rhizocarpon macrosporum Räs.</t>
  </si>
  <si>
    <t>macrosporum</t>
  </si>
  <si>
    <t>ad parietem horzontalem saxorum gneissaceorum (mylonit.?) in ripa sin. rivi Smrečianka in convalle Žiarska dolina</t>
  </si>
  <si>
    <t>gneiss. rock</t>
  </si>
  <si>
    <t>in cacumine contis V. Svišťovka, granit, exp. W-NW.</t>
  </si>
  <si>
    <t>Rhizocarpon atroflavescens ssp. pulvelurentum (Schaer.) Runem.</t>
  </si>
  <si>
    <t>atroflavescens ssp. pulvelurentum</t>
  </si>
  <si>
    <t>(Schaer.) Runem.</t>
  </si>
  <si>
    <t>2050 m</t>
  </si>
  <si>
    <t>Rhizocarpon atroflavescens Lynge</t>
  </si>
  <si>
    <t>atroflavescens</t>
  </si>
  <si>
    <t>Lynge</t>
  </si>
  <si>
    <t>stěny ad chatou Protěží</t>
  </si>
  <si>
    <t>1500 m</t>
  </si>
  <si>
    <t>J. Nádvorník</t>
  </si>
  <si>
    <t>Rhizocarpon superficiale ssp. boreale Runem.</t>
  </si>
  <si>
    <t>superficiale ssp. boreale</t>
  </si>
  <si>
    <t>Island</t>
  </si>
  <si>
    <t>W- Island</t>
  </si>
  <si>
    <t>Borgarfjararsýsla</t>
  </si>
  <si>
    <t>in lapidosis in devlivi NNW m. Skeljabrekkufjall (soli exp.)</t>
  </si>
  <si>
    <t>50-60 m</t>
  </si>
  <si>
    <t>Rhizocarpon lindsayanum</t>
  </si>
  <si>
    <t>Krkonoše</t>
  </si>
  <si>
    <t>Violík</t>
  </si>
  <si>
    <t>ad saxa granitica, etp. NO-O</t>
  </si>
  <si>
    <t>1470 m</t>
  </si>
  <si>
    <t>glacier cirque of the Plešné jezero lake - central part</t>
  </si>
  <si>
    <t>1290 m</t>
  </si>
  <si>
    <t>Schaereria fuscocinerea (Nyl.) Clauzade et Roux</t>
  </si>
  <si>
    <t>Schaereria</t>
  </si>
  <si>
    <t>fuscocinerea</t>
  </si>
  <si>
    <t>(Nyl.) Clauzade et Roux</t>
  </si>
  <si>
    <t>cum Rhizocarpon geographicum</t>
  </si>
  <si>
    <t>Rhizocarpon inarense (Vain.) Vain.</t>
  </si>
  <si>
    <t>inarense</t>
  </si>
  <si>
    <t>(Vain.) Vain</t>
  </si>
  <si>
    <t>Rhizocarpon chionophilum</t>
  </si>
  <si>
    <t>Russia</t>
  </si>
  <si>
    <t>Novaja Zemlja</t>
  </si>
  <si>
    <t>Belusha Bay</t>
  </si>
  <si>
    <t>Hand Runemark 1955</t>
  </si>
  <si>
    <t>1850 m</t>
  </si>
  <si>
    <t>Nefcerka, in declivi mer. montis Hurbo, supra lacum Niž. Terianske pleso, ad saxa granitica mylonitisata soli exp.,</t>
  </si>
  <si>
    <t>Lichenes Bohemoslovakiae exsiccati</t>
  </si>
  <si>
    <t>ad stratos silicoso rupium calcarearum in parte superiorer convallis Holubyho dolina</t>
  </si>
  <si>
    <t>1750 m</t>
  </si>
  <si>
    <t>Vyšší Brod</t>
  </si>
  <si>
    <t>ad lapides in cacumine collis pr. pagum Loučovice, silic.</t>
  </si>
  <si>
    <t>922 m</t>
  </si>
  <si>
    <t>Rhizocarpon riparium var. virididispersa Räs.</t>
  </si>
  <si>
    <t>Montaja island</t>
  </si>
  <si>
    <t>Simo</t>
  </si>
  <si>
    <t>Simo, insula Montaja, ad saxa quarzitica ventosa</t>
  </si>
  <si>
    <t>Lichenes Fenniae exsiccati</t>
  </si>
  <si>
    <t>Rhizocarpon riparium f. typica Räs.</t>
  </si>
  <si>
    <t>Karelia ladogensis</t>
  </si>
  <si>
    <t>Kurkijoki</t>
  </si>
  <si>
    <t>rahola, Kuoksvuori</t>
  </si>
  <si>
    <t>ad saxa gneissacea in silva aperta</t>
  </si>
  <si>
    <t>OK195/2012</t>
  </si>
  <si>
    <t>Daedaleopsis confragosa (Bolton) J. Schöt.</t>
  </si>
  <si>
    <t>Daedaleopsis</t>
  </si>
  <si>
    <t>confragosa</t>
  </si>
  <si>
    <t>(Bolton) J. Schöt.</t>
  </si>
  <si>
    <t>Prague 4-Lhotka, Velký háj</t>
  </si>
  <si>
    <t>251 m</t>
  </si>
  <si>
    <t>dead trunk of Prunus avium</t>
  </si>
  <si>
    <t>F. Kotlaba</t>
  </si>
  <si>
    <t>OK196/2012</t>
  </si>
  <si>
    <t>Prague12-Modřany, between Do koutů and Cholupický brook</t>
  </si>
  <si>
    <t>237 m</t>
  </si>
  <si>
    <t>dead branch on the tree Prunus avium</t>
  </si>
  <si>
    <t>Prague4-Hodkovičky, between Vrbova and Psohlavců street</t>
  </si>
  <si>
    <t>dead branch on the ground Prunus avium</t>
  </si>
  <si>
    <t>Prague4-Kamýk</t>
  </si>
  <si>
    <t>dead trunk on the ground Prunus avium</t>
  </si>
  <si>
    <t>Železná Ruda</t>
  </si>
  <si>
    <t>glacier cirque of the Černé jezero lake, over humused rock in cetral part of the corrie</t>
  </si>
  <si>
    <t>1250 m</t>
  </si>
  <si>
    <t>x</t>
  </si>
  <si>
    <t>Velká: rocks on SW border of Tahava recreation area, 49°40'07''N, 14°15'21''E</t>
  </si>
  <si>
    <t>on bark of old Salix</t>
  </si>
  <si>
    <t>16. 3. 2012</t>
  </si>
  <si>
    <t>Tatranská Kotlina: Skalné vráta Mt., 49°13'43.4''N, 20°16'41.6''E</t>
  </si>
  <si>
    <t>rev. Josef Hafellner 2011</t>
  </si>
  <si>
    <t>Černý důl Nature Reserve, fragment of old-growth beech-spruce-silver fir forest, 50°12'04''N, 16°31'09''E</t>
  </si>
  <si>
    <t>on dead trunk of Fagus sylvatica</t>
  </si>
  <si>
    <t>20. 4. 2012</t>
  </si>
  <si>
    <t>Ranšpurk National Nature Reserve, c. 48°40'41"N, 16°56'49"E, floodplain old-growth forest</t>
  </si>
  <si>
    <t>11. 10. 2013</t>
  </si>
  <si>
    <t>Černý důl Nature Reserve, fragment of old-growth beech-spruce-silver fir forest, along brook, 50°12'01.4''N, 16°31'18.2''E</t>
  </si>
  <si>
    <t>lucifuga</t>
  </si>
  <si>
    <t>Vymyšlenská pěšina Nature Reserve, S-exposed rocky slopes dominated by oaks and pines in central part of reserve, 49°44'46.0''N, 14°21'48.1''E</t>
  </si>
  <si>
    <t>9. 4. 2012</t>
  </si>
  <si>
    <t>Caloplaca sinapisperma (Lam. et DC.) Maheu et A.Gillet</t>
  </si>
  <si>
    <t>Shkodër County, Theth National Park</t>
  </si>
  <si>
    <t>along tourist route between Buni i Jezerces and Pejes, 42°27'42.6''N, 19°47'12.2''E</t>
  </si>
  <si>
    <t>19. 6. 2012</t>
  </si>
  <si>
    <t>old trees along road 0,5 km N of village, 49°39'07''N, 15°58'04''E</t>
  </si>
  <si>
    <t>10. 7. 2012</t>
  </si>
  <si>
    <t>Muránska Huta</t>
  </si>
  <si>
    <t>SE-exposed rocky slopes of locality "Tesná skala" 800 m NE of village, 48°47'02''N, 20°07'13''E</t>
  </si>
  <si>
    <t>on bark of Tilia cordata</t>
  </si>
  <si>
    <t>J. Malíček, P. Czarnota, A. Guttová, J. Halda, Z. Palice</t>
  </si>
  <si>
    <t>medulla: C+ pale rosa; TLC: imbricatic acid syndrome, perlatolic acid, atranorin (anal. 13.1.2011)</t>
  </si>
  <si>
    <t>on S-exposed slope of Mužské kameny Mt., 50°46'36.3''N, 15°35'38.5''E</t>
  </si>
  <si>
    <t>Šiance National Nature Reservation: central part of reserve, ca 48°46'17''N, 20°05'06''E</t>
  </si>
  <si>
    <t>distr. Jindřichův Hradec, Třeboňsko Basin</t>
  </si>
  <si>
    <t>deciduous forest near path 300 m E of Homolka hill (607 m), 49°01'42''N, 14°59'28''E</t>
  </si>
  <si>
    <t>29. 2. 2012</t>
  </si>
  <si>
    <t>J. Malíček, F. Bouda, I. Černajová &amp; L. Syrovátková</t>
  </si>
  <si>
    <t>thallus: Pd+ yellow; photobiont: chlorococcoid; ascospores: 3-4 µm</t>
  </si>
  <si>
    <t>epihymenium: POL-; cortex thick, delimited</t>
  </si>
  <si>
    <t>distr. Prachatice, Šumava Mts.</t>
  </si>
  <si>
    <t>1,5 km S of village, 49°01'37.3''N, 13°39'11.5''E</t>
  </si>
  <si>
    <t>discs: C+ yellow; pseudocortex not very typical!</t>
  </si>
  <si>
    <t>low rocky outcrops on bank of Pejes [Peshkeqes] lake, 42°26'49.8''N, 19°46'14.9''E</t>
  </si>
  <si>
    <t>1640 m</t>
  </si>
  <si>
    <t>28. 6. 2011</t>
  </si>
  <si>
    <t>Černá v Pošumaví</t>
  </si>
  <si>
    <t>Bližná: along road at E border of village, 48°43'22''N, 14°05'48''E</t>
  </si>
  <si>
    <t>21. 8. 2012</t>
  </si>
  <si>
    <t>on junction of Zdobnice and Říčka rivers, 50°10'18''N, 16°24'20''E</t>
  </si>
  <si>
    <t>22. 4. 2012</t>
  </si>
  <si>
    <t>Vymyšlenská pěšina Nature Reserve, gorge with small brook in W part of reserve, 49°44'31''N, 14°21'13''E</t>
  </si>
  <si>
    <t>ascospores mostly 5-septate, ca 6 µm width</t>
  </si>
  <si>
    <t>Rinodina aspersa (Borrer) J. R. Laundon</t>
  </si>
  <si>
    <t>open acidophilous oak forest on S-exposed slopes of Sokolí hill, 50°01'43''N, 13°52'51''E</t>
  </si>
  <si>
    <t>Rinodina bischoffii (Hepp) A.Massal.</t>
  </si>
  <si>
    <t>xerothermic grasslands with limestone outcrops on SE-exposed slopes of Zbirov (524 m) hill, 49°34'37''N, 14°20'26''E</t>
  </si>
  <si>
    <t>500-510 m</t>
  </si>
  <si>
    <t>26. 3. 2012</t>
  </si>
  <si>
    <t>Vymyšlenská pěšina Nature Reserve, oaks on rocky slopes, 49°44'33''N, 14°22'50''E</t>
  </si>
  <si>
    <t>thalllus: K+ yellow</t>
  </si>
  <si>
    <t>xerothermic grasslands with small limestone outcrops 200 m WNW of village, 49°34'44"N, 14°20'35"E</t>
  </si>
  <si>
    <t>Sclerophora pallida (Pers.) Y. J. Jao et Spooner</t>
  </si>
  <si>
    <t>Scoliciosporum umbrinum (Ach.) Arnold</t>
  </si>
  <si>
    <t>Vymyšlenská pěšina Nature Reserve, S-exposed rocky slopes dominated by oaks and pines, 49°44'36''N, 14°22'23''E</t>
  </si>
  <si>
    <t>on blue marked tourist path 1,3 km SSW of Bělá settlement, in valley of Studený p. brook, 50°07'30.5''N, 17°12'08.3''E</t>
  </si>
  <si>
    <t>13. 7. 2012</t>
  </si>
  <si>
    <t>gracilis subsp. gracilis</t>
  </si>
  <si>
    <t>Cladonia gracilis var. cordalis f. fissa Anders</t>
  </si>
  <si>
    <t>Jeschken, im Fichtenjungwald auf Kieselschieferboden</t>
  </si>
  <si>
    <t>ca 800 m</t>
  </si>
  <si>
    <t>J. Anders - Lichenes exsiccati</t>
  </si>
  <si>
    <t>Type specimen (isolectotype)</t>
  </si>
  <si>
    <t>obscuratum</t>
  </si>
  <si>
    <t>Rhizocarpon pycnocarpoides Eitner</t>
  </si>
  <si>
    <t>Obří důl</t>
  </si>
  <si>
    <t>Eitner</t>
  </si>
  <si>
    <t>V. Kuťák: Lichenes Bohemiae</t>
  </si>
  <si>
    <t>Type specimen</t>
  </si>
  <si>
    <t>peliscypha</t>
  </si>
  <si>
    <t>Acarospora montana H.Magn.</t>
  </si>
  <si>
    <t>Třebíč</t>
  </si>
  <si>
    <t>Heraltice</t>
  </si>
  <si>
    <t>prope pag. Heraltice ad saxa schistosa ferruginosa</t>
  </si>
  <si>
    <t>J. Suza: Lichenes bohemoslovakiae</t>
  </si>
  <si>
    <t>suzai</t>
  </si>
  <si>
    <t>Acarospora suzai H. Magn.</t>
  </si>
  <si>
    <t>ad rupes serpentinaceas prope pag. Mohelno locis soli expositis</t>
  </si>
  <si>
    <t>250-350 m</t>
  </si>
  <si>
    <t>serpentinicola</t>
  </si>
  <si>
    <t>Suza</t>
  </si>
  <si>
    <t>Lecanora (Aspicilia) serpentinicola Suza</t>
  </si>
  <si>
    <t>in rupibus serpentinaceis apricis ad flumen Jihlavka prope pag. Mohelno</t>
  </si>
  <si>
    <t>250-300 m</t>
  </si>
  <si>
    <t>(Flot.) Zahlbr.</t>
  </si>
  <si>
    <t>Lecanora demissa var. caesiella Suza</t>
  </si>
  <si>
    <t>Třebíč, in latere rupis gneissaceae, soli expositae, ad ruinam arcis Ketkovický hrad supra flumen Oslava, sterilis</t>
  </si>
  <si>
    <t>(Dicks.) Kalb et Lücking</t>
  </si>
  <si>
    <t>Biatora pineti (Schrad.) Rabenh.</t>
  </si>
  <si>
    <t>Reichenberg (Liberec</t>
  </si>
  <si>
    <t>Auf Waldboden bei Reichenberg in Böhmen gef. von Wilh. Siegmund jun.</t>
  </si>
  <si>
    <t>Rabenhorst, Lichenes europaei</t>
  </si>
  <si>
    <t>inquinans</t>
  </si>
  <si>
    <t>(Sm.) Trevis.</t>
  </si>
  <si>
    <t>Cyphelium inquinans (Sm.) Trevis.</t>
  </si>
  <si>
    <t>Ad truncum decorticatum Abietis in monte Polom prope Železná Ruda</t>
  </si>
  <si>
    <t>A. Hilitzer</t>
  </si>
  <si>
    <t>Hilitzer et Kavina: Cryptogamae čechoslovenicae exsiccatae</t>
  </si>
  <si>
    <t>Chaenotheca trichialis f. candelaris (Schaer.) Dalla Torre et Sarnth.</t>
  </si>
  <si>
    <t>Tatra Magna</t>
  </si>
  <si>
    <t>Ad truncos Piceae excelsae sub monte Kriváň montium Magas Tátra, comit. Lipté</t>
  </si>
  <si>
    <t>1150 m</t>
  </si>
  <si>
    <t>7.1918</t>
  </si>
  <si>
    <t>G. Timkó</t>
  </si>
  <si>
    <t>Flora Hungarica Exsiccata</t>
  </si>
  <si>
    <t>Lecanora (Placodiuj)m) crassa Ach. var. subcerebrina Zahlbr.</t>
  </si>
  <si>
    <t>Central Moravia</t>
  </si>
  <si>
    <t>Brno</t>
  </si>
  <si>
    <t>in colle Stránská skála ad rupes calcareas</t>
  </si>
  <si>
    <t>Motyka</t>
  </si>
  <si>
    <t>Physcia dubia var. Floerkei Nádv.</t>
  </si>
  <si>
    <t>silic.</t>
  </si>
  <si>
    <t>5.1938</t>
  </si>
  <si>
    <t>Herbarium lichenum Z. Černohorský</t>
  </si>
  <si>
    <t>olivacea</t>
  </si>
  <si>
    <t>(Pers.) A. L. Sm.</t>
  </si>
  <si>
    <t>Sagedia obsoleta Krpbh</t>
  </si>
  <si>
    <t>An der Rinde von Salix aurita ein den Wäldern um Reichenberg in Böhmen ge. von Wilh. Siegmund</t>
  </si>
  <si>
    <t>Kremepelhuber</t>
  </si>
  <si>
    <t>Klement</t>
  </si>
  <si>
    <t>Physcia dubia f. arnoldii Nádv.</t>
  </si>
  <si>
    <t>Butovice</t>
  </si>
  <si>
    <t>Dimelaena</t>
  </si>
  <si>
    <t>oreina</t>
  </si>
  <si>
    <t>(Ach.) Norman</t>
  </si>
  <si>
    <t>Rinodina oreina (Ach.) Mass.</t>
  </si>
  <si>
    <t>Kamýk</t>
  </si>
  <si>
    <t>Ad saxa lyditica in colle prope Kamýk apud Pragam</t>
  </si>
  <si>
    <t>Chaenotheca trichialis f. subferruginea Nádv.</t>
  </si>
  <si>
    <t>Hlinsko</t>
  </si>
  <si>
    <t>in silva Horky pr. pag. Pláňavy, supra stirpes Alnorum,</t>
  </si>
  <si>
    <t>J. Nádvorník: Calicieae exsiccatae</t>
  </si>
  <si>
    <t>Bílé Karpaty</t>
  </si>
  <si>
    <t>in m. Hrabina pr. pag. Strání, ad corticem Quercus</t>
  </si>
  <si>
    <t>Arthonia</t>
  </si>
  <si>
    <t>(Schrad.) Nyl.</t>
  </si>
  <si>
    <t>Opegrapha epipasta var. acerina Opiz</t>
  </si>
  <si>
    <t>In cortice Aceris campestris in Praha Hlubočepy - in valle Prokopské údolí</t>
  </si>
  <si>
    <t>20.3.1836</t>
  </si>
  <si>
    <t>F. M. Opiz</t>
  </si>
  <si>
    <t>ex herb. Kostelecký</t>
  </si>
  <si>
    <t>Physcia cernohorskyi Nádv.</t>
  </si>
  <si>
    <t>Hlubočepy</t>
  </si>
  <si>
    <t>Motol</t>
  </si>
  <si>
    <t>3.1931</t>
  </si>
  <si>
    <t>Mor. Herálec</t>
  </si>
  <si>
    <t>bayeri</t>
  </si>
  <si>
    <t>Physcia bayeri Nádv.</t>
  </si>
  <si>
    <t>Nová Ves</t>
  </si>
  <si>
    <t>ad saxa diabasica</t>
  </si>
  <si>
    <t>260 m</t>
  </si>
  <si>
    <t>Lecanora argopholis f. viridis Černohorský</t>
  </si>
  <si>
    <t>ad saxa diabasica soli exposita prope p. Butovice,</t>
  </si>
  <si>
    <t>4.1929</t>
  </si>
  <si>
    <t>H. Vänskä</t>
  </si>
  <si>
    <t>Lecanora argopholis f. grisea Černohorský</t>
  </si>
  <si>
    <t>handelii</t>
  </si>
  <si>
    <t>J. Steiner</t>
  </si>
  <si>
    <t>Lecanora kuťákii E. Senft</t>
  </si>
  <si>
    <t>in valle Obří důl</t>
  </si>
  <si>
    <t>Physcia muscigena f. alpina Nádv.</t>
  </si>
  <si>
    <t>Western Slovakia</t>
  </si>
  <si>
    <t>V. Choč, dolomit</t>
  </si>
  <si>
    <t>7.1931</t>
  </si>
  <si>
    <t>teretiuscula</t>
  </si>
  <si>
    <t>(Ach.) Lynge</t>
  </si>
  <si>
    <t>Physcia teretiuscula f. pallidula Nádv.</t>
  </si>
  <si>
    <t>Chrudim</t>
  </si>
  <si>
    <t>Práčov, silic. soli exp.</t>
  </si>
  <si>
    <t>320 m</t>
  </si>
  <si>
    <t>Physcia pragensis var. ignota Nádv.</t>
  </si>
  <si>
    <t>Vysoké Mýto</t>
  </si>
  <si>
    <t>Chroustovice</t>
  </si>
  <si>
    <t>wainoi</t>
  </si>
  <si>
    <t>Räsänen</t>
  </si>
  <si>
    <t>Physcia caesiella f. albida Nádv.</t>
  </si>
  <si>
    <t>Oheb, gneiss</t>
  </si>
  <si>
    <t>525 m</t>
  </si>
  <si>
    <t>boulder scree, shadow</t>
  </si>
  <si>
    <t>47°40'14''N, 14°34'11''E</t>
  </si>
  <si>
    <t>J. Steinova</t>
  </si>
  <si>
    <t>Cladonia "diversa"</t>
  </si>
  <si>
    <t>Morava, Drahanská vrchovina, vojenský újezd Březina, ca 1,5 km od Jandovy chaty, nad cestou</t>
  </si>
  <si>
    <t>330</t>
  </si>
  <si>
    <t>49°20'57,06"N, 16°55'59,71"E</t>
  </si>
  <si>
    <t>21.4.2007</t>
  </si>
  <si>
    <t>J. Steinová, F. Bouda, O. Peksa, D. Svoboda</t>
  </si>
  <si>
    <t>Krkonoše Mountains, path from Dvoračky to Růženčina zahrada</t>
  </si>
  <si>
    <t>23.8.2007</t>
  </si>
  <si>
    <t>Jana Steinová, Lada Syrovátková</t>
  </si>
  <si>
    <t>Krkonoše Mountains, below Kotel Mountain (N slope)</t>
  </si>
  <si>
    <t>ca. 1400 - 1420</t>
  </si>
  <si>
    <t>Krkonoše Mountains, Velká kotelní jáma, by the limestone gallery</t>
  </si>
  <si>
    <t>50°45'06"N, 15°31'57"E</t>
  </si>
  <si>
    <t>Krkonoše Mountains, Velká kotelní jáma, below limestone gallery</t>
  </si>
  <si>
    <t>ca. 1350</t>
  </si>
  <si>
    <t>Krkonoše Mountains, below the top of Kotel Mountain (N slope)</t>
  </si>
  <si>
    <t>ca. 1420</t>
  </si>
  <si>
    <t>Cladonia pleurota (Flörke) Schaer.</t>
  </si>
  <si>
    <t>Krkonoše Mountains, below Kotel Mountain, by the path from Dvoračky Cottage to Růženčina zahrádka</t>
  </si>
  <si>
    <t>Krkonoše Mountains, below Kotel Mountain, by the path from Dvoračky Cottage to Růženčina zahrádka, ca. 1 km from Dvoračky</t>
  </si>
  <si>
    <t>1250 - 1300</t>
  </si>
  <si>
    <t>Krkonoše Mountains, Velká kotelní jáma, boulder scree below the top of Kotel Mountain above the limestone gallery</t>
  </si>
  <si>
    <t>50°45'05,8"N, 15°31'54,4"E</t>
  </si>
  <si>
    <t>W Bohemia, Slavkovský les, Pramenské pastviny, ca. 1 km far away from village Pastviny, small rock</t>
  </si>
  <si>
    <t>SEM picture!</t>
  </si>
  <si>
    <t>N Bohemia, district Děčín, National Park Českosaské Švýcarsko, ca. 700 m from Labská Stráň village in the direction to Labe River, sandstone</t>
  </si>
  <si>
    <t>among mosses on the sandstone rock</t>
  </si>
  <si>
    <t>N Bohemia, district Děčín, National Park Českosaské Švýcarsko, ca. 2000 m from Labská Stráň village on the oposite side of the Labe River, sandstone</t>
  </si>
  <si>
    <t>Central Bohemia, district Rokycany, ca. 3,5 km from Rokycany town in E direction, upper part of the boulder scree below the top of the hill Žďár</t>
  </si>
  <si>
    <t>ca. 610</t>
  </si>
  <si>
    <t>on humus among stones</t>
  </si>
  <si>
    <t>Cladonia cf. coccifera (L.) Willd.</t>
  </si>
  <si>
    <t>NO RHODOCLADONIC ACID!!!</t>
  </si>
  <si>
    <t>Central Bohemia, district Mladá Boleslav, ca. 5 km from Mnichovo Hradiště, Drábské světničky rocks, sanstone rocks, observation point</t>
  </si>
  <si>
    <t>15.1.2007</t>
  </si>
  <si>
    <t>J. Steinová, L. Syrovátková</t>
  </si>
  <si>
    <t>Central Bohemia, district Praha-Východ, ca. 1 km far away from Větrušice village, Větrušická rokle by the Vltava River</t>
  </si>
  <si>
    <t>8.4.2006</t>
  </si>
  <si>
    <t>J. Steinová, O. Peksa, F. Bouda, J. Zelinková</t>
  </si>
  <si>
    <t>Austriaic</t>
  </si>
  <si>
    <t>ca. 2070</t>
  </si>
  <si>
    <t>47°04'41''N, 14°34'11''E</t>
  </si>
  <si>
    <t>J.Steinová, J. Zelinková, H. Mayrhofer</t>
  </si>
  <si>
    <t>Sokolí</t>
  </si>
  <si>
    <t>29.5.2006</t>
  </si>
  <si>
    <t>Central Bohemia, CHKO Kokořínsko, hill Vlhošť</t>
  </si>
  <si>
    <t>sandstone rock</t>
  </si>
  <si>
    <t>Czech</t>
  </si>
  <si>
    <t>Central Bohemia, district Mělník, Kokořínsko, Malý Vlhošť Hill</t>
  </si>
  <si>
    <t>on the foot of sandstone rock</t>
  </si>
  <si>
    <t>J. Steinová, O. Peksa, Z. Palice</t>
  </si>
  <si>
    <t>Central Bohemia, district Mělník, Kokořínsko, gap between Malý Vlhošť Hill and Velký Vlhošť Hill</t>
  </si>
  <si>
    <t>22.9.2007</t>
  </si>
  <si>
    <t>J. Vondrák</t>
  </si>
  <si>
    <t>O. Peksa, J. Steinová</t>
  </si>
  <si>
    <t>Cladonia cf. "diversa"</t>
  </si>
  <si>
    <t>on the rock covered by a layer of a humus</t>
  </si>
  <si>
    <t>46°50'30''N, 15°01'20''E</t>
  </si>
  <si>
    <t>Cladonia cf. bellidiflora</t>
  </si>
  <si>
    <t>cf. bellidiflora</t>
  </si>
  <si>
    <t>Cladonia coccifera + C. bellidiflora (chemotype without usnic acid)</t>
  </si>
  <si>
    <t>Jizerské hory Mts., Paličník Mt., the top</t>
  </si>
  <si>
    <t>972</t>
  </si>
  <si>
    <t>Jizerské hory Mts., Paličník Mt., ca. 200 m far away from the top, direction Smědava</t>
  </si>
  <si>
    <t>ca. 950</t>
  </si>
  <si>
    <t>Góry Izerskie Mts., ca. 700m W from Gorzystów, by the path</t>
  </si>
  <si>
    <t>ca. 820</t>
  </si>
  <si>
    <t>on the rotten wood</t>
  </si>
  <si>
    <t>N Bohemia, Jablonec nad Nisou, Pod Kynastem Street</t>
  </si>
  <si>
    <t>470</t>
  </si>
  <si>
    <t>on the layer of humus among mosses</t>
  </si>
  <si>
    <t>28.5.2006</t>
  </si>
  <si>
    <t>Central Bohemia, Prague, Stodůlky, PR Kalvárie v Motole reserved area, track-incision, upper part, sandstone outcrops</t>
  </si>
  <si>
    <t>ca. 330</t>
  </si>
  <si>
    <t>on the layer of humus on the quartz sanstones</t>
  </si>
  <si>
    <t>14.2.2008</t>
  </si>
  <si>
    <t>J. Steinová, A. Šturma</t>
  </si>
  <si>
    <t>Central Bohemia, Prague, Stodůlky, PR Kalvárie v Motole reserved area, track-incision, upper part, slate outcrops</t>
  </si>
  <si>
    <t>on the layer of humus on the slate</t>
  </si>
  <si>
    <t>Central Bohemia, Prague, Motol, between two artificial hills, ca. 250m far away NE from Na Fialce Street</t>
  </si>
  <si>
    <t>ca. 290-300</t>
  </si>
  <si>
    <t>on the layer of humus on the sand</t>
  </si>
  <si>
    <t>14.2.2009</t>
  </si>
  <si>
    <t>UV: + blue grey</t>
  </si>
  <si>
    <t>UV + dark grey</t>
  </si>
  <si>
    <t>UV -</t>
  </si>
  <si>
    <t>Western Bohemia, Sokolov district, ca. 1,5 km S  from Horní Slavkov, "bývalá jáma Hubert", former workings</t>
  </si>
  <si>
    <t>ca. 640</t>
  </si>
  <si>
    <t>Western Bohemia, Sokolov district, ca. 2 km W from Krásno, "Krásenské rašeliniště" peatbog, NE part</t>
  </si>
  <si>
    <t>UV: + ice blue</t>
  </si>
  <si>
    <t>Eastern Bohemia, Havlíčkův Brod district, ca. 3 km E from Chotěboř, rock outcrops above Rokytka, "Sokolohrad" (Sokolovec)</t>
  </si>
  <si>
    <t>ca. 520</t>
  </si>
  <si>
    <t>9.5.2009</t>
  </si>
  <si>
    <t>Southern Moravia, NPR Mohelenská step ca. 1 km far away from the Mohelmo</t>
  </si>
  <si>
    <t>among mosses on the rock</t>
  </si>
  <si>
    <t>12.6.2009</t>
  </si>
  <si>
    <t>J. Steinová, J. A. Šturma, L. Syrovátková</t>
  </si>
  <si>
    <t>Southern Moravia, Znojmo district, "Kraví hora" Hill, on the top</t>
  </si>
  <si>
    <t>among mosses, on the hidden shadowed parts of the rocks</t>
  </si>
  <si>
    <t>13.6.2009</t>
  </si>
  <si>
    <t>Cladonia cf. humilis</t>
  </si>
  <si>
    <t>Southern Moravia, Znojmo district, ca. 400m NW from the church in Hnanice, on the small hill</t>
  </si>
  <si>
    <t>14.6.2009</t>
  </si>
  <si>
    <t>Southern Moravia, Znojmo district, the path from "Konice" to "Popice", ca. 100m from Konice, on the left site of the path, small rocks</t>
  </si>
  <si>
    <t>among mosses, on the shadowed place under the oak tree</t>
  </si>
  <si>
    <t>+ few C. pleurota podetia</t>
  </si>
  <si>
    <t>60°17.54946'N, 05°23.9378'E</t>
  </si>
  <si>
    <t>Stereocaulon paschale + Cladonia cf. uncialis</t>
  </si>
  <si>
    <t>Hedmark, Ringsaker, ca. 10km N from Brumunddal, on Ellevsætervegen, between the bus stations Kjellsvoed and Danielberg</t>
  </si>
  <si>
    <t>ca. 500-600</t>
  </si>
  <si>
    <t>granite outcrops by the road</t>
  </si>
  <si>
    <t>Stereocaulon dactylophyllum</t>
  </si>
  <si>
    <t>Prov. Varsinais-Suomi (Ab)</t>
  </si>
  <si>
    <t>+Cladonia borealis/ coccifera</t>
  </si>
  <si>
    <t>51°17'31''N, 14°32'12''E</t>
  </si>
  <si>
    <t>conf. T. Ahti</t>
  </si>
  <si>
    <t>S Finland, Uusimaa, ca. 20 km S from Porvoo, Sondby, granite outcrops in the pine-spruce forest</t>
  </si>
  <si>
    <t>on soil, among bryophytes and lichens</t>
  </si>
  <si>
    <t>60°15'42''N, 25°45'49''E</t>
  </si>
  <si>
    <t>14.9.2013</t>
  </si>
  <si>
    <t>N Bohemia, Ještědský hřbet, ca. 1 km from Výpřež, boulder scree</t>
  </si>
  <si>
    <t>ca. 710</t>
  </si>
  <si>
    <t>among boulders, on soil</t>
  </si>
  <si>
    <t>50°45'14.887"N, 14°59'4.423"E</t>
  </si>
  <si>
    <t>16.10.2013</t>
  </si>
  <si>
    <t>N Bohemia, Krkonoše Mts., ca. 100m S from Obří sedlo, boulders by the hiking trail (blue)</t>
  </si>
  <si>
    <t>ca. 1385</t>
  </si>
  <si>
    <t>among boulders</t>
  </si>
  <si>
    <t>50°44'17.161"N, 15°43'46.043"E</t>
  </si>
  <si>
    <t>15.8.2013</t>
  </si>
  <si>
    <t>Cladonia straminea</t>
  </si>
  <si>
    <t>N Bohemia, Krkonoše Mts., W slope of Sněžka, cross by the hiking trail (red), among boulders</t>
  </si>
  <si>
    <t>ca. 1570</t>
  </si>
  <si>
    <t>50°44'10.809"N,  15°44'14.768"E</t>
  </si>
  <si>
    <t>Central Bohemia, Prague, Motol, PP Kalvárie v Motole National Monument, rock outcrops above "Plzeňská" street</t>
  </si>
  <si>
    <t>ca. 325</t>
  </si>
  <si>
    <t>50°3'56.928N, 14°19'22.392"E</t>
  </si>
  <si>
    <t>9.4.2014</t>
  </si>
  <si>
    <t>J. Steinová, Z. Palice, O. Peksa, T. Ahti et al.</t>
  </si>
  <si>
    <t>Cladonia polycarpoides</t>
  </si>
  <si>
    <t>Cladonia cariosa</t>
  </si>
  <si>
    <t>Cladonia rei</t>
  </si>
  <si>
    <t>UV+ bluish white</t>
  </si>
  <si>
    <t>Central Bohemia, Prague, Motol, PP Kalvárie v Motole National Monument, track-incision, upper part, slate outcrops</t>
  </si>
  <si>
    <t>Cladonia strepsilis</t>
  </si>
  <si>
    <t>Cladonia zopfii</t>
  </si>
  <si>
    <t>on tree base</t>
  </si>
  <si>
    <t>Cladonia pleurota Flk</t>
  </si>
  <si>
    <t>S Moravia</t>
  </si>
  <si>
    <t>Znojmo district</t>
  </si>
  <si>
    <t>Pöltenberg: Thajotal bei Znojmo…</t>
  </si>
  <si>
    <t>G.Merr. Ex Sandst.</t>
  </si>
  <si>
    <t>Cladonia grayi G.Merr. ex Sandst.</t>
  </si>
  <si>
    <t>Satakunta</t>
  </si>
  <si>
    <t>Nakkila</t>
  </si>
  <si>
    <t>Finland Satakunta (St.) Nakkila: 3 km E of Nakkila Church, ca. 100 x 200 m wide burnt (15-20 yrs ago) pine forest, with luxuriant cup-lichen phase. Relevé 22</t>
  </si>
  <si>
    <t>evolutum</t>
  </si>
  <si>
    <t>Graeve ex. Th. Fr.</t>
  </si>
  <si>
    <t>Stereocaulon evolutum Graeve ex. Th. Fr.</t>
  </si>
  <si>
    <t>Tenala</t>
  </si>
  <si>
    <t>Krokby</t>
  </si>
  <si>
    <t>Pirunäsbärget</t>
  </si>
  <si>
    <t>Tenala: Krokby, Pirunäsbärget</t>
  </si>
  <si>
    <t>E. Häyrén</t>
  </si>
  <si>
    <t>L. Kivistö</t>
  </si>
  <si>
    <t>pallescens</t>
  </si>
  <si>
    <t>(L.) A. Massal.</t>
  </si>
  <si>
    <t>Ochrolechia pallescens (L.) A. Massal.</t>
  </si>
  <si>
    <t>Jugoslavia</t>
  </si>
  <si>
    <t>Crna Gora</t>
  </si>
  <si>
    <t>Jugoslavia. Crna Gora (Montenegro), 40 km NNE of Nikšic, Žabljak, Mt. Durmitor near Crno Jezero</t>
  </si>
  <si>
    <t>O. Vitikainen</t>
  </si>
  <si>
    <t>brebissonii</t>
  </si>
  <si>
    <t>Mont.</t>
  </si>
  <si>
    <t>Leptogium brebissonii Mont.</t>
  </si>
  <si>
    <t>Kotor</t>
  </si>
  <si>
    <t>Tivat</t>
  </si>
  <si>
    <t>Jogoslavia, Crna Gora, Kotor, Tivat, Lastva, Village, Olive plantation on hillside. On trunks of Olea europaea</t>
  </si>
  <si>
    <t>subrangiformis</t>
  </si>
  <si>
    <t>Cladonia subrangiformis Sandst.</t>
  </si>
  <si>
    <t>Mön.</t>
  </si>
  <si>
    <t>E of Busemarke</t>
  </si>
  <si>
    <t>Hövblege</t>
  </si>
  <si>
    <t>Denmark, Mön. E of Busemarke, Hövblege, chalk of grassland on hill</t>
  </si>
  <si>
    <t>100-120 m</t>
  </si>
  <si>
    <t>Newfoundland</t>
  </si>
  <si>
    <t>PlacentiaWwst district</t>
  </si>
  <si>
    <t>Long Pond</t>
  </si>
  <si>
    <t>Placenta west dist: 2 mi. NW of Long Pond, fire-barren heath, sparsely</t>
  </si>
  <si>
    <t>Burin district</t>
  </si>
  <si>
    <t>Lawn</t>
  </si>
  <si>
    <t>Burin district: 1.5 mi from Lawn towards St. Lawrence, heath, sparsely</t>
  </si>
  <si>
    <t>N Bohemia</t>
  </si>
  <si>
    <t>České Švýcarsko</t>
  </si>
  <si>
    <t>Česká republika, České Švýcarsko: Kyjovské údolí – V části: Kyjovský hrádek</t>
  </si>
  <si>
    <t>Flavoparmelia caperata (L.) Hale</t>
  </si>
  <si>
    <t>Allee auf Acer pseudoplatanus</t>
  </si>
  <si>
    <t>Xanthoparmelia verruculifera (Nyl.) O. Blanco et al.</t>
  </si>
  <si>
    <t>Parmelia sp.</t>
  </si>
  <si>
    <t>Parmelina tiliacea (Hoffm.) Hale</t>
  </si>
  <si>
    <t>Parmeliopsis hyperopta</t>
  </si>
  <si>
    <t>+ Ch. ferruginea</t>
  </si>
  <si>
    <t>+ C. polydactyla</t>
  </si>
  <si>
    <t>Melanohalea exasperatula (Nyl.) O. Blanco et al.</t>
  </si>
  <si>
    <t>+ P. icmalea</t>
  </si>
  <si>
    <t>+ Micarea peliocarpa</t>
  </si>
  <si>
    <t>Pleurosticta acetabulum (Neck.) Ellix et Lumbsch</t>
  </si>
  <si>
    <t>Punctelia subrudecta (Nyl.) Krog</t>
  </si>
  <si>
    <t>+ Bryoria</t>
  </si>
  <si>
    <t>+ Phlyctis argena; TLC</t>
  </si>
  <si>
    <t>+ Amandinea punctata</t>
  </si>
  <si>
    <t>20.9.2007</t>
  </si>
  <si>
    <t>21.9.2007</t>
  </si>
  <si>
    <t>7.5.2012</t>
  </si>
  <si>
    <t>1.8.2012</t>
  </si>
  <si>
    <t>18.8.2005</t>
  </si>
  <si>
    <t>14.9.2004</t>
  </si>
  <si>
    <t>16.9.2004</t>
  </si>
  <si>
    <t>Xanthoparmelia loxodes (Nyl.) O. Blanco et al.</t>
  </si>
  <si>
    <t>17.11.2008</t>
  </si>
  <si>
    <t>+ P.sulcata - parazit</t>
  </si>
  <si>
    <t>16.11.2008</t>
  </si>
  <si>
    <t>21.1.2008</t>
  </si>
  <si>
    <t>8.3.2009</t>
  </si>
  <si>
    <t>21.1.2009</t>
  </si>
  <si>
    <t>23.1.2008</t>
  </si>
  <si>
    <t>24.3.2008</t>
  </si>
  <si>
    <t>10.4.2008</t>
  </si>
  <si>
    <t>11.4.2008</t>
  </si>
  <si>
    <t>15.1.2009</t>
  </si>
  <si>
    <t>16.1.2009</t>
  </si>
  <si>
    <t>9.3.2009</t>
  </si>
  <si>
    <t>3.9.2006</t>
  </si>
  <si>
    <t>11.9.2006</t>
  </si>
  <si>
    <t>4.6.2005</t>
  </si>
  <si>
    <t>22.6.2004</t>
  </si>
  <si>
    <t>1.9.2004</t>
  </si>
  <si>
    <t>10.9.2006</t>
  </si>
  <si>
    <t>+ Rhizocarpon</t>
  </si>
  <si>
    <t>12.9.2006</t>
  </si>
  <si>
    <t>+ Opegrapha (?)</t>
  </si>
  <si>
    <t>19.8.2004</t>
  </si>
  <si>
    <t>9.5.2004</t>
  </si>
  <si>
    <t>21.6.2004</t>
  </si>
  <si>
    <t>26.8.2005</t>
  </si>
  <si>
    <t>2.11.2003</t>
  </si>
  <si>
    <t>+ Lepraria sp.</t>
  </si>
  <si>
    <t>2.9.2004</t>
  </si>
  <si>
    <t>17.8.2004</t>
  </si>
  <si>
    <t>23.6.2004</t>
  </si>
  <si>
    <t>20.6.2004</t>
  </si>
  <si>
    <t>10.5.2006</t>
  </si>
  <si>
    <t>3.9.2004</t>
  </si>
  <si>
    <t>+ Trapelia (?)</t>
  </si>
  <si>
    <t>Xanthoparmelia protomatrae (Gyeln.) Hale</t>
  </si>
  <si>
    <t>15.9.2004</t>
  </si>
  <si>
    <t>+ Dimerella pineti (?)</t>
  </si>
  <si>
    <t>+ Physconia grisea</t>
  </si>
  <si>
    <t>3.9.2008</t>
  </si>
  <si>
    <t>19.9.1919</t>
  </si>
  <si>
    <t>11.7.1958</t>
  </si>
  <si>
    <t>21.4.2006</t>
  </si>
  <si>
    <t>+ Cand. xanthostigma</t>
  </si>
  <si>
    <t>+ Caloplaca chlorina</t>
  </si>
  <si>
    <t>27.7.2004</t>
  </si>
  <si>
    <t>29.7.2004</t>
  </si>
  <si>
    <t>23.8.2004</t>
  </si>
  <si>
    <t>+ Leptogium</t>
  </si>
  <si>
    <t>23.7.2004</t>
  </si>
  <si>
    <t>0.1.1900</t>
  </si>
  <si>
    <t>6.5.2005</t>
  </si>
  <si>
    <t>3.4.2004</t>
  </si>
  <si>
    <t>25.4.2004</t>
  </si>
  <si>
    <t>25.4.2003</t>
  </si>
  <si>
    <t>14.6.2004</t>
  </si>
  <si>
    <t>26.5.2004</t>
  </si>
  <si>
    <t>16.6.2004</t>
  </si>
  <si>
    <t>15.6.2004</t>
  </si>
  <si>
    <t>+ Parmeliopsis hyperopta</t>
  </si>
  <si>
    <t>24.7.2004</t>
  </si>
  <si>
    <t>20.7.2004</t>
  </si>
  <si>
    <t>19.7.2004</t>
  </si>
  <si>
    <t>5.6.2004</t>
  </si>
  <si>
    <t>5.6.2005</t>
  </si>
  <si>
    <t>20.8.2005</t>
  </si>
  <si>
    <t>17.7.2005</t>
  </si>
  <si>
    <t>19.8.2005</t>
  </si>
  <si>
    <t>+ Lichenicola?</t>
  </si>
  <si>
    <t>19.9.2006</t>
  </si>
  <si>
    <t>18.8.2006</t>
  </si>
  <si>
    <t>24.7.2005</t>
  </si>
  <si>
    <t>1.5.2004</t>
  </si>
  <si>
    <t>22.6.2006</t>
  </si>
  <si>
    <t>+ cf. Chaenotheca</t>
  </si>
  <si>
    <t>?Psilolechia clavulifera</t>
  </si>
  <si>
    <t>18.10.2006</t>
  </si>
  <si>
    <t>10.9.2007</t>
  </si>
  <si>
    <t>14.10.2006</t>
  </si>
  <si>
    <t>+ Plac.icmalea; + Trapeliopsis granulosa</t>
  </si>
  <si>
    <t>22.10.2013</t>
  </si>
  <si>
    <t>24.10.2013</t>
  </si>
  <si>
    <t>23.10.2013</t>
  </si>
  <si>
    <t>11.8.1926</t>
  </si>
  <si>
    <t>6-7.1942</t>
  </si>
  <si>
    <t>23.4.2006</t>
  </si>
  <si>
    <t>zrůžovělé šupiny</t>
  </si>
  <si>
    <t>20.4.2006</t>
  </si>
  <si>
    <t>22.4.2006</t>
  </si>
  <si>
    <t>4.5.2006</t>
  </si>
  <si>
    <t>Xanthoparmelia pulla Ach.</t>
  </si>
  <si>
    <t>6.5.2006</t>
  </si>
  <si>
    <t>14.9.2005</t>
  </si>
  <si>
    <t>15.9.2005</t>
  </si>
  <si>
    <t>14.9.2006</t>
  </si>
  <si>
    <t>Flavoparmelia flaventior (Stirt.) Hale</t>
  </si>
  <si>
    <t>21.8.2005</t>
  </si>
  <si>
    <t>15.9.2006</t>
  </si>
  <si>
    <t>10.3.2006</t>
  </si>
  <si>
    <t>18.8.2003</t>
  </si>
  <si>
    <t>+ Pl. dasaea</t>
  </si>
  <si>
    <t>29.11.2004</t>
  </si>
  <si>
    <t>25.7.2004</t>
  </si>
  <si>
    <t>9.7.2013</t>
  </si>
  <si>
    <t>TLC (A,C), UV±grey</t>
  </si>
  <si>
    <t>10.7.2013</t>
  </si>
  <si>
    <t>Czech Republic Central Bohemia Sedlčany region</t>
  </si>
  <si>
    <t>17.7.2013</t>
  </si>
  <si>
    <t>16.4.2009</t>
  </si>
  <si>
    <t>22.3.2008</t>
  </si>
  <si>
    <t>25.3.2009</t>
  </si>
  <si>
    <t>+ Stereocaulon cf. nanodes (na kameni)</t>
  </si>
  <si>
    <t>19.4.2009</t>
  </si>
  <si>
    <t>24.10.2009</t>
  </si>
  <si>
    <t>17.6.2009</t>
  </si>
  <si>
    <t>14.9.2011</t>
  </si>
  <si>
    <t>6.4.2011</t>
  </si>
  <si>
    <t>24.9.2009</t>
  </si>
  <si>
    <t>25.9.2009</t>
  </si>
  <si>
    <t>27.9.2009</t>
  </si>
  <si>
    <t>11.8.2013</t>
  </si>
  <si>
    <t>6.8.2013</t>
  </si>
  <si>
    <t>9.8.2013</t>
  </si>
  <si>
    <t>22.8.2013</t>
  </si>
  <si>
    <t>31.8.2013</t>
  </si>
  <si>
    <t>3.1.2014</t>
  </si>
  <si>
    <t>16.9.2009</t>
  </si>
  <si>
    <t>Cladonia phyllophora Ehrh. ex Hoffm.</t>
  </si>
  <si>
    <t>7.9.2010</t>
  </si>
  <si>
    <t>16.6.2009</t>
  </si>
  <si>
    <t>Melanohalea exasperata (De Not.) O. Blanco, A. Crespo, Divakar, Essl., D. Hawksw. &amp; Lumbsch</t>
  </si>
  <si>
    <t>21.1.2011</t>
  </si>
  <si>
    <t>26.9.2009</t>
  </si>
  <si>
    <t>Trapeliopsis aeneofusca (Flörke ex Flot.) Coppins &amp; P. James</t>
  </si>
  <si>
    <t>13.10.2010</t>
  </si>
  <si>
    <t>29.7.2010</t>
  </si>
  <si>
    <t>14.10.2010</t>
  </si>
  <si>
    <t>Catillaria alba Coppins &amp; Vězda</t>
  </si>
  <si>
    <t>6.10.2009</t>
  </si>
  <si>
    <t>Lecanora varia agg. Hoffm. (Ach.)</t>
  </si>
  <si>
    <t>5.10.2009</t>
  </si>
  <si>
    <t>Micarea prasina s. lat. Fr.</t>
  </si>
  <si>
    <t>Bacidina sp.</t>
  </si>
  <si>
    <t>22.10.2009</t>
  </si>
  <si>
    <t>Lecanora cf. argentata (Ach.) Malme</t>
  </si>
  <si>
    <t>Opegrapha vulgata Ach.</t>
  </si>
  <si>
    <t>Opegrapha vulgata s. lat. Ach.</t>
  </si>
  <si>
    <t>23.10.2009</t>
  </si>
  <si>
    <t>Plyctis argena (Spreng.) Flot.</t>
  </si>
  <si>
    <t>1.10.2009</t>
  </si>
  <si>
    <t>30.9.2009</t>
  </si>
  <si>
    <t>Lecanora cf. subrugosa Nyl.</t>
  </si>
  <si>
    <t>Melanelia fuliginosa (Fr. ex Duby) Essl.</t>
  </si>
  <si>
    <t>Pachyphiale fagicola (Arnold) Zwackh</t>
  </si>
  <si>
    <t>Usnea scabrata Nyl.</t>
  </si>
  <si>
    <t>Hypogymnia farinacea Zopf </t>
  </si>
  <si>
    <t>3.3.2011</t>
  </si>
  <si>
    <t>Thelloma ocellatum  (Körb.) Tibell</t>
  </si>
  <si>
    <t>22.1.2011</t>
  </si>
  <si>
    <t>Lecanora sarcopidoides (A. Massal.) A. L. Sm.</t>
  </si>
  <si>
    <t>25.10.2013</t>
  </si>
  <si>
    <t>Candelariella efflorescens R.C.Harris &amp; W.R.Buck</t>
  </si>
  <si>
    <t>18.6.2013</t>
  </si>
  <si>
    <t>Fraxinus excelsior petioles in litter</t>
  </si>
  <si>
    <t>8.9.2013</t>
  </si>
  <si>
    <t>22.6.2013</t>
  </si>
  <si>
    <t>21.4.2012</t>
  </si>
  <si>
    <t>27.7.2010</t>
  </si>
  <si>
    <t>28.7.2010</t>
  </si>
  <si>
    <t>26.7.2010</t>
  </si>
  <si>
    <t>20.4.2012</t>
  </si>
  <si>
    <t>stump of Picea abies</t>
  </si>
  <si>
    <t>decaying Fagus sylvatica</t>
  </si>
  <si>
    <t>decaying stump of Picea abies</t>
  </si>
  <si>
    <t>22.8.1961</t>
  </si>
  <si>
    <t>1.9.1963</t>
  </si>
  <si>
    <t>9.9.1965</t>
  </si>
  <si>
    <t>21.7.2008</t>
  </si>
  <si>
    <t>22.7.2008</t>
  </si>
  <si>
    <t>12.11.2008</t>
  </si>
  <si>
    <t>31.7.1964</t>
  </si>
  <si>
    <t>24.6.1965</t>
  </si>
  <si>
    <t>16.8.1968</t>
  </si>
  <si>
    <t>4.9.1963</t>
  </si>
  <si>
    <t>16.8.1967</t>
  </si>
  <si>
    <t>26.8.1961</t>
  </si>
  <si>
    <t>31.8.1963</t>
  </si>
  <si>
    <t>11.8.1967</t>
  </si>
  <si>
    <t>15.9.1966</t>
  </si>
  <si>
    <t>1.6.1960</t>
  </si>
  <si>
    <t>3.9.1960</t>
  </si>
  <si>
    <t>26.7.1955</t>
  </si>
  <si>
    <t>19.7.1962</t>
  </si>
  <si>
    <t>23.9.1963</t>
  </si>
  <si>
    <t>15.6.1996</t>
  </si>
  <si>
    <t>18.7.1921</t>
  </si>
  <si>
    <t>23.7.1955</t>
  </si>
  <si>
    <t>3.9.1963</t>
  </si>
  <si>
    <t>22.4.1957</t>
  </si>
  <si>
    <t>26.8.1965</t>
  </si>
  <si>
    <t>26.6.1942</t>
  </si>
  <si>
    <t>8.5.1942</t>
  </si>
  <si>
    <t>26.3.2012</t>
  </si>
  <si>
    <t>6.5.2012</t>
  </si>
  <si>
    <t>5.7.2012</t>
  </si>
  <si>
    <t>23.4.2012</t>
  </si>
  <si>
    <t>18.7.1995</t>
  </si>
  <si>
    <t>16.3.2012</t>
  </si>
  <si>
    <t>13.7.2010</t>
  </si>
  <si>
    <t>11.10.2013</t>
  </si>
  <si>
    <t>27.2.2012</t>
  </si>
  <si>
    <t>9.4.2012</t>
  </si>
  <si>
    <t>27.6.2011</t>
  </si>
  <si>
    <t>19.6.2012</t>
  </si>
  <si>
    <t>10.7.2012</t>
  </si>
  <si>
    <t>2.10.2009</t>
  </si>
  <si>
    <t>31.8.2011</t>
  </si>
  <si>
    <t>19.5.2011</t>
  </si>
  <si>
    <t>29.2.2012</t>
  </si>
  <si>
    <t>10.3.2012</t>
  </si>
  <si>
    <t>28.6.2011</t>
  </si>
  <si>
    <t>21.8.2012</t>
  </si>
  <si>
    <t>22.4.2012</t>
  </si>
  <si>
    <t>26.8.2011</t>
  </si>
  <si>
    <t>1.4.2012</t>
  </si>
  <si>
    <t>13.7.2012</t>
  </si>
  <si>
    <t>Cladonia gracilis subsp. gracilis (L.) Willd.</t>
  </si>
  <si>
    <t>20.7.1930</t>
  </si>
  <si>
    <t>Rhizocarpon obscuratum (Ach.) A. Massal.</t>
  </si>
  <si>
    <t>Acarospora peliscypha Th.Fr.</t>
  </si>
  <si>
    <t>Aspicilia serpentinicola Suza</t>
  </si>
  <si>
    <t>Lecanora demissa (Flot.) Zahlbr.</t>
  </si>
  <si>
    <t>Coenogonium pineti (Dicks.) Kalb et Lücking</t>
  </si>
  <si>
    <t>Chaenotheca trichialis (Ach.) Th. Fr.</t>
  </si>
  <si>
    <t>Porina olivacea (Pers.) A. L. Sm.</t>
  </si>
  <si>
    <t>Dimelaena oreina (Ach.) Norman</t>
  </si>
  <si>
    <t>Arthonia  dispersa (Schrad.) Nyl.</t>
  </si>
  <si>
    <t>Physconia bayeri</t>
  </si>
  <si>
    <t>Lecanora argopholis Ach.</t>
  </si>
  <si>
    <t>Lecanora handelii J. Steiner</t>
  </si>
  <si>
    <t>Physconia muscigena (Ach.) Poelt</t>
  </si>
  <si>
    <t>Physcia teretiuscula (Ach.) Lynge</t>
  </si>
  <si>
    <t>Physcia wainoi Räsänen</t>
  </si>
  <si>
    <t>Cladonia</t>
  </si>
  <si>
    <t>Zirbitzkogel</t>
  </si>
  <si>
    <t>"diversa"</t>
  </si>
  <si>
    <t>Morava</t>
  </si>
  <si>
    <t>Drahanská vrchovina</t>
  </si>
  <si>
    <t>bellidiflora</t>
  </si>
  <si>
    <t>Krkonoše Mountains</t>
  </si>
  <si>
    <t>borealis</t>
  </si>
  <si>
    <t>Velká kotelní jáma</t>
  </si>
  <si>
    <t>pleurota</t>
  </si>
  <si>
    <t>(Flörke) Schaer.</t>
  </si>
  <si>
    <t>below Kotel Mountain</t>
  </si>
  <si>
    <t>W Bohemia</t>
  </si>
  <si>
    <t>Slavkovský les</t>
  </si>
  <si>
    <t>district Děčín</t>
  </si>
  <si>
    <t>coccifera</t>
  </si>
  <si>
    <t>group</t>
  </si>
  <si>
    <t>district Rokycany</t>
  </si>
  <si>
    <t>cf. coccifera</t>
  </si>
  <si>
    <t>district Mladá Boleslav</t>
  </si>
  <si>
    <t>district Praha-Východ</t>
  </si>
  <si>
    <t>CHKO Kokořínsko</t>
  </si>
  <si>
    <t>gr.</t>
  </si>
  <si>
    <t>district Mělník</t>
  </si>
  <si>
    <t>district Příbram</t>
  </si>
  <si>
    <t>cf. "diversa"</t>
  </si>
  <si>
    <t>Steirisches Randgebirge</t>
  </si>
  <si>
    <t>Koralpe</t>
  </si>
  <si>
    <t>Jizerské hory Mts.</t>
  </si>
  <si>
    <t>Paličník Mt.</t>
  </si>
  <si>
    <t>Góry Izerskie Mts.</t>
  </si>
  <si>
    <t>Jablonec nad Nisou</t>
  </si>
  <si>
    <t>Sokolov district</t>
  </si>
  <si>
    <t>Havlíčkův Brod district</t>
  </si>
  <si>
    <t>Stereocaulon</t>
  </si>
  <si>
    <t>Hordaland</t>
  </si>
  <si>
    <t>Bergen</t>
  </si>
  <si>
    <t>paschale</t>
  </si>
  <si>
    <t>Hedmark</t>
  </si>
  <si>
    <t>Ringsaker</t>
  </si>
  <si>
    <t>Saxony</t>
  </si>
  <si>
    <t>The Oberlausitzer Heide- und Teichlandschaft UNESCO Biosphere Reserve</t>
  </si>
  <si>
    <t>S Finland</t>
  </si>
  <si>
    <t>Uusimaa</t>
  </si>
  <si>
    <t>Ještědský hřbet</t>
  </si>
  <si>
    <t>Alectoria</t>
  </si>
  <si>
    <t>Krkonoše Mts.</t>
  </si>
  <si>
    <t>straminea</t>
  </si>
  <si>
    <t>strepsilis</t>
  </si>
  <si>
    <t>zopfii</t>
  </si>
  <si>
    <t>Cladonia caespeticia</t>
  </si>
  <si>
    <t/>
  </si>
  <si>
    <t>O. Peksa, D. Svoboda, J. Zelinková, I. Marková</t>
  </si>
  <si>
    <t>u Pravčické brány</t>
  </si>
  <si>
    <t>O. Peksa, D. Svoboda, J. Zelinková</t>
  </si>
  <si>
    <t>Na Tokáni</t>
  </si>
  <si>
    <t>rokle pod Chatou</t>
  </si>
  <si>
    <t>údolí Kamenice; Tichá soutěska; skála</t>
  </si>
  <si>
    <t>Znojmo, alte Pöltenbroger Strasse</t>
  </si>
  <si>
    <t>S Austria</t>
  </si>
  <si>
    <t>Seeboden</t>
  </si>
  <si>
    <t>bai Spital a D.</t>
  </si>
  <si>
    <t>Cladonia pleurota Flörk</t>
  </si>
  <si>
    <t>Kürnten</t>
  </si>
  <si>
    <t>...</t>
  </si>
  <si>
    <t>Thajatal</t>
  </si>
  <si>
    <t>Abhang des Königstukles</t>
  </si>
  <si>
    <t>Cladonia coccifera (L.) Staes</t>
  </si>
  <si>
    <t>Neu plesser Wald ...</t>
  </si>
  <si>
    <t>x.2.1884</t>
  </si>
  <si>
    <t>R. Fraxin</t>
  </si>
  <si>
    <t>Klagenfurt</t>
  </si>
  <si>
    <t>Cladonia coccifera var. Pleurota</t>
  </si>
  <si>
    <t>na mechatých skalách u Střetenického mlýna pod Vladislavem</t>
  </si>
  <si>
    <t>x.9.1913</t>
  </si>
  <si>
    <t>N Austria</t>
  </si>
  <si>
    <t>Pöltenberg</t>
  </si>
  <si>
    <t>Königstutel</t>
  </si>
  <si>
    <t>Cladonia coccifera Flk</t>
  </si>
  <si>
    <t>12.3.1897</t>
  </si>
  <si>
    <t>Děčín</t>
  </si>
  <si>
    <t>J. v. Sterneck</t>
  </si>
  <si>
    <t>Carpati Poloniny</t>
  </si>
  <si>
    <t>Svidovec</t>
  </si>
  <si>
    <t>x.9.1924</t>
  </si>
  <si>
    <t>Cladonia coccifera (L.) Willd. f. minuta Stein</t>
  </si>
  <si>
    <t>an Nachten Sandsteinfelsen, Schwora bei Leipa</t>
  </si>
  <si>
    <t>x.x.1888</t>
  </si>
  <si>
    <t>Cenomyce coccifera Ach.</t>
  </si>
  <si>
    <t xml:space="preserve">bellidiflora </t>
  </si>
  <si>
    <t xml:space="preserve">Cladonia pleurota </t>
  </si>
  <si>
    <t>Kündst.</t>
  </si>
  <si>
    <t>J. Andres</t>
  </si>
  <si>
    <t>A. Pascher</t>
  </si>
  <si>
    <t>Nízké Tatry</t>
  </si>
  <si>
    <t>Velký Bók</t>
  </si>
  <si>
    <t>1350 m</t>
  </si>
  <si>
    <t>J. Franclová</t>
  </si>
  <si>
    <t>Mariánské lázně</t>
  </si>
  <si>
    <t>x.7.1927</t>
  </si>
  <si>
    <t>Cladonia pleurota Flk.</t>
  </si>
  <si>
    <t>Cladonia coccifera f. Phylloco...</t>
  </si>
  <si>
    <t>Carpati</t>
  </si>
  <si>
    <t>Tatra</t>
  </si>
  <si>
    <t>x.9.1929</t>
  </si>
  <si>
    <t>Cladonia pleurota (Floer K.) Zopf Z.T.f. Phyllocoma Floerk</t>
  </si>
  <si>
    <t>Karawanken</t>
  </si>
  <si>
    <t>Waldraud</t>
  </si>
  <si>
    <t>bei Dollich nächst Ferlach</t>
  </si>
  <si>
    <t>K. Schabus</t>
  </si>
  <si>
    <t>S Bohemia</t>
  </si>
  <si>
    <t>Strakonice</t>
  </si>
  <si>
    <t>Blatná</t>
  </si>
  <si>
    <t>v smrkovém lese u stanice</t>
  </si>
  <si>
    <t>B. Fott</t>
  </si>
  <si>
    <t>Cladonia coccifera (L.) Zopf var. Phyllocoma Flk. f. alpina (Hepp) Vain.</t>
  </si>
  <si>
    <t>Kuusamo</t>
  </si>
  <si>
    <t>Salla</t>
  </si>
  <si>
    <t>Pilkkavaara</t>
  </si>
  <si>
    <t>Kaakkurilampi. Ad semitam vetusam in silva</t>
  </si>
  <si>
    <t>M. Laurila</t>
  </si>
  <si>
    <t>okolí stanice v smrkovém lese</t>
  </si>
  <si>
    <t>x.x.1916</t>
  </si>
  <si>
    <t>N den Hirschberger Teiches</t>
  </si>
  <si>
    <t>Tannb.</t>
  </si>
  <si>
    <t>Grisserhof bei Hirt nächst Friesatk</t>
  </si>
  <si>
    <t>Cladonia coccifera L.</t>
  </si>
  <si>
    <t>Buchholzberg bei Löwenberg</t>
  </si>
  <si>
    <t>12.7.1883</t>
  </si>
  <si>
    <t>E. F. Dresler</t>
  </si>
  <si>
    <t>Ullersdorf ...</t>
  </si>
  <si>
    <t>Cladonia coccifera Falk.</t>
  </si>
  <si>
    <t>18.8.1899</t>
  </si>
  <si>
    <t>Cladonia metacorallifera Asah.</t>
  </si>
  <si>
    <t>South Shetlands (GB)</t>
  </si>
  <si>
    <t>insula Elephant Island</t>
  </si>
  <si>
    <t>loco Stinker Point</t>
  </si>
  <si>
    <t>x.12.1993</t>
  </si>
  <si>
    <t>Ľ. Kováčik</t>
  </si>
  <si>
    <t>I. Pišůt</t>
  </si>
  <si>
    <t>Cenomyce extensa Floerk.</t>
  </si>
  <si>
    <t>Cladonia coccifera (L.) Schoner</t>
  </si>
  <si>
    <t>... bei Kümmern</t>
  </si>
  <si>
    <t>J.Anders</t>
  </si>
  <si>
    <t>Cladonia coccifera (L.) Willd. var Stemmatinatih</t>
  </si>
  <si>
    <t>Gausberg</t>
  </si>
  <si>
    <t>x.x.1920</t>
  </si>
  <si>
    <t>Cladonia coccifera baumg. Cl. Cornucopodiodes</t>
  </si>
  <si>
    <t>Breutel</t>
  </si>
  <si>
    <t>Cladonia coccifera (L.) Willd. f. Ochrocarpia Flk.</t>
  </si>
  <si>
    <t>Bohemia occidentalis</t>
  </si>
  <si>
    <t>x.3.1928</t>
  </si>
  <si>
    <t>C. Extensa (Hoffm.) Schoaer</t>
  </si>
  <si>
    <t>Cenomyce pleurota</t>
  </si>
  <si>
    <t>unreadable</t>
  </si>
  <si>
    <t>Příbram</t>
  </si>
  <si>
    <t>ca 660 m</t>
  </si>
  <si>
    <t>ad rivum Biela Voda supra saxa granit. Muscosa</t>
  </si>
  <si>
    <t>Svišťovka</t>
  </si>
  <si>
    <t>ad rivum Biela Voda supra saxa granit. muscosa</t>
  </si>
  <si>
    <t>Cladonia cornucopioides</t>
  </si>
  <si>
    <t>x.x.1870</t>
  </si>
  <si>
    <t>D. Laube</t>
  </si>
  <si>
    <t>Julianenhaab Grönland</t>
  </si>
  <si>
    <t>Cladonia cornucopioides fr.</t>
  </si>
  <si>
    <t>am mittagsberge bei Stubenbach im Böhmerwalde</t>
  </si>
  <si>
    <t>3.8.1877</t>
  </si>
  <si>
    <t>calicaris</t>
  </si>
  <si>
    <t>12.8.1897</t>
  </si>
  <si>
    <t>Krokonoše</t>
  </si>
  <si>
    <t>Jeruzalem</t>
  </si>
  <si>
    <t>Cladonia coccifera (L.) Willd. v. pleurota (Flk)</t>
  </si>
  <si>
    <t>Forrest</t>
  </si>
  <si>
    <t>Region Olomouc</t>
  </si>
  <si>
    <t>Goldenstein</t>
  </si>
  <si>
    <t>Karlovarký</t>
  </si>
  <si>
    <t>Cheb district</t>
  </si>
  <si>
    <t>Šumperk district</t>
  </si>
  <si>
    <t>Cladonia coccifera f. ochrocarpa Flk</t>
  </si>
  <si>
    <t>in Ericeto carneae supra terram humosam in colle serpentin. Ad viam publicam inter pag. Nová Ves et Grün</t>
  </si>
  <si>
    <t>in colle serpentin, ad viam publicam inter pag, Nová Ves et Grün, in Ericeto</t>
  </si>
  <si>
    <t>x.8.1927</t>
  </si>
  <si>
    <t>Cenomyce extensa</t>
  </si>
  <si>
    <t>ca 1820</t>
  </si>
  <si>
    <t>W. Mann</t>
  </si>
  <si>
    <t>R. Häder</t>
  </si>
  <si>
    <t>C. Extensa (Hoffm.) Schoaer innovata Flk.</t>
  </si>
  <si>
    <t>Im Briesnbthale bei Dresden</t>
  </si>
  <si>
    <t>Ipse</t>
  </si>
  <si>
    <t>Zabajkalskaja oblast</t>
  </si>
  <si>
    <t>Barguzinský hřbet</t>
  </si>
  <si>
    <t>x.8.2000</t>
  </si>
  <si>
    <t>Abraham</t>
  </si>
  <si>
    <t>x.3.2001</t>
  </si>
  <si>
    <t>Cl. gracilis (L.) Wills. - dilatata (Hoffm.) teils beblättert ; dilacecata Floerk</t>
  </si>
  <si>
    <t>western Russia</t>
  </si>
  <si>
    <t>Gouv, Comel, Umgebung, der Stadt Klinzy (vor der Revolution Gouv. Tschernigov, Kreis Surozh).</t>
  </si>
  <si>
    <t>x.x.1925</t>
  </si>
  <si>
    <t>Cladonia gracilis (L.) f. hybrida Ach.</t>
  </si>
  <si>
    <t>Tavastia</t>
  </si>
  <si>
    <t>supra terram deustam</t>
  </si>
  <si>
    <t>x.x.1873</t>
  </si>
  <si>
    <t>J. P. Norrlin</t>
  </si>
  <si>
    <t>Cladonia gracilis (L.) Willd. v. elongata (Yasq.) Floerk.</t>
  </si>
  <si>
    <t>G. E. Du Rietz</t>
  </si>
  <si>
    <t>Cl. gracilis (L.) Willd. - chordalis Floerk.</t>
  </si>
  <si>
    <t>J Sasko</t>
  </si>
  <si>
    <t>Oldenburg</t>
  </si>
  <si>
    <t>Osenberge</t>
  </si>
  <si>
    <t>x.6.1917</t>
  </si>
  <si>
    <t>Cl. gracilis (L.) Willd. - elongata Jacqu</t>
  </si>
  <si>
    <t>Wenzelsdorf</t>
  </si>
  <si>
    <t>Auf bemoosten Steintrümmern</t>
  </si>
  <si>
    <t>x.x.1917</t>
  </si>
  <si>
    <t>F. Schenk</t>
  </si>
  <si>
    <t>Cl. gracilis (L.) Willd. var. elongata (Jaqu.) Floerk</t>
  </si>
  <si>
    <t>Im Kieselschiefergeröll des Jeschkenkegels auf Humuserde</t>
  </si>
  <si>
    <t>Var. elongata (Jacq.) Wain.</t>
  </si>
  <si>
    <t>Sibiria</t>
  </si>
  <si>
    <t>Ad terram in regione alpina montium Altaicorum</t>
  </si>
  <si>
    <t>x.x.1877</t>
  </si>
  <si>
    <t>Mardovkin</t>
  </si>
  <si>
    <t>Cl. gracilis (L.) Willd. - dilitata (Hoffm.) Wain. II p. 87, zu hybrida Floerk. neigend</t>
  </si>
  <si>
    <t>Lappland</t>
  </si>
  <si>
    <t>Dorotea Dorf Risbäck</t>
  </si>
  <si>
    <t>C. Stenholm</t>
  </si>
  <si>
    <t>Cl. gracilis (L.) Willd. - dilacerata Floerk</t>
  </si>
  <si>
    <t>Mittelrussland</t>
  </si>
  <si>
    <t>Gouv</t>
  </si>
  <si>
    <t>u. Kr. Penza, Försterei Leonidov im Kiefernwald</t>
  </si>
  <si>
    <t>x.x.1926</t>
  </si>
  <si>
    <t>F. E. K. Stuckenberg</t>
  </si>
  <si>
    <t>Cl. gracilis (L.) Willd. - elongata (Jaqu.) Floerke</t>
  </si>
  <si>
    <t>Gem. Jukkasjärvi, Gebirge Kiernavaara</t>
  </si>
  <si>
    <t>Cladonia gracilis (L.) Willd. v. dilatata (Hoffm.) Vain. f. mesotheta (Wallr.) Vain.</t>
  </si>
  <si>
    <t>Heposaari</t>
  </si>
  <si>
    <t>Ad terram muscosam in silva mixta</t>
  </si>
  <si>
    <t>V. Räsänen</t>
  </si>
  <si>
    <t>Cladonia gracilis subsp. turbinata (Ach.) Ahti</t>
  </si>
  <si>
    <t>Šumava Mts</t>
  </si>
  <si>
    <t>Kašperské hory, Buzošná reserved area</t>
  </si>
  <si>
    <t>940-980,5 m</t>
  </si>
  <si>
    <t>soil on stony debris</t>
  </si>
  <si>
    <t>Clad. gracilis (L.) Willd. var chordalis (Flk.) Schaer</t>
  </si>
  <si>
    <t>Rehdörfel</t>
  </si>
  <si>
    <t>x.x.1915</t>
  </si>
  <si>
    <t>Cladonia gracilis (L.) Willd. var. chordalis (Flk.) Schaer. f. Flk.</t>
  </si>
  <si>
    <t>Ad rupem praeruptam muscosam subumbrosamque</t>
  </si>
  <si>
    <t>maxima</t>
  </si>
  <si>
    <t>(Asahina) Ahti</t>
  </si>
  <si>
    <t>Kamčatka</t>
  </si>
  <si>
    <t>x.8.1909</t>
  </si>
  <si>
    <t>V. Komarov</t>
  </si>
  <si>
    <t>6269/278</t>
  </si>
  <si>
    <t>Cladonia gracilis f. hybrida Ach.</t>
  </si>
  <si>
    <t>Evo</t>
  </si>
  <si>
    <t>Parmelia encausta Ach. var. intestiniformis /Ach./ Th. Fr.</t>
  </si>
  <si>
    <t>in valle Mlynica in saxis graniticis inter Aconitetum firmi</t>
  </si>
  <si>
    <t>1535 m</t>
  </si>
  <si>
    <t>V. Krajina</t>
  </si>
  <si>
    <t>Salzburg</t>
  </si>
  <si>
    <t>Cove</t>
  </si>
  <si>
    <t>Maine</t>
  </si>
  <si>
    <t>x.8.1921</t>
  </si>
  <si>
    <t>P. Coll</t>
  </si>
  <si>
    <t>trasii</t>
  </si>
  <si>
    <t>Ahti</t>
  </si>
  <si>
    <t>Cladonia gracilis (L.) Willd. var. ecmocyna (Ach.) Wain.</t>
  </si>
  <si>
    <t>valle Mlynica</t>
  </si>
  <si>
    <t>apud lacus Kozí plesa in Festuceto pictae solo granitico</t>
  </si>
  <si>
    <t>1980 m</t>
  </si>
  <si>
    <t>ecmocyna</t>
  </si>
  <si>
    <t>in Saliceto herbaceae - Carex dictum, solo granitico</t>
  </si>
  <si>
    <t>1812 m</t>
  </si>
  <si>
    <t>Cladonia gracilis (L.) Willd. et Cetraria nivalis (L.) Ach.</t>
  </si>
  <si>
    <t>in Avena versicolor - Pulsatilla alba - associatione, solo granitico</t>
  </si>
  <si>
    <t>1855 m</t>
  </si>
  <si>
    <t>Cladonia gracilis var. ecmocyna (Ach.) Wain.</t>
  </si>
  <si>
    <t>prope lacus Kozí plesa in Agrostideto rupestris solo granitico</t>
  </si>
  <si>
    <t>1970 m</t>
  </si>
  <si>
    <t>Cladonia gracilis rei (Ach.) Wain.</t>
  </si>
  <si>
    <t>in Polytricheto sexangularis apud infimum lacum Kozí pleso solo granitico</t>
  </si>
  <si>
    <t>1955 m</t>
  </si>
  <si>
    <t>Cladonia gracilis (L.) Willd. var. elongata (Jacq.) Flk.</t>
  </si>
  <si>
    <t>in Junceto trifidi in declivibus montis Dolisko supra Štrbské pleso, solo granitico</t>
  </si>
  <si>
    <t>1950 m</t>
  </si>
  <si>
    <t>in Mugheto-Calamagrostideto villosae in declivibus montis Solisko supra Štrbské pleso</t>
  </si>
  <si>
    <t>in Geum montanum-Gnapha-lium supinum-assoc. apud infimum lacum Kozí pleso, solo granitico</t>
  </si>
  <si>
    <t>in Salix herbacea-Sesleria disticha-associatione, solo granitico, sub iugo Bystré sedlo</t>
  </si>
  <si>
    <t>2270 m</t>
  </si>
  <si>
    <t>Cladonia gracilis (L.) Willd. var. ecmocyna (Ach.) Wain</t>
  </si>
  <si>
    <t>Cladonia gracilis var. emocyna (Ach.) Wain</t>
  </si>
  <si>
    <t>2300 m</t>
  </si>
  <si>
    <t>in Gnaphalieto supinae in convalle supra deiectum aquae Skok dictum loco depresso nivali</t>
  </si>
  <si>
    <t>1840 m</t>
  </si>
  <si>
    <t>glacier cirque of the Plešné jezero lake - the right part (view of the dam), boulder on former "iron curtain"</t>
  </si>
  <si>
    <t>Cladonia gracilis f. chordalis</t>
  </si>
  <si>
    <t>x.7.1921</t>
  </si>
  <si>
    <t>1150m</t>
  </si>
  <si>
    <t>Cladonia gracils var. chordalis Flk.</t>
  </si>
  <si>
    <t>Padasjoki</t>
  </si>
  <si>
    <t>supra rupem elatiorem, loco aprico</t>
  </si>
  <si>
    <t>Cladonia gracilis var. elongata</t>
  </si>
  <si>
    <t>Novaya Zemlya</t>
  </si>
  <si>
    <t>Machiggin</t>
  </si>
  <si>
    <t>B. Lynge</t>
  </si>
  <si>
    <t>Transsilvania</t>
  </si>
  <si>
    <t>Cluj</t>
  </si>
  <si>
    <t>In abietis vallis "Negrutei" supra pagum Racatau</t>
  </si>
  <si>
    <t>E. I. Nyárády</t>
  </si>
  <si>
    <t>Cladonia gracilis (L.) var.</t>
  </si>
  <si>
    <t>Elenkin, Lich. Rossiae</t>
  </si>
  <si>
    <t>coccifera f. minuta</t>
  </si>
  <si>
    <t>Stein</t>
  </si>
  <si>
    <t>cf. borealis</t>
  </si>
  <si>
    <t>gracilis subsp. turbinata</t>
  </si>
  <si>
    <t>(Ach.) Ahti</t>
  </si>
  <si>
    <t>(Delise) Hav.</t>
  </si>
  <si>
    <t>capillaris</t>
  </si>
  <si>
    <t>fremontii</t>
  </si>
  <si>
    <t>Cladonia coccifera var. pleurota</t>
  </si>
  <si>
    <t>(Schaer.) Stenh.</t>
  </si>
  <si>
    <t>Flora Romaniae Exsiccata (Cluj)</t>
  </si>
  <si>
    <t>Herbarium Licheum Fenniae</t>
  </si>
  <si>
    <t>Sandstede, Cladoniae exsiccatae</t>
  </si>
  <si>
    <t>in declivibus meridionali-occidentalibus montis Satan in Luzuleto spadiceae solo granitico</t>
  </si>
  <si>
    <t>apud lacus Kozí plesa in associatione Salicetum herbaceae solo granitico</t>
  </si>
  <si>
    <t>supra saxa inter muscos in sylva</t>
  </si>
  <si>
    <t>bei Leipa, Sandboden, Kiefernwald</t>
  </si>
  <si>
    <t>Kašperské hory, Šumava national park, Obří hrad reserved area</t>
  </si>
  <si>
    <t>bei Lübed</t>
  </si>
  <si>
    <t>montes Brdy lacus structilis Pilská haud procul a pago Koziřín, ad terram</t>
  </si>
  <si>
    <t>Bei chemnik in Gachfen leg. Delitsch und bei Grehlen in Schlesien leg. Hille</t>
  </si>
  <si>
    <t>Die kleineren Exempl. auf Kisboden bey Berthelsdorf, die grossen Exempl. aus Grönland</t>
  </si>
  <si>
    <t>?okolí Liberce?</t>
  </si>
  <si>
    <t>Schaferwand bei Bodenbach</t>
  </si>
  <si>
    <t>Cladonia gracilis - chordalis Flk.</t>
  </si>
  <si>
    <t>Vg. Sandhem</t>
  </si>
  <si>
    <t>Margreteholm</t>
  </si>
  <si>
    <t>E. P. Vrang</t>
  </si>
  <si>
    <t>ad Helsingforsiam, in latere muscoso, parcissime pinifero, rupis graniticae</t>
  </si>
  <si>
    <t>x.x.1880</t>
  </si>
  <si>
    <t>Cladonia gracilis (L.) Ach. F. ad var. amauram Flk. tendens</t>
  </si>
  <si>
    <t>Hollola</t>
  </si>
  <si>
    <t>Nygard</t>
  </si>
  <si>
    <t>supra rupes humiles muscosas vel lichenosas, subsylvosas</t>
  </si>
  <si>
    <t>x.x.1881</t>
  </si>
  <si>
    <t>Cladonia gracilis (L.) Willd. f. leontera</t>
  </si>
  <si>
    <t>Wolfsberg</t>
  </si>
  <si>
    <t>bei Seeboden</t>
  </si>
  <si>
    <t>780 m</t>
  </si>
  <si>
    <t>Bradelwald</t>
  </si>
  <si>
    <t>Stangenholz</t>
  </si>
  <si>
    <t>Von einem einzigen Rasen, die hohen Ex. in der Mitte, die niedrigeren gegen den Rand hin, mit Uebergängen von kahlen zu blätterigen Podetien. Häufig mit zentralen Sprosungen</t>
  </si>
  <si>
    <t>550m</t>
  </si>
  <si>
    <t>Cladonia gracilis Willd. v. dilatata</t>
  </si>
  <si>
    <t>Müllersteig</t>
  </si>
  <si>
    <t>Deutch Konig</t>
  </si>
  <si>
    <t>Cladonia gracilis v. elongata</t>
  </si>
  <si>
    <t>convalle Koprova</t>
  </si>
  <si>
    <t>dolina</t>
  </si>
  <si>
    <t>12-1300 m</t>
  </si>
  <si>
    <t>x.8.1926</t>
  </si>
  <si>
    <t>Sanstede, Cladonia exsiccatae</t>
  </si>
  <si>
    <t>Lower Saxony</t>
  </si>
  <si>
    <t>Olderburg</t>
  </si>
  <si>
    <t>Osenberge, in lichten Föhrengehölz</t>
  </si>
  <si>
    <t>x.10.1917</t>
  </si>
  <si>
    <t>Malá Fatra</t>
  </si>
  <si>
    <t>in monte Fatran</t>
  </si>
  <si>
    <t>Kriváň</t>
  </si>
  <si>
    <t>in latere sept. orient., in rupibus calcares,  inter muscos</t>
  </si>
  <si>
    <t>1550 m</t>
  </si>
  <si>
    <t>x.7.1936</t>
  </si>
  <si>
    <t>gracilis subps. gracilis</t>
  </si>
  <si>
    <t>Cladonia gracilis (L.) Willd. - chordalis Floerk.</t>
  </si>
  <si>
    <t>Würtenberg</t>
  </si>
  <si>
    <t>auf sterilem Waldboden oberhalb Müggenbrunn bei Todtnau</t>
  </si>
  <si>
    <t>x.7.1922</t>
  </si>
  <si>
    <t>Lösch</t>
  </si>
  <si>
    <t>Králický sněžník</t>
  </si>
  <si>
    <t>H. Sandstede</t>
  </si>
  <si>
    <t>Unter überhängender Calluna, feucht, mit dicken, unförmlichen Gallen, die blass geblieben sien infolge des Schattens</t>
  </si>
  <si>
    <t>x.11.1924</t>
  </si>
  <si>
    <t>v lese u Táborského mlýna</t>
  </si>
  <si>
    <t>Cladonia gracilis var. elongata (Jacq.) Flk</t>
  </si>
  <si>
    <t>Císařská skála</t>
  </si>
  <si>
    <t>Nové město</t>
  </si>
  <si>
    <t>propast</t>
  </si>
  <si>
    <t>x.x.1918</t>
  </si>
  <si>
    <t>Cladonia gracilis (L.) Willd. - elongata (Jaqu.) Floerke</t>
  </si>
  <si>
    <t>Gem. Jukkasjäevi</t>
  </si>
  <si>
    <t>Gebirge Kieonavaara</t>
  </si>
  <si>
    <t>In Birkenregion und in lichtem Birkenbuschwald</t>
  </si>
  <si>
    <t>amaurocraca</t>
  </si>
  <si>
    <t>(Flk.) Schaer</t>
  </si>
  <si>
    <t>Jeseník</t>
  </si>
  <si>
    <t>Cladonia gracilis (L.) Willd. var elongata (Jacq.) Vain</t>
  </si>
  <si>
    <t>ad terram graniticam humosam prope lacum Štrbské jezero</t>
  </si>
  <si>
    <t>L. Opold</t>
  </si>
  <si>
    <t>Lichenes slovakiae exsiccati</t>
  </si>
  <si>
    <t>Z. Podhradie v Kameničnom</t>
  </si>
  <si>
    <t>29.11.1870</t>
  </si>
  <si>
    <t>Holuby</t>
  </si>
  <si>
    <t>Cladonia gracilis (L.) Willd. f. cespera Flk.</t>
  </si>
  <si>
    <t>in summo montis Velké Soliso, solo granitico</t>
  </si>
  <si>
    <t>2414 m</t>
  </si>
  <si>
    <t>apud lacus Kozí plesa in Caltheto solo granitico</t>
  </si>
  <si>
    <t>(Ach.) Spreng. s lat.</t>
  </si>
  <si>
    <t>in declivibus meridionali-orientalibus sub lacu Capie pleso in Calamagrostideto villesae, solo granitico</t>
  </si>
  <si>
    <t>2040 m</t>
  </si>
  <si>
    <t>Cladonia gracilis (L.) Willd. var elongata (Jacq.) Flk</t>
  </si>
  <si>
    <t>in Juncus filiformis - associatione supra deiectum aquae Skok dictum, solo granitico</t>
  </si>
  <si>
    <t>1815 m</t>
  </si>
  <si>
    <t>in declivibus oriental sub summo cacumine montis Velké Sokolisko solo granitico</t>
  </si>
  <si>
    <t>2330 m</t>
  </si>
  <si>
    <t>apud lacus Kozí plesa in Junceto trifidi solo granitico</t>
  </si>
  <si>
    <t>1973 m</t>
  </si>
  <si>
    <t>in Saliceto herbaceae in convalle supra deiectum aquae Skok dictum, solo granitico, loco depresso nivali</t>
  </si>
  <si>
    <t>1835 m</t>
  </si>
  <si>
    <t>Cladonia gracilis (L.) Willd. var. aspera Flk.</t>
  </si>
  <si>
    <t>K. Preis</t>
  </si>
  <si>
    <t>Cladonia gracilis (L.) Willd. - dilatata Hoffm.</t>
  </si>
  <si>
    <t>Gem. Jokkmokk</t>
  </si>
  <si>
    <t>Dorf Murjek</t>
  </si>
  <si>
    <t>Sandstede, Cladonia exsiccatae</t>
  </si>
  <si>
    <t>conista</t>
  </si>
  <si>
    <t>(Nyl.) Robbins</t>
  </si>
  <si>
    <t>Cladonia rangiferina (L.) Web. f. maior Flk.</t>
  </si>
  <si>
    <t>Watzel</t>
  </si>
  <si>
    <t>(Hoffm.) Schaer</t>
  </si>
  <si>
    <t>verticillata</t>
  </si>
  <si>
    <t>W Moravia</t>
  </si>
  <si>
    <t>Roštejn</t>
  </si>
  <si>
    <t>ad lapidem in marg. silvae</t>
  </si>
  <si>
    <t>Chomutov</t>
  </si>
  <si>
    <t>Černovice</t>
  </si>
  <si>
    <t>collis Hradiště, in silva piceosa</t>
  </si>
  <si>
    <t xml:space="preserve">Cladonia </t>
  </si>
  <si>
    <t>Cladonia gonecha (Ach.) Asah.</t>
  </si>
  <si>
    <t>Strážný</t>
  </si>
  <si>
    <t>locis turfosis Chalupská slať dictis</t>
  </si>
  <si>
    <t>British columbia</t>
  </si>
  <si>
    <t>Horn-glacial mtn. area</t>
  </si>
  <si>
    <t>SW end Glacial Lake, ca. 26 mi. SE of Dease Lake, In lowlands along streams and seeps, and on banks with intermittent Salix and Betula shrubs and lush herbs such as Leutkea pectinata in late snow melt pathces</t>
  </si>
  <si>
    <t>1460 m</t>
  </si>
  <si>
    <t>58° 15' N, 129° 29' W</t>
  </si>
  <si>
    <t>D. G. Horton</t>
  </si>
  <si>
    <t>Klatovy</t>
  </si>
  <si>
    <t>in silva Doubrava</t>
  </si>
  <si>
    <t>560 m</t>
  </si>
  <si>
    <t>J. Náňa</t>
  </si>
  <si>
    <t>Rabensteine</t>
  </si>
  <si>
    <t>Haida</t>
  </si>
  <si>
    <t>Sandboden</t>
  </si>
  <si>
    <t>x.x.1929</t>
  </si>
  <si>
    <t>J. Anders, Lihenes exsiccati</t>
  </si>
  <si>
    <t>Branisko</t>
  </si>
  <si>
    <t>1170 - 1190 m</t>
  </si>
  <si>
    <t>in mte Smrekovica, in saxosis schistaceis</t>
  </si>
  <si>
    <t>Gem. Dorotea</t>
  </si>
  <si>
    <t>Dorf Risbäck</t>
  </si>
  <si>
    <t>im lichten Nadelwald</t>
  </si>
  <si>
    <t>Cladonia gracilis e. valida Flörke</t>
  </si>
  <si>
    <t>Breutel Lichen, exsiccati</t>
  </si>
  <si>
    <t>Aus Labrador</t>
  </si>
  <si>
    <t>Cladonia glauca(L.) W.L.Culb. et C.F.Culb</t>
  </si>
  <si>
    <t>Zadní Jetřichovice</t>
  </si>
  <si>
    <t>údolí Křinice</t>
  </si>
  <si>
    <t>O. Peksa, D. Svoboda, L. Voříšková</t>
  </si>
  <si>
    <t>Cladonia rangiferina (L.) Web. m. major (Flk.)</t>
  </si>
  <si>
    <t>Kleis</t>
  </si>
  <si>
    <t>Phonolith-Vlockade</t>
  </si>
  <si>
    <t>am Gr. Maispitzer Waldweg</t>
  </si>
  <si>
    <t>fenestralis</t>
  </si>
  <si>
    <t>Nuno</t>
  </si>
  <si>
    <t>Cladonia gracilis var. aspera Flk.</t>
  </si>
  <si>
    <t>Yünnan</t>
  </si>
  <si>
    <t>Lidjiang</t>
  </si>
  <si>
    <t>in monte Jülungschan</t>
  </si>
  <si>
    <t>A. Zahlbruckner; lichenes rariores exsiccati</t>
  </si>
  <si>
    <t>Cladonia extensa, vormicopioides Flk.</t>
  </si>
  <si>
    <t>Sudeti</t>
  </si>
  <si>
    <t>1820-1830</t>
  </si>
  <si>
    <t>Praga</t>
  </si>
  <si>
    <t>Cladonia pleurota Floerke</t>
  </si>
  <si>
    <t>E Sudetis</t>
  </si>
  <si>
    <t>apud lacus Kozí plesa in Agrostideto rupestri lichenoso solo granitico</t>
  </si>
  <si>
    <t>in silva pieceosa prope pisc. Nadýmač</t>
  </si>
  <si>
    <t>prope lacus Kozí plesa in Cariceto sempervnirentis solo granitico</t>
  </si>
  <si>
    <t>Salt dalen</t>
  </si>
  <si>
    <t>Sommerfall</t>
  </si>
  <si>
    <t>x.x.1823</t>
  </si>
  <si>
    <t>Cladonia gracilis (L.)</t>
  </si>
  <si>
    <t>x.8.1879</t>
  </si>
  <si>
    <t>Riesengrunde</t>
  </si>
  <si>
    <t>Cladonia gracilis L. f. macroceras Flk.</t>
  </si>
  <si>
    <t>Kienbeng</t>
  </si>
  <si>
    <t>Cladonia gracilis f. hybrida Schaer.</t>
  </si>
  <si>
    <t>Niederösterrreich</t>
  </si>
  <si>
    <t>Cladonia gracilis (L.) macroceras Flk.</t>
  </si>
  <si>
    <t>R. Traxler</t>
  </si>
  <si>
    <t>x.11.1926</t>
  </si>
  <si>
    <t>Königreichwald bei Rettendorf</t>
  </si>
  <si>
    <t>Aupakessel in Riesengrunde</t>
  </si>
  <si>
    <t>x.6.1922</t>
  </si>
  <si>
    <t>Auf dem Wassriegle des Schneegebergs</t>
  </si>
  <si>
    <t>x.9.1886</t>
  </si>
  <si>
    <t>G. Beck</t>
  </si>
  <si>
    <t>x.28.1909</t>
  </si>
  <si>
    <t>bei Leoben</t>
  </si>
  <si>
    <t>A. Zahlbrückner</t>
  </si>
  <si>
    <t>Cladonia extensa var. asotea</t>
  </si>
  <si>
    <t>Cladonia gracilis var. aspera</t>
  </si>
  <si>
    <t>Zeidler Weg vom Wespenstein ins Zeidellbachtal</t>
  </si>
  <si>
    <t>Blockhalde i. d. Biberklam</t>
  </si>
  <si>
    <t>Primus bei Klagenfurt</t>
  </si>
  <si>
    <t>na skalách Skelného vrchu (Glasberg) V. Keprníku, mezi mechem</t>
  </si>
  <si>
    <t>Torrne Lappmark</t>
  </si>
  <si>
    <t>Guolbanaive</t>
  </si>
  <si>
    <t>Norman</t>
  </si>
  <si>
    <t>Lichenes Fenniae Exsiccati</t>
  </si>
  <si>
    <t xml:space="preserve">Xylographa parallela </t>
  </si>
  <si>
    <t>x.9.1889</t>
  </si>
  <si>
    <t>P. Hora</t>
  </si>
  <si>
    <t>Javorské jezero</t>
  </si>
  <si>
    <t>Xylographa spilomatica</t>
  </si>
  <si>
    <t>bei Eisenstein (Železná Ruda)</t>
  </si>
  <si>
    <t>Xylographa parallela var. pallens Nyl.</t>
  </si>
  <si>
    <t>kořen jedle mezi Zvolí a J? Božínkou</t>
  </si>
  <si>
    <t>x.x.1906</t>
  </si>
  <si>
    <t>Javor</t>
  </si>
  <si>
    <t>x.6.1906</t>
  </si>
  <si>
    <t>Lophodermium concorticum</t>
  </si>
  <si>
    <t xml:space="preserve">Lophodermium </t>
  </si>
  <si>
    <t>corconticum</t>
  </si>
  <si>
    <t>Koukol &amp; Pusz</t>
  </si>
  <si>
    <t>Karpacz</t>
  </si>
  <si>
    <t>Karkonoski NP</t>
  </si>
  <si>
    <t>Maly Sniezny Kociol</t>
  </si>
  <si>
    <t>Pinus mugo litter needles</t>
  </si>
  <si>
    <t>W. Pusz</t>
  </si>
  <si>
    <t>Cladonia strepsilis f. subalcicornis Anders</t>
  </si>
  <si>
    <t>Kokořínsko</t>
  </si>
  <si>
    <t>Type material?</t>
  </si>
  <si>
    <t>(Ach.) Grognot</t>
  </si>
  <si>
    <t>Zückmantel bei B. Leipa, Sandboden, Kiefernwald</t>
  </si>
  <si>
    <t>x.x.1919</t>
  </si>
  <si>
    <t>Künast, Sandsteinfol..au, Humus, Kieferwald</t>
  </si>
  <si>
    <t>Zückmantel bei B. Leipa, Sanderde</t>
  </si>
  <si>
    <t>x.x1919</t>
  </si>
  <si>
    <t>An einer Stelle im Kiefernwalde bei Zückmantel nächst B. Leipa aut Sanderde</t>
  </si>
  <si>
    <t>Cladonia rangiferina f. humilis Anders</t>
  </si>
  <si>
    <t>Rehdörfel b. Leipa, Sanderde</t>
  </si>
  <si>
    <t>x.x. 1916</t>
  </si>
  <si>
    <t>Cladonia rangiferina f. rigida Anders</t>
  </si>
  <si>
    <t>Zückmantel, Sandboden</t>
  </si>
  <si>
    <t>x.x.1907</t>
  </si>
  <si>
    <t>Zückmantel</t>
  </si>
  <si>
    <t>Zückmantel, Sanderde</t>
  </si>
  <si>
    <t xml:space="preserve">300 m </t>
  </si>
  <si>
    <t>Paulinengründ bei B. Leipa</t>
  </si>
  <si>
    <t>x.8.1918</t>
  </si>
  <si>
    <t>Paulinengründ bei B. Leipa, Sandsteinfelsen</t>
  </si>
  <si>
    <t>Kümmergebirge, Sandboden, Kiefernwald</t>
  </si>
  <si>
    <t>Wilsch</t>
  </si>
  <si>
    <t>Rehdörfel b. Leipa, Sanderde, Kiefernwald</t>
  </si>
  <si>
    <t xml:space="preserve">250 m </t>
  </si>
  <si>
    <t>x.6.1918</t>
  </si>
  <si>
    <t>Zückmantel bei B. Leipa, Sanderde, Kiefernwald</t>
  </si>
  <si>
    <t>Cladonia uncialis f. setigera Anders</t>
  </si>
  <si>
    <t>Nordüferdes Hirschberger Teiches, Sandboden, zum Calluna</t>
  </si>
  <si>
    <t>Norduferd. Hirschberger Teiches, Sandboden</t>
  </si>
  <si>
    <t>(Ach.) Spreng.</t>
  </si>
  <si>
    <t>Cladonia uncialis var. squamulosa m. phyllocephala Anders</t>
  </si>
  <si>
    <t>Zückmantel bei B. Leipa, Sanderde, Bahndamm</t>
  </si>
  <si>
    <t>Cladonia elongata f. subulata Anders</t>
  </si>
  <si>
    <t>Reichenberg</t>
  </si>
  <si>
    <t>Kieselschiefer-Blockhalde bei den Wirbelstenen am Jeschken</t>
  </si>
  <si>
    <t>Auf Sanderde im Kummergebirge</t>
  </si>
  <si>
    <t>Cladonia rangiferina f. tenuior Del. m. crispata Coëm.</t>
  </si>
  <si>
    <t>Moosige Sandsteinfelsen zwischen Vaccinium myrtillus in Paulinengrund bei Leipa</t>
  </si>
  <si>
    <t>Cladonia cornuta - phyllotoca Floerk.</t>
  </si>
  <si>
    <t>Hořice</t>
  </si>
  <si>
    <t>Královéhradecký kraj</t>
  </si>
  <si>
    <t>Aus lichtem Kiefernwald, sandiger Boden eines verlassenen Steinbruchs nordöstlich Hořice</t>
  </si>
  <si>
    <t xml:space="preserve">380 m </t>
  </si>
  <si>
    <t>x. 5. 1926</t>
  </si>
  <si>
    <t>Upland</t>
  </si>
  <si>
    <t>Ramste</t>
  </si>
  <si>
    <t>erdebedeckte Felsen im Nadelwalde</t>
  </si>
  <si>
    <t>E. du Rietz</t>
  </si>
  <si>
    <t>Uppsala</t>
  </si>
  <si>
    <t>Auf Hügeln in einem Fichtenwalde in der Nähe von Upsala, Schweden</t>
  </si>
  <si>
    <t>x.10.1928</t>
  </si>
  <si>
    <t>Th. Hedlund</t>
  </si>
  <si>
    <t>Uppland</t>
  </si>
  <si>
    <t>Gem. Gottrora, im Schatten eines 30jähr. Waldes</t>
  </si>
  <si>
    <t>A. H. Magnusson</t>
  </si>
  <si>
    <t>Cladonia destricta m. adpressa Sandst.</t>
  </si>
  <si>
    <t>Kronsberge bei Bösel, Oldenburg, auf sandigem Boden in sonniger Lage</t>
  </si>
  <si>
    <t>x.9.1916</t>
  </si>
  <si>
    <t>Cladonia destricta m. spinosa Sandst.</t>
  </si>
  <si>
    <t>Forstort Oldenburger Sand</t>
  </si>
  <si>
    <t>x.4.1918</t>
  </si>
  <si>
    <t>Cladonia destricta f. soralifera Sandst.</t>
  </si>
  <si>
    <t>Steinloge, Oldenburg, auf Sandboden in der Heide</t>
  </si>
  <si>
    <t>x.1.1925</t>
  </si>
  <si>
    <t>(Wallr.) Flot. s. lat.</t>
  </si>
  <si>
    <t>Massachusets</t>
  </si>
  <si>
    <t>An föhrenbestandenem Wegrande, Bourne, Mass. USA</t>
  </si>
  <si>
    <t>x.x.1927</t>
  </si>
  <si>
    <t>C. A. Robbins</t>
  </si>
  <si>
    <t>Cladonia cariosa m. squamosissima Anders</t>
  </si>
  <si>
    <t>Bahneinschnitt bei Neugarten, auf Sanderde</t>
  </si>
  <si>
    <t>Cladonia gracilis - elongata</t>
  </si>
  <si>
    <t>Rockland</t>
  </si>
  <si>
    <t>x.x.1924</t>
  </si>
  <si>
    <t>G. K. Merill</t>
  </si>
  <si>
    <t>Cladonia chlorophaea m. sorediosa Sandst.</t>
  </si>
  <si>
    <t>Znaim, Mannberg, im Jungwald</t>
  </si>
  <si>
    <t>Bohuslan, Kirchspiel Tanum, auf Felsen in feuchter Lage</t>
  </si>
  <si>
    <t>x.8.1919</t>
  </si>
  <si>
    <t>Cladonia strepsilis (Ach.) Grognot</t>
  </si>
  <si>
    <t>Kaihasermoor, am rande des Moores an feuchten, etwas sandigen Stellen</t>
  </si>
  <si>
    <t>Auf nacktem, sonnigstem Sandstein bei Aschendorf, nächst Leipa</t>
  </si>
  <si>
    <t>x.5.1923</t>
  </si>
  <si>
    <t>Auf sandigem Erdwall am Rande des Ostermoors bei Zwischenahn</t>
  </si>
  <si>
    <t>x.9.1918</t>
  </si>
  <si>
    <t>Auf Moorboden im Richtmoor</t>
  </si>
  <si>
    <t>x.5.1920</t>
  </si>
  <si>
    <t>Lyngör</t>
  </si>
  <si>
    <t>sonnige Gneiswände, kleine sterile Polster bildend</t>
  </si>
  <si>
    <t>x.x.1921</t>
  </si>
  <si>
    <t>Parmelia physodes m. psedofarinacea Anders</t>
  </si>
  <si>
    <t>An Pinus sylvestris b. Aschendorf n. B. Leipa</t>
  </si>
  <si>
    <t>x.x.1930</t>
  </si>
  <si>
    <t>J. Anders, Lichenes exsiccati</t>
  </si>
  <si>
    <t>(Lam.) Poelt</t>
  </si>
  <si>
    <t>Physcia grisea f. furfuracea (Mereschk.) Zahlbr.</t>
  </si>
  <si>
    <t>An einer alten Linde in Schiefnig b. B. Leipa</t>
  </si>
  <si>
    <t>x.x.1931</t>
  </si>
  <si>
    <t>F. Pohl et J. Anders</t>
  </si>
  <si>
    <t>(Hoffm.) Fürnr.</t>
  </si>
  <si>
    <t>Physcia caseia f. dendritica Anders</t>
  </si>
  <si>
    <t>Auf Basalt , Kahlerberg b. Leipa</t>
  </si>
  <si>
    <t>Parmelia physodes f. isidiosa Anders</t>
  </si>
  <si>
    <t>Auf der Rinde meines Gartenanus? (Picea) in B. Leipa</t>
  </si>
  <si>
    <t>Cetraria islandica var. crispa f. stygia Anders</t>
  </si>
  <si>
    <t>Rehdorfel b. Leipa, Sandboden, sonniger Lage</t>
  </si>
  <si>
    <t>Rehdorfel b. Leipa, Sandboden, sonniger Stellen</t>
  </si>
  <si>
    <t>Rehdorfel b. Leipa, Sandboden, sonniger, trockene Lage</t>
  </si>
  <si>
    <t>Rehdorfel b. Leipa, sehr sonniger, steriler Sandboden</t>
  </si>
  <si>
    <t>Cetraria islandica m. virescens Anders</t>
  </si>
  <si>
    <t>Jizerské hory</t>
  </si>
  <si>
    <t>Isergebirge, au Knieholz.</t>
  </si>
  <si>
    <t>x.x.1922</t>
  </si>
  <si>
    <t>Cetraria islandica var. crispa f. soralifera Anders</t>
  </si>
  <si>
    <t>Cetraria islandica f. subtubulosa m. nana Anders</t>
  </si>
  <si>
    <t>Neugarten</t>
  </si>
  <si>
    <t>Der Unterlage aug..ckt, Sanderde, Hirnsen</t>
  </si>
  <si>
    <t>Cladonia subcariosa f. sorediata Oborny</t>
  </si>
  <si>
    <t>Znaim, Leskatal, Steudels-Fabriksanlage</t>
  </si>
  <si>
    <t>Cladonia chlorophaea f. sorediosa Sandst.</t>
  </si>
  <si>
    <t>Znaim, Kühlberge, Kon..er Anteil</t>
  </si>
  <si>
    <t>Cladonia cenotea f. delicata Kovář</t>
  </si>
  <si>
    <t>Vysočina</t>
  </si>
  <si>
    <t>Žďárské vrchy</t>
  </si>
  <si>
    <t>Žďár n. Sáz.</t>
  </si>
  <si>
    <t>Na starém jedlové pařezu při turických značkách od Vysoké jedle na vrchol Devíti skal</t>
  </si>
  <si>
    <t>F. Kovář</t>
  </si>
  <si>
    <t>549/a</t>
  </si>
  <si>
    <t>bohemica</t>
  </si>
  <si>
    <t xml:space="preserve">Diplotoma bohemica </t>
  </si>
  <si>
    <t>Praha-západ</t>
  </si>
  <si>
    <t>Sv. Prokop: na zemi u Klučovic</t>
  </si>
  <si>
    <t>x.5.1906</t>
  </si>
  <si>
    <t>Cladonia subsquamosa f. gracilis Suza</t>
  </si>
  <si>
    <t>Apud ruinam arcis Ketkovické hrady supra flumen Oslava</t>
  </si>
  <si>
    <t>Cladonia subsquamosa f. condensata Suza</t>
  </si>
  <si>
    <t>Cladonia deformis f. phyllocephala Kovář</t>
  </si>
  <si>
    <t>Supra lapides humosas sub cacuminem montis Malínská skála a Samotín prope Žďár</t>
  </si>
  <si>
    <t>Cladonia subsquamosa f. foliosissima Suza</t>
  </si>
  <si>
    <t>(L.) Essl.</t>
  </si>
  <si>
    <t>Parmelia stygia</t>
  </si>
  <si>
    <t>Montes corcontici</t>
  </si>
  <si>
    <t>x.x.1901</t>
  </si>
  <si>
    <t>(Nyl.) Olivier</t>
  </si>
  <si>
    <t>Caloplaca ferrarii var. diabasicola Servít</t>
  </si>
  <si>
    <t>Český kras</t>
  </si>
  <si>
    <t>ad saxa diabasica prope Loděnice</t>
  </si>
  <si>
    <t>Mannberg bei Znaim, ............</t>
  </si>
  <si>
    <t>Parmelia stygia var. sudetica</t>
  </si>
  <si>
    <t>Králíky</t>
  </si>
  <si>
    <t>Klad. Sněžník, skála, j. z.</t>
  </si>
  <si>
    <t>x.x.1909</t>
  </si>
  <si>
    <t>Eiglera</t>
  </si>
  <si>
    <t xml:space="preserve">flavida </t>
  </si>
  <si>
    <t>(Hepp) Hafellner</t>
  </si>
  <si>
    <t>Jonaspis melanocarpa</t>
  </si>
  <si>
    <t>Radotín</t>
  </si>
  <si>
    <t>U Cikánky v Radotínském údolí</t>
  </si>
  <si>
    <t>published as Jonaspis melanocarpa (Servít 1911, on label as Lecanora melanocarpa</t>
  </si>
  <si>
    <t>(A. Massal.) Zahlbr.</t>
  </si>
  <si>
    <t>Solenopsora carpatica Pišút et Vězda</t>
  </si>
  <si>
    <t>Velká Fatra</t>
  </si>
  <si>
    <t>ad latera rupium calcareaum in monte Veľká skala (regio montis Sidorovo) supra opp. Ružomberok, loco subumbroso,</t>
  </si>
  <si>
    <t>I. Pišút</t>
  </si>
  <si>
    <t>Z. Fačkovcová</t>
  </si>
  <si>
    <t>depon. sub Solenopsora cesatii</t>
  </si>
  <si>
    <t>candicans</t>
  </si>
  <si>
    <t>(Dicks.) J. Steiner</t>
  </si>
  <si>
    <t>Placolecania candicans Zahlbr.</t>
  </si>
  <si>
    <t>Istria</t>
  </si>
  <si>
    <t>ad saxa dolomitica murorum ad viam publicam inter Hosti et Sv. Matije</t>
  </si>
  <si>
    <t>200-250 m</t>
  </si>
  <si>
    <t>J. Schuler</t>
  </si>
  <si>
    <t>Cryptogamae exsiccatatate austro-hungaricae</t>
  </si>
  <si>
    <t>dep. sub. Solenopsora candicans</t>
  </si>
  <si>
    <t>(Svrček) Triebel &amp; Baral</t>
  </si>
  <si>
    <t>Krušné hory Mts.</t>
  </si>
  <si>
    <t>along road between České Hamry and Kovářská</t>
  </si>
  <si>
    <t>O. Koukol &amp; Z. Haňáčková</t>
  </si>
  <si>
    <t>Hymenoscyphus fraxineus (Kowalski) Baral, Queloz &amp; Hosoya</t>
  </si>
  <si>
    <t>fraxineus</t>
  </si>
  <si>
    <t>(Kowalski) Baral, Queloz &amp; Hosoya</t>
  </si>
  <si>
    <t>Hymenoscyphus fraxineus</t>
  </si>
  <si>
    <t>along road between Loučná and Háj</t>
  </si>
  <si>
    <t>NE part of the village Suchá</t>
  </si>
  <si>
    <t>Doupovské hory (Doupov Mts.)</t>
  </si>
  <si>
    <t>Pustý zámek, military training area</t>
  </si>
  <si>
    <t>Hradiště, Doupovské hory (Doupov Mts.), military training area</t>
  </si>
  <si>
    <t>Šumava NP</t>
  </si>
  <si>
    <t>between Krásná hora and České Žleby</t>
  </si>
  <si>
    <t>Veselka, Vimperk</t>
  </si>
  <si>
    <t>Kubova Huť, along railway</t>
  </si>
  <si>
    <t>Jeseníky Mts.</t>
  </si>
  <si>
    <t>Malý Javorník</t>
  </si>
  <si>
    <t>P. Seifertová</t>
  </si>
  <si>
    <t>Rokyta, Vchynice - Tetov I</t>
  </si>
  <si>
    <t>Giant Mts.</t>
  </si>
  <si>
    <t>Přední Struhadla</t>
  </si>
  <si>
    <t>Rýchory</t>
  </si>
  <si>
    <t>Jižiny, Stehlovice</t>
  </si>
  <si>
    <t>V. Pešková</t>
  </si>
  <si>
    <t>Velká, Kamýk n. Vltavou</t>
  </si>
  <si>
    <t>Capartice, N margin of the village</t>
  </si>
  <si>
    <t xml:space="preserve">Hymenoscyphus  </t>
  </si>
  <si>
    <t>Nemíž, S margin of the village</t>
  </si>
  <si>
    <t>(Bull.) S.E. Carp.</t>
  </si>
  <si>
    <t>Boletice, military training area</t>
  </si>
  <si>
    <t>convoluta</t>
  </si>
  <si>
    <t>complex</t>
  </si>
  <si>
    <t>Madrid</t>
  </si>
  <si>
    <t>Fuentiduena del Tajo, 40˚ 07´87´´ N, 03˚ 09´12´´ W, upper mesomedirettanean low dry, on miocene gypsum</t>
  </si>
  <si>
    <t>miocene gypsum</t>
  </si>
  <si>
    <t>40˚ 07´87´´ N, 03˚ 09´12´´ W</t>
  </si>
  <si>
    <t>E. Barreno, Chova, Molins et Salva</t>
  </si>
  <si>
    <t>E. Barreno</t>
  </si>
  <si>
    <t>Lichen specimen where was isolated the Holotype of Asterochloris mediterranea sp. nov. Barreno, Chiva, Moya et Skaloud. Cryptopreserved cells of the strain C6 deposited in CAUP H 1015 and in E. Barreno´s lab in Universidad de Valencia (no 131)</t>
  </si>
  <si>
    <t>South Moravia</t>
  </si>
  <si>
    <t>ceratina</t>
  </si>
  <si>
    <t>x.6.1919</t>
  </si>
  <si>
    <t>Zlabings</t>
  </si>
  <si>
    <t>U. faginea</t>
  </si>
  <si>
    <t>florida</t>
  </si>
  <si>
    <t>x.7.1920</t>
  </si>
  <si>
    <t>dasypoga</t>
  </si>
  <si>
    <t>Usnea dasypoga var. scabrata</t>
  </si>
  <si>
    <t>x.7.1918</t>
  </si>
  <si>
    <t>x.10.1916</t>
  </si>
  <si>
    <t>(Ach.) Fr.</t>
  </si>
  <si>
    <t>Zlabings, Stadtwald beim Reihenteich</t>
  </si>
  <si>
    <t>Freistein, am Wege nach Alten(,) Petrein(?) auf Levitz(,)</t>
  </si>
  <si>
    <t>Wald auf alt. Tahnwege nach Alt. Petrein bei Freistein</t>
  </si>
  <si>
    <t>Freistein, Weg gegen Alt-Petrein</t>
  </si>
  <si>
    <t>Rokycany</t>
  </si>
  <si>
    <t>na modřínech na Lopatě</t>
  </si>
  <si>
    <t>F. Maloch</t>
  </si>
  <si>
    <t>Freistein, Inwald(?) am Gehwege  nach Alt- Petrein</t>
  </si>
  <si>
    <t>U. subfaginea</t>
  </si>
  <si>
    <t>Znaim, Pöltenberger Forst bei … Engelsmühle</t>
  </si>
  <si>
    <t>Fahrweb im …? von Freistein nach alt-Petrein auf Larix</t>
  </si>
  <si>
    <t>U. similis</t>
  </si>
  <si>
    <t>?Schröffelsdorf bei Schiltern auf Fichten</t>
  </si>
  <si>
    <t>Bartheletia</t>
  </si>
  <si>
    <t>paradoxa</t>
  </si>
  <si>
    <t>G. Arnaud ex Scheuer, R. Bauer, M. Lutz, Stabenth., Melnik &amp; Grube</t>
  </si>
  <si>
    <t>Botanical garden of Faculty of Science, Charles Uni., close to wall near Viničná 5 building above the small glasshouse</t>
  </si>
  <si>
    <t>leaves of Ginkgo biloba in the litter</t>
  </si>
  <si>
    <t>Vranovice</t>
  </si>
  <si>
    <t>Horní Benešov</t>
  </si>
  <si>
    <t>Jedovnice</t>
  </si>
  <si>
    <t>Arboretrum Křtiny, Hackerova školka</t>
  </si>
  <si>
    <t>Boršov</t>
  </si>
  <si>
    <t>Gemmamyces</t>
  </si>
  <si>
    <t>piceae</t>
  </si>
  <si>
    <t>(Borthw.) Casagr.</t>
  </si>
  <si>
    <t>Teplice</t>
  </si>
  <si>
    <t>Fláje</t>
  </si>
  <si>
    <t>Picea pungens</t>
  </si>
  <si>
    <t>50.69714N, 13.64633E</t>
  </si>
  <si>
    <t>August 2015</t>
  </si>
  <si>
    <t>Ještěd</t>
  </si>
  <si>
    <t>50.72620N, 14.99951E</t>
  </si>
  <si>
    <t>June 2015</t>
  </si>
  <si>
    <t>May 2015</t>
  </si>
  <si>
    <t>July 2015</t>
  </si>
  <si>
    <t>Deštné v Orlických Horách</t>
  </si>
  <si>
    <t>Malá Deštná</t>
  </si>
  <si>
    <t>50.31641N, 16.39805E</t>
  </si>
  <si>
    <t>50.15596N, 16.83329E</t>
  </si>
  <si>
    <t>Králický Sněžník</t>
  </si>
  <si>
    <t>Ústí n. Orlicí</t>
  </si>
  <si>
    <t>Picea excelsa</t>
  </si>
  <si>
    <t>Velká Deštná</t>
  </si>
  <si>
    <t>50.30647N, 16.40355E</t>
  </si>
  <si>
    <t>Ústí n. Labem</t>
  </si>
  <si>
    <t>Maklářov, Krásný les</t>
  </si>
  <si>
    <t>50.75456N, 13.94722E</t>
  </si>
  <si>
    <t>50.80695N, 14.54569E</t>
  </si>
  <si>
    <t>Benešov</t>
  </si>
  <si>
    <t>49.76160N, 14.68917E</t>
  </si>
  <si>
    <t>Irpex lacteus (Fr.) Fr.</t>
  </si>
  <si>
    <t>Irpex</t>
  </si>
  <si>
    <t>lacteus</t>
  </si>
  <si>
    <t>(Fr.) Fr</t>
  </si>
  <si>
    <t>Guangxi</t>
  </si>
  <si>
    <t>Yangshuo</t>
  </si>
  <si>
    <t>Broadleaf tree</t>
  </si>
  <si>
    <t>J. Kout</t>
  </si>
  <si>
    <t>Guatemala</t>
  </si>
  <si>
    <t>Sarmizegetusa</t>
  </si>
  <si>
    <t>V. Spirin</t>
  </si>
  <si>
    <t>Steccherinum</t>
  </si>
  <si>
    <t>Steccherinum sp.</t>
  </si>
  <si>
    <t xml:space="preserve"> robustius</t>
  </si>
  <si>
    <t>(J. Erikss. &amp; S. Lundell) J. Erikss.</t>
  </si>
  <si>
    <t>Khabarovsk Krai</t>
  </si>
  <si>
    <t>Chalba</t>
  </si>
  <si>
    <t>Umus laciniata</t>
  </si>
  <si>
    <t>Flavodon</t>
  </si>
  <si>
    <t>flavus</t>
  </si>
  <si>
    <t>(Klotzsch) Ryvarden</t>
  </si>
  <si>
    <t>Dentipellis</t>
  </si>
  <si>
    <t>(Pers.) Donk</t>
  </si>
  <si>
    <t>West Bohemia</t>
  </si>
  <si>
    <t>Klatovy district</t>
  </si>
  <si>
    <t>PR Sádky</t>
  </si>
  <si>
    <t>Junghuhnia</t>
  </si>
  <si>
    <t>lacera</t>
  </si>
  <si>
    <t>(P. Karst.) Niemela &amp; Kinnunen</t>
  </si>
  <si>
    <t>Tábor</t>
  </si>
  <si>
    <t>Steccherinum robustius (J. Erikss. &amp; S. Lundell) J. Erikss.</t>
  </si>
  <si>
    <t>Flavodon flavus (Klotzsch) Ryvarden</t>
  </si>
  <si>
    <t>Dentipellis fragilis (Pers.) Donk</t>
  </si>
  <si>
    <t>Junhuhnia lacera (P. Karst.) Niemela &amp; Kinnunen</t>
  </si>
  <si>
    <t>Novohradské hory</t>
  </si>
  <si>
    <t>bourdotii</t>
  </si>
  <si>
    <t>Saliba &amp; A. David</t>
  </si>
  <si>
    <t>Steccherinum bourdotii Saliba &amp; A. David</t>
  </si>
  <si>
    <t xml:space="preserve">Třeboň </t>
  </si>
  <si>
    <t xml:space="preserve">České budějovice </t>
  </si>
  <si>
    <t xml:space="preserve">Tábor </t>
  </si>
  <si>
    <t>CHKO Třeboňsko</t>
  </si>
  <si>
    <t>NPR Žofínský prales</t>
  </si>
  <si>
    <t>litschaueri</t>
  </si>
  <si>
    <t>(Bourdot &amp; Galzin) J. Erikss.</t>
  </si>
  <si>
    <t>Steccherinum litschaueri (Bourdot &amp; Galzin) J. Erikss.</t>
  </si>
  <si>
    <t>PR Holina</t>
  </si>
  <si>
    <t>(Pers.) Gray</t>
  </si>
  <si>
    <t>Steccherinum ochraceum (Pers.) Gray</t>
  </si>
  <si>
    <t>ochraceum</t>
  </si>
  <si>
    <t>PP Chudenická bažantnice</t>
  </si>
  <si>
    <t>Malá Chuchle</t>
  </si>
  <si>
    <t>nad Mariáským pramenem</t>
  </si>
  <si>
    <t>Králův dvůr-Popovice</t>
  </si>
  <si>
    <t>Junhuhnia nitida (Pers.) Ryvarden</t>
  </si>
  <si>
    <t>Junhuhnia</t>
  </si>
  <si>
    <t>(Pers.) Ryvarden</t>
  </si>
  <si>
    <t>PP Obora Hvězda</t>
  </si>
  <si>
    <t>Carpinus betulus</t>
  </si>
  <si>
    <t>NP Podyjí</t>
  </si>
  <si>
    <t>NPR Koda</t>
  </si>
  <si>
    <t>Steccherinum fimbriatum (Pers.) J. Erikss.</t>
  </si>
  <si>
    <t>(Pers.) J. Erikss.</t>
  </si>
  <si>
    <t>fimbriatum</t>
  </si>
  <si>
    <t>Silesia</t>
  </si>
  <si>
    <t>Rychlebské hory</t>
  </si>
  <si>
    <t>u NPP Borový</t>
  </si>
  <si>
    <t>Corylus avellana</t>
  </si>
  <si>
    <t>J. Běťák</t>
  </si>
  <si>
    <t>Steccherinum rhois (Schwein.) Banker</t>
  </si>
  <si>
    <t>rhois</t>
  </si>
  <si>
    <t>(Schwein.) Banker</t>
  </si>
  <si>
    <t xml:space="preserve">Domažlice </t>
  </si>
  <si>
    <t>u Šnajberského rybníka</t>
  </si>
  <si>
    <t>NP Šumava</t>
  </si>
  <si>
    <t>Plechý</t>
  </si>
  <si>
    <t>A. Lepšová</t>
  </si>
  <si>
    <t>Roztoky u Prahy</t>
  </si>
  <si>
    <t>CHKO Český les</t>
  </si>
  <si>
    <t>PR Diana</t>
  </si>
  <si>
    <t>J. Tejkal</t>
  </si>
  <si>
    <t>Obora</t>
  </si>
  <si>
    <t>u řeky Střely</t>
  </si>
  <si>
    <t>Autumn/2010</t>
  </si>
  <si>
    <t>M. Bartůšek</t>
  </si>
  <si>
    <t>Canary Islands</t>
  </si>
  <si>
    <t>Tenerife</t>
  </si>
  <si>
    <t>Anaga</t>
  </si>
  <si>
    <t>Pico del Teide</t>
  </si>
  <si>
    <t>oreophilum</t>
  </si>
  <si>
    <t>Lindsey &amp; Gilb.</t>
  </si>
  <si>
    <t>Steccherinum oreophilum Lindsey &amp; Gilb.</t>
  </si>
  <si>
    <t>PR Petrovka</t>
  </si>
  <si>
    <t>Eutypella</t>
  </si>
  <si>
    <t>parasitica</t>
  </si>
  <si>
    <t>R. W. Davidson</t>
  </si>
  <si>
    <t>Frýdek-Místek</t>
  </si>
  <si>
    <t>Lubno</t>
  </si>
  <si>
    <t>49.59909N, 18.38304E</t>
  </si>
  <si>
    <t>49.59475N, 18.375384E</t>
  </si>
  <si>
    <t>Kühberge bei Znaim (Kraví hora u Znojma)</t>
  </si>
  <si>
    <t>Stadtwäldchen bei Znaim (Městský lesík u Znojma)</t>
  </si>
  <si>
    <t>Freistein, Bz. Frain, auf der Rinde verschiedener Bäumen (Podhradí nad Dyjí, obvod Vranov, na kůře různých stromů)</t>
  </si>
  <si>
    <t>Znaim, Stadtwäldchen (Znojmo, Městský lesík)</t>
  </si>
  <si>
    <t>Markomänen Lager bei Pöltenberg (Markomanský tábor u Hradiště)</t>
  </si>
  <si>
    <t>Burgholz bei Zuckerhandl (polesí "Burgholz" (Purkrábka) u Suchohrdel)</t>
  </si>
  <si>
    <t>Znaim, Pöltenberg – Engelsmühle (Znojmo, Hradiště  – Andělský mlýn)</t>
  </si>
  <si>
    <t>Znaim, Pöltenberger-Wald am Weg zur Engelsmühle (Znojmo, Hradišťské polesí na cestě k Andělskému mlýnu)</t>
  </si>
  <si>
    <t>Pöltenberg: Königstuhl (Hradiště: Králův stolec)</t>
  </si>
  <si>
    <t>Znaim, Traussnitzmühl, Mühlweg nach Konitz (Znojmo, Trouznický mlýn, mlýnská cesta na Konice)</t>
  </si>
  <si>
    <t>Znaim, Pöltenberger Forst (Znojmo, Hradišťské polesí)</t>
  </si>
  <si>
    <t>Königstuhl bei Znaim (Králův stolec u Znojma)</t>
  </si>
  <si>
    <t>Pöltenberg, Engelsmühle (Hradiště, Andělský mlýn)</t>
  </si>
  <si>
    <t>Pöltenberger Forst bei Znaim (Hradišťské polesí u Znojma)</t>
  </si>
  <si>
    <t>Engelsmühle bei Znaim (Andělský mlýn u Znojma)</t>
  </si>
  <si>
    <t>Freistein, am Wege nach Alt-Petrein auf Larix (Podhradí nad Dyjí, na cestě ke Starému Petřínu na modřínu)</t>
  </si>
  <si>
    <t>Wald am alt. Fahrwege nach Alt. Petrein bei Freistein (Les na staré cestě na Starý Petřín u Podhradí nad Dyjí)</t>
  </si>
  <si>
    <t>Freistein, Weg gegen Alt-Petrein (Podhradí nad Dyjí, cesta na Starý Petřín)</t>
  </si>
  <si>
    <t>Freistein, Wald am Gehwege nach Alt-Petrein (Podhradí nad Dyjí, les na pěšině na Starý Petřín)</t>
  </si>
  <si>
    <t>Znaim, Pöltenberger Forst bei der Engelsmühle (Znojmo, Hradišťské polesí u Andělského mlýna)</t>
  </si>
  <si>
    <t>Fahr weg im Walde von Freistein nach Alt-Petrein auf Larix (Cesta v lese z Podhradí nad Dyjí do Starého Petřína na modřínu)</t>
  </si>
  <si>
    <t>Schröffelsdorf bei Schiltern auf Fichten (Zálesí u Štítar na smrcích)</t>
  </si>
  <si>
    <t>rev. J. Nádvorník: U. glabrata, U. compacta, U. hirta; rev. J. Šoun: U. glabrata, U. hirta, U. cf. substerilis</t>
  </si>
  <si>
    <t>rev. J. Nádvorník: !; rev. J. Šoun: U. hirta, U. sp. juv.</t>
  </si>
  <si>
    <t>rev. J. Nádvorník: U. glabrata (nalepená), U. hirta; rev. J. Šoun: U. glabrata - nalepená, U. hirta</t>
  </si>
  <si>
    <t>rev. J. Nádvorník: U. hirta, U. glabrata, U. compacta, U. comosa; rev. J. Šoun: U. glabrata, U. cf. substerilis, U. hirta, U. subfloridana, U. sp. juv.</t>
  </si>
  <si>
    <t>rev. J. Nádvorník: !; rev. J. Šoun: U. hirta</t>
  </si>
  <si>
    <t>rev. J. Nádvorník: U. compacta, U. hirta; rev. J. Šoun: U. hirta, U. substerilis</t>
  </si>
  <si>
    <t>rev. J. Nádvorník: U. faginea; rev. J. Šoun: U. intermedia</t>
  </si>
  <si>
    <t>rev. J. Nádvorník: U. dasypoga, U. comosa, U. hirta; rev. J. Šoun: b-U. substerilis, a-U. dasypoga, c-U. hirta</t>
  </si>
  <si>
    <t>rev. J. Nádvorník: U. florida; rev. J. Šoun: U. cf. barbata</t>
  </si>
  <si>
    <t>rev. J. Nádvorník: U. glauca; rev. J. Šoun: U. intermedia</t>
  </si>
  <si>
    <t>rev. J. Nádvorník: U. compacta; rev. J. Šoun: U. glabrescens var. fulvoreagens, U. cf. glabrata</t>
  </si>
  <si>
    <t>rev. J. Nádvorník: !; rev. J. Šoun: U. barbata - fertile!</t>
  </si>
  <si>
    <t>rev. J. Nádvorník: U. hirta; rev. J. Šoun: U. hirta</t>
  </si>
  <si>
    <t>rev. J. Nádvorník: 1. U. glabrata, 2. U. ?, 3. U. hirta; rev. J. Šoun: 1-U. glabrata, 3-U. hirta, ostatní U. sp. juv.</t>
  </si>
  <si>
    <t>rev. J. Nádvorník: ; rev. J. Šoun: U. barbata</t>
  </si>
  <si>
    <t>rev. J. Nádvorník: a) U. faginea, b) U. dasypoga; rev. J. Šoun: U. barbata</t>
  </si>
  <si>
    <t>rev. J. Nádvorník: U. subfaginea; rev. J. Šoun: U. intermedia</t>
  </si>
  <si>
    <t>rev. J. Nádvorník: U. similis; rev. J. Šoun: U. subfloridana</t>
  </si>
  <si>
    <t>J. Nádvorník (1955), J. Šoun (2015)</t>
  </si>
  <si>
    <t>3342-3707</t>
  </si>
  <si>
    <t>Lenzová přírůstky</t>
  </si>
  <si>
    <t>Malíček přírůstky</t>
  </si>
  <si>
    <t>Myotisia</t>
  </si>
  <si>
    <t>cremea</t>
  </si>
  <si>
    <t>Kubátová, M. Kolařík &amp; Hubka</t>
  </si>
  <si>
    <t>Bohemian Karst</t>
  </si>
  <si>
    <t>Malá Amerika Mine</t>
  </si>
  <si>
    <r>
      <t xml:space="preserve">bat droppings of </t>
    </r>
    <r>
      <rPr>
        <i/>
        <sz val="11"/>
        <color rgb="FF000000"/>
        <rFont val="Calibri"/>
        <family val="2"/>
        <charset val="238"/>
      </rPr>
      <t>Myotis myotis</t>
    </r>
  </si>
  <si>
    <t>Feb. 2009</t>
  </si>
  <si>
    <t>Jul 2016</t>
  </si>
  <si>
    <t>P. Špryňar, A. Kubátová</t>
  </si>
  <si>
    <t>A. Kubátová, M. Kolařík &amp; V. Hubka</t>
  </si>
  <si>
    <t>isotype</t>
  </si>
  <si>
    <t>=CCF5407</t>
  </si>
  <si>
    <t>soil sediment</t>
  </si>
  <si>
    <t>Feb. 2014</t>
  </si>
  <si>
    <t>A. Kubátová</t>
  </si>
  <si>
    <t>=CCF5406</t>
  </si>
  <si>
    <t>Vendryně</t>
  </si>
  <si>
    <t>ravine forest with dominating ash, sycamore and fir</t>
  </si>
  <si>
    <t>Acer pseudoplatanus standing tree</t>
  </si>
  <si>
    <t>49,68088N, 18.73279E</t>
  </si>
  <si>
    <t>S60/16</t>
  </si>
  <si>
    <t>dupl. PRC2972</t>
  </si>
  <si>
    <t>KZP245</t>
  </si>
  <si>
    <t>Desmazierella</t>
  </si>
  <si>
    <t>Panama</t>
  </si>
  <si>
    <t>Chiriquí</t>
  </si>
  <si>
    <t>Boquete</t>
  </si>
  <si>
    <t>N of Lago la Estrella</t>
  </si>
  <si>
    <t>8.73001272N, -82.37993538W</t>
  </si>
  <si>
    <t>15. 7. 2016</t>
  </si>
  <si>
    <t>JWO76p5</t>
  </si>
  <si>
    <t>Cryptendoxyla</t>
  </si>
  <si>
    <t>catenulata</t>
  </si>
  <si>
    <t>Weisenb. &amp; Koukol</t>
  </si>
  <si>
    <t>Bugaba</t>
  </si>
  <si>
    <r>
      <t xml:space="preserve">onychomycosis, </t>
    </r>
    <r>
      <rPr>
        <i/>
        <sz val="12"/>
        <color rgb="FF000000"/>
        <rFont val="Times New Roman"/>
        <family val="1"/>
        <charset val="238"/>
      </rPr>
      <t>Homo sapiens</t>
    </r>
    <r>
      <rPr>
        <sz val="12"/>
        <color rgb="FF000000"/>
        <rFont val="Times New Roman"/>
        <family val="1"/>
        <charset val="238"/>
      </rPr>
      <t xml:space="preserve"> (male)</t>
    </r>
  </si>
  <si>
    <t>28. 1. 2011</t>
  </si>
  <si>
    <t xml:space="preserve">J.L.F. Weisenborn </t>
  </si>
  <si>
    <t>J.L.F. Weisenborn &amp; O. Koukol</t>
  </si>
  <si>
    <t>phaeochalaroides</t>
  </si>
  <si>
    <t>Weisenb. &amp; M. Piepenbr.</t>
  </si>
  <si>
    <t>JWO74p6</t>
  </si>
  <si>
    <t>J.L.F. Weisenborn &amp; M. Piepenbring</t>
  </si>
  <si>
    <t>Chalara</t>
  </si>
  <si>
    <t>panamensis</t>
  </si>
  <si>
    <t>Procházková</t>
  </si>
  <si>
    <t>Polysiphon</t>
  </si>
  <si>
    <t>KZP91</t>
  </si>
  <si>
    <t>Astrosphaeriella</t>
  </si>
  <si>
    <t>Sendero la Cascada, PILA</t>
  </si>
  <si>
    <t>Heliconia sp., decaying leaf</t>
  </si>
  <si>
    <t>8°53'42.8"N, 82°36'49.0"W</t>
  </si>
  <si>
    <t>KZP43</t>
  </si>
  <si>
    <t>Bactridium</t>
  </si>
  <si>
    <t>flavum</t>
  </si>
  <si>
    <t>Kunze</t>
  </si>
  <si>
    <t>Pipe line trail</t>
  </si>
  <si>
    <t>broadleaved tree, heavily rotten wood</t>
  </si>
  <si>
    <t>8°50'15.8"N, 82°28'35.0"W</t>
  </si>
  <si>
    <t>KZP110</t>
  </si>
  <si>
    <t>broadleaved tree, rotten bark</t>
  </si>
  <si>
    <t>KZP12</t>
  </si>
  <si>
    <t>Aschersonia</t>
  </si>
  <si>
    <t>Los Algarrobos</t>
  </si>
  <si>
    <t>Río Majagua</t>
  </si>
  <si>
    <t>broadleaved tree, decaying leaf in the litter</t>
  </si>
  <si>
    <t>8°29'19.9"N, 82°26'10.3"W</t>
  </si>
  <si>
    <t>11.7.2015</t>
  </si>
  <si>
    <t>H. Lotz-Winter</t>
  </si>
  <si>
    <t>Calostilbe</t>
  </si>
  <si>
    <t>striispora</t>
  </si>
  <si>
    <t>(Ellis &amp; Everh.) Seave</t>
  </si>
  <si>
    <t>David</t>
  </si>
  <si>
    <t>KZP106</t>
  </si>
  <si>
    <t>Bot. Garden UNACHI</t>
  </si>
  <si>
    <t>unknown tree, rotten bark</t>
  </si>
  <si>
    <t>8°26'04.6"N, 82°27'13.3"W</t>
  </si>
  <si>
    <t>KZP45</t>
  </si>
  <si>
    <t>Calycina</t>
  </si>
  <si>
    <t>discedens</t>
  </si>
  <si>
    <t>(P. Karst.) Kuntze</t>
  </si>
  <si>
    <t>old pyrenomycete, rotten branch</t>
  </si>
  <si>
    <t>12.7.2015</t>
  </si>
  <si>
    <t>KZP141</t>
  </si>
  <si>
    <t>Cordyceps</t>
  </si>
  <si>
    <t>Cycada, dead larvae</t>
  </si>
  <si>
    <t>16.7.2015</t>
  </si>
  <si>
    <t>KZP104</t>
  </si>
  <si>
    <t>broadleaved tree, twig in the litter</t>
  </si>
  <si>
    <t>15.7.2015</t>
  </si>
  <si>
    <t>KZP157</t>
  </si>
  <si>
    <t>Cryptophiale</t>
  </si>
  <si>
    <t>udagawae</t>
  </si>
  <si>
    <t>Piroz. &amp; Ichione</t>
  </si>
  <si>
    <t>Lago la Estrella</t>
  </si>
  <si>
    <t>Pinus sp., needles in the litter</t>
  </si>
  <si>
    <t>8°43'44.9"N, 82°22'47.0"W</t>
  </si>
  <si>
    <t>7.7.2015</t>
  </si>
  <si>
    <t>KZP79</t>
  </si>
  <si>
    <t>Curvularia</t>
  </si>
  <si>
    <t>Sendero Culebra</t>
  </si>
  <si>
    <t>8°50'30.3"N, 82°28'52.0"W</t>
  </si>
  <si>
    <t>9.7.2015</t>
  </si>
  <si>
    <t xml:space="preserve">H. Lotz-Winter &amp; O. Koukol </t>
  </si>
  <si>
    <t>PANC61</t>
  </si>
  <si>
    <t>acicola</t>
  </si>
  <si>
    <t>Lib.</t>
  </si>
  <si>
    <t>PANC47</t>
  </si>
  <si>
    <t>Paso Ancho</t>
  </si>
  <si>
    <t>crossroad at Calle Baru Parque (Vulcan)</t>
  </si>
  <si>
    <t>8.798648N, -82.626374W</t>
  </si>
  <si>
    <t>4.7.2015</t>
  </si>
  <si>
    <t>KZP1</t>
  </si>
  <si>
    <t>Gorgoniceps</t>
  </si>
  <si>
    <t>Chusquea, rotten stem</t>
  </si>
  <si>
    <t>KZP66</t>
  </si>
  <si>
    <t>Ernakulamia</t>
  </si>
  <si>
    <t>cochinensis</t>
  </si>
  <si>
    <t>(Subram.) Subram.</t>
  </si>
  <si>
    <t>palm, decaying leave in the litter</t>
  </si>
  <si>
    <t>KZP10</t>
  </si>
  <si>
    <t>Gangliostilbe</t>
  </si>
  <si>
    <t>indica</t>
  </si>
  <si>
    <t>Subram. &amp; Vittal</t>
  </si>
  <si>
    <t>KZP155</t>
  </si>
  <si>
    <t>Gyrothrix</t>
  </si>
  <si>
    <t>Bajo Mono</t>
  </si>
  <si>
    <t>Pinus maximinoi, needles in the litter</t>
  </si>
  <si>
    <t>8°49'34.5"N, 82°27'42.3"W</t>
  </si>
  <si>
    <t>KZP47</t>
  </si>
  <si>
    <t>Hyaloscypha</t>
  </si>
  <si>
    <t>KZP146</t>
  </si>
  <si>
    <t>Hyaloscyphaceae</t>
  </si>
  <si>
    <t>unknown herb, decaying petiole</t>
  </si>
  <si>
    <t>15.7.2016</t>
  </si>
  <si>
    <t>KZP50</t>
  </si>
  <si>
    <t>unknown tree, petioles in the litter</t>
  </si>
  <si>
    <t>H. Lotz-Winter &amp; P. Zehnál</t>
  </si>
  <si>
    <t>KZP68</t>
  </si>
  <si>
    <t>unknown tree,  twig in the litter</t>
  </si>
  <si>
    <t>9.7.2016</t>
  </si>
  <si>
    <t>KZP58</t>
  </si>
  <si>
    <t>hughesii</t>
  </si>
  <si>
    <t>Nag Raj &amp; W.B. Kendr.</t>
  </si>
  <si>
    <t>KZP156</t>
  </si>
  <si>
    <t>cf. Constricta</t>
  </si>
  <si>
    <t>7.7.2016</t>
  </si>
  <si>
    <t>KZP71</t>
  </si>
  <si>
    <t>petioles in the litter</t>
  </si>
  <si>
    <t xml:space="preserve">O. Koukol &amp; H. Lotz-Winter </t>
  </si>
  <si>
    <t>KZP31</t>
  </si>
  <si>
    <t>aurea</t>
  </si>
  <si>
    <t>(Corda) S. Hughes</t>
  </si>
  <si>
    <t>broadleaved tree, leaf in the litter</t>
  </si>
  <si>
    <t>KZP62</t>
  </si>
  <si>
    <t>Chaetosphaeria</t>
  </si>
  <si>
    <t>broadleaved tree, rotten twig</t>
  </si>
  <si>
    <t>KZP116</t>
  </si>
  <si>
    <t>Lachnella</t>
  </si>
  <si>
    <t>rotten twig</t>
  </si>
  <si>
    <t>KZP27</t>
  </si>
  <si>
    <t>KZP107</t>
  </si>
  <si>
    <t>Lachnum</t>
  </si>
  <si>
    <t>broadleaved tree, rotten leaf</t>
  </si>
  <si>
    <t>Myrtaceae sp., leaf in the litter</t>
  </si>
  <si>
    <t>KZP46</t>
  </si>
  <si>
    <t>KZP59</t>
  </si>
  <si>
    <t>broadleaved tree, rotten branch</t>
  </si>
  <si>
    <t>KZP119</t>
  </si>
  <si>
    <t>KZP152</t>
  </si>
  <si>
    <t>Boquete/ Paso Ancho</t>
  </si>
  <si>
    <t>NP Volcán Barů</t>
  </si>
  <si>
    <t>Chusquea, decaying stem</t>
  </si>
  <si>
    <t>8°50'15.8"N, 82°34'39.6"W</t>
  </si>
  <si>
    <t>KZP7</t>
  </si>
  <si>
    <t>KZP114</t>
  </si>
  <si>
    <t>KZP160</t>
  </si>
  <si>
    <t>PANC64</t>
  </si>
  <si>
    <t>Microdiplodia</t>
  </si>
  <si>
    <t>PANC26</t>
  </si>
  <si>
    <t>Minimedusa</t>
  </si>
  <si>
    <t>KZP40</t>
  </si>
  <si>
    <t>Mollisia</t>
  </si>
  <si>
    <t>KZP24</t>
  </si>
  <si>
    <t>subglobosa</t>
  </si>
  <si>
    <t>Rodway</t>
  </si>
  <si>
    <t>P. Zehnálek</t>
  </si>
  <si>
    <t>KZP87</t>
  </si>
  <si>
    <t>Nanoscypha</t>
  </si>
  <si>
    <t>macrospora</t>
  </si>
  <si>
    <t>Denison</t>
  </si>
  <si>
    <t>KZP84</t>
  </si>
  <si>
    <t>Nectria-like</t>
  </si>
  <si>
    <t>twig in the litter</t>
  </si>
  <si>
    <t>KZP133</t>
  </si>
  <si>
    <t>Nectria</t>
  </si>
  <si>
    <t>broadleaved tree, decaying branch</t>
  </si>
  <si>
    <t>KZP109</t>
  </si>
  <si>
    <t>pseudotrichia</t>
  </si>
  <si>
    <t>Berk. &amp; M.A. Curtis</t>
  </si>
  <si>
    <t>Pinus sp., twig in the litter</t>
  </si>
  <si>
    <t>KZP77</t>
  </si>
  <si>
    <t>KZP13</t>
  </si>
  <si>
    <t>Orbilia</t>
  </si>
  <si>
    <t>delicatula</t>
  </si>
  <si>
    <t>(P. Karst.) P. Karst</t>
  </si>
  <si>
    <t>PANC67</t>
  </si>
  <si>
    <t>Pestalotia</t>
  </si>
  <si>
    <t>Vulcan</t>
  </si>
  <si>
    <t>KZP96</t>
  </si>
  <si>
    <t>Pezicula</t>
  </si>
  <si>
    <t>broadleaved tree, decaying bark</t>
  </si>
  <si>
    <t>KZP115</t>
  </si>
  <si>
    <t>Phaeoisaria</t>
  </si>
  <si>
    <t>clematidis</t>
  </si>
  <si>
    <t>unknown tree, rotten twig</t>
  </si>
  <si>
    <t>KZP78</t>
  </si>
  <si>
    <t>(Fuckel) S. Hughes</t>
  </si>
  <si>
    <t>unknown tree, twig in the litter</t>
  </si>
  <si>
    <t>KZP29</t>
  </si>
  <si>
    <t>Podosporium</t>
  </si>
  <si>
    <t>duartei</t>
  </si>
  <si>
    <t>Mercado</t>
  </si>
  <si>
    <t>Bauhinia sp., dead liana</t>
  </si>
  <si>
    <t>PANC72</t>
  </si>
  <si>
    <t>Robillarda</t>
  </si>
  <si>
    <t>sessilis</t>
  </si>
  <si>
    <t>(Sacc.) Sacc.</t>
  </si>
  <si>
    <t>KZP28</t>
  </si>
  <si>
    <t>Rosellinia</t>
  </si>
  <si>
    <t>KZP129</t>
  </si>
  <si>
    <t>Scutellinia</t>
  </si>
  <si>
    <t>broadleaved tree, heavily rotten wood and branch</t>
  </si>
  <si>
    <t>KZP98</t>
  </si>
  <si>
    <t>Selenosporella</t>
  </si>
  <si>
    <t>curvispora</t>
  </si>
  <si>
    <t>G. Arnaud</t>
  </si>
  <si>
    <t>8°48'52.8"N, 82°34'45.9"W</t>
  </si>
  <si>
    <t>Chusqua sp., rotten stem</t>
  </si>
  <si>
    <t>KZP139</t>
  </si>
  <si>
    <t>Solosympodiella</t>
  </si>
  <si>
    <t>clavata</t>
  </si>
  <si>
    <t>Matsush.</t>
  </si>
  <si>
    <t>dead leaves</t>
  </si>
  <si>
    <t>KZP20</t>
  </si>
  <si>
    <t>Stictis</t>
  </si>
  <si>
    <t>Heliconia, decaying petiole</t>
  </si>
  <si>
    <t>KZP4</t>
  </si>
  <si>
    <t>cf. carpenteriana</t>
  </si>
  <si>
    <t>Sherwood</t>
  </si>
  <si>
    <t>KZP15</t>
  </si>
  <si>
    <t>Strossmayeria</t>
  </si>
  <si>
    <t>notabilis</t>
  </si>
  <si>
    <t>Iturriaga</t>
  </si>
  <si>
    <t>KZP18</t>
  </si>
  <si>
    <t>Tapesia</t>
  </si>
  <si>
    <t>herb stem in the litter</t>
  </si>
  <si>
    <t>KZP154</t>
  </si>
  <si>
    <t>Vermiculariopsiella</t>
  </si>
  <si>
    <t xml:space="preserve"> parvula</t>
  </si>
  <si>
    <t>Nawawi, Kuthub. &amp; B. Sutton</t>
  </si>
  <si>
    <t>KZP92</t>
  </si>
  <si>
    <t>dead liana</t>
  </si>
  <si>
    <t>Zygosporiums</t>
  </si>
  <si>
    <t>oscheoides</t>
  </si>
  <si>
    <t>KZP102</t>
  </si>
  <si>
    <t>Xylaria</t>
  </si>
  <si>
    <t>KZP90</t>
  </si>
  <si>
    <t>pyrenom.</t>
  </si>
  <si>
    <t>KZP158</t>
  </si>
  <si>
    <t>Podocarpus sp., shoot in the litter</t>
  </si>
  <si>
    <t>KZP17</t>
  </si>
  <si>
    <t>basidiomycete cupulate</t>
  </si>
  <si>
    <t>broadleaved tree, rotten branch in the litter</t>
  </si>
  <si>
    <t>J.R.</t>
  </si>
  <si>
    <t>KZP158b</t>
  </si>
  <si>
    <t>bitunicate</t>
  </si>
  <si>
    <t>Podocarpus sp., leaves in the litter</t>
  </si>
  <si>
    <t>KZP63</t>
  </si>
  <si>
    <t>synnematal anamorph</t>
  </si>
  <si>
    <t>broadleaved tree, decaying twig</t>
  </si>
  <si>
    <t>KZP48</t>
  </si>
  <si>
    <t>KZP23</t>
  </si>
  <si>
    <t>broadleaved tree, resin on the trunk</t>
  </si>
  <si>
    <t>Vietnam</t>
  </si>
  <si>
    <t>Bach ma NP</t>
  </si>
  <si>
    <t>bamboo, dead stem</t>
  </si>
  <si>
    <t>discom</t>
  </si>
  <si>
    <t>Spruce forest above the village</t>
  </si>
  <si>
    <t>Černý Potok</t>
  </si>
  <si>
    <t>Lycoperdon sp., death fruiting body</t>
  </si>
  <si>
    <t>50°29'42.631"N, 13°5'14.662"E</t>
  </si>
  <si>
    <t>13.9.2011</t>
  </si>
  <si>
    <t>Monte Negro</t>
  </si>
  <si>
    <t>Cetinje</t>
  </si>
  <si>
    <t>Mt. Lovcén</t>
  </si>
  <si>
    <t>Mountain forest</t>
  </si>
  <si>
    <t>Pinus nigra, litter needles</t>
  </si>
  <si>
    <t>43.6501897N, 18.8383778E</t>
  </si>
  <si>
    <t>10.1.2014</t>
  </si>
  <si>
    <t>T. Martinovič</t>
  </si>
  <si>
    <t>Burgoa</t>
  </si>
  <si>
    <t>anomala</t>
  </si>
  <si>
    <t>(Hotson) Goid.</t>
  </si>
  <si>
    <t>isolate NK365</t>
  </si>
  <si>
    <t>NP Llogarase</t>
  </si>
  <si>
    <t>Mountain pine forest, along touristic path to Mt. Cika</t>
  </si>
  <si>
    <t>Pinus nigra subsp. Nigra, litter needles</t>
  </si>
  <si>
    <t>40°12'28"N, 19°35'57"E</t>
  </si>
  <si>
    <t>anamorph!</t>
  </si>
  <si>
    <t>Pseudopenidiella</t>
  </si>
  <si>
    <t>Crous &amp; Koukol</t>
  </si>
  <si>
    <t>Picea abies, litter needles</t>
  </si>
  <si>
    <t>26.2.2014</t>
  </si>
  <si>
    <t>Hanko</t>
  </si>
  <si>
    <t>Tulliniemi</t>
  </si>
  <si>
    <t>Pinus sylvestris, litter needles</t>
  </si>
  <si>
    <t>D. Říhová</t>
  </si>
  <si>
    <t>59° 48.633'N, 22° 53.690'E</t>
  </si>
  <si>
    <t>15.9.2013</t>
  </si>
  <si>
    <t>ekvivalent to strain NK 347</t>
  </si>
  <si>
    <t>Phaeohelotium</t>
  </si>
  <si>
    <t>epiphyllum</t>
  </si>
  <si>
    <t>(Pers.) Hengstm.</t>
  </si>
  <si>
    <t>Estland</t>
  </si>
  <si>
    <t>Tartumaa</t>
  </si>
  <si>
    <t>Elva-Vitipalu Nature Reserve, partly unmanaged forest along Energy trail</t>
  </si>
  <si>
    <t>mixed Pinus sylvestris and Picea abies, litter needles in moss</t>
  </si>
  <si>
    <t>58°13'08''N, 26°25'16''E</t>
  </si>
  <si>
    <t>16.10.2012</t>
  </si>
  <si>
    <t>accord. to LSU rDNA 99% H. epiphyllus</t>
  </si>
  <si>
    <t>HP43b</t>
  </si>
  <si>
    <t>near Straškov</t>
  </si>
  <si>
    <t xml:space="preserve">Circinotrichum </t>
  </si>
  <si>
    <t>maculiforme</t>
  </si>
  <si>
    <t>Nees</t>
  </si>
  <si>
    <t>Fraxinus excelsior, petioles in the litter</t>
  </si>
  <si>
    <t>50°22'14.434"N, 14°14'0.867"E</t>
  </si>
  <si>
    <t>Vihti</t>
  </si>
  <si>
    <t>Kattilantie</t>
  </si>
  <si>
    <t>Ampulliferina</t>
  </si>
  <si>
    <t xml:space="preserve"> fagi</t>
  </si>
  <si>
    <t>M.B.Ellis</t>
  </si>
  <si>
    <t>60° 19.701'N, 24° 29.615'</t>
  </si>
  <si>
    <t>16.6.2013</t>
  </si>
  <si>
    <t>Sclerotinia</t>
  </si>
  <si>
    <t>sclerotiorum</t>
  </si>
  <si>
    <t>(Lib.) de Bary</t>
  </si>
  <si>
    <t>29.3.2014</t>
  </si>
  <si>
    <t>O. Koukol &amp; Z. Sýkorová</t>
  </si>
  <si>
    <t>M. Kolařík</t>
  </si>
  <si>
    <t>50.4118736N, 13.8091397E</t>
  </si>
  <si>
    <t>Oblík Hill, along path to the top, forest on the N side, approx. 500 m from the top</t>
  </si>
  <si>
    <t xml:space="preserve">Choiromyces </t>
  </si>
  <si>
    <t>meandriformis</t>
  </si>
  <si>
    <t>Vittad</t>
  </si>
  <si>
    <t>Dobronice</t>
  </si>
  <si>
    <t>les nad táborem Liška, na lesní cestě vedoucí na S od tábora</t>
  </si>
  <si>
    <t>lesní cesta</t>
  </si>
  <si>
    <t>49°21'3.336"N, 14°30'30.563"</t>
  </si>
  <si>
    <t>4.6.2014</t>
  </si>
  <si>
    <t>J. Šťastný</t>
  </si>
  <si>
    <t>Unguicularia</t>
  </si>
  <si>
    <t>unguiculata</t>
  </si>
  <si>
    <t>Höhn.</t>
  </si>
  <si>
    <t>red tourist pathway</t>
  </si>
  <si>
    <t xml:space="preserve"> Jeseník (Bílé skály)</t>
  </si>
  <si>
    <t>50°15'13.290"N, 17°18'11.754"E</t>
  </si>
  <si>
    <t>8.7.2014</t>
  </si>
  <si>
    <t>12. 5. collected and to VK</t>
  </si>
  <si>
    <t>F. Kolář</t>
  </si>
  <si>
    <t>24.1.2014</t>
  </si>
  <si>
    <t>18.543401N, 98.579949E</t>
  </si>
  <si>
    <t>ex damp chamber</t>
  </si>
  <si>
    <t>Pinus kesyia, litter needles</t>
  </si>
  <si>
    <t>Doi Inthanon NP, small Pinus forest at Sirithan waterfall</t>
  </si>
  <si>
    <t>Thailand</t>
  </si>
  <si>
    <t>Doi Suthep NP, park headquarters</t>
  </si>
  <si>
    <t>18.807295N, 98.916573E</t>
  </si>
  <si>
    <t xml:space="preserve">Plectania </t>
  </si>
  <si>
    <t>melastoma</t>
  </si>
  <si>
    <t>(Sowerby) Fuckel</t>
  </si>
  <si>
    <t>větvička na zemi</t>
  </si>
  <si>
    <t>řídký bor, les nad táborem Liška, cca 300 m na S od silnice do Křídy</t>
  </si>
  <si>
    <t>49°21'8.725"N, 14°30'3.493"E</t>
  </si>
  <si>
    <t xml:space="preserve">Pseudohelotium </t>
  </si>
  <si>
    <t>(Batsch) Fuckel</t>
  </si>
  <si>
    <t>Modřanská rokle-Cholupice Natural Park, 200 m N from the airport, managed young pine stand surrounded by mixed forest</t>
  </si>
  <si>
    <t>Pinus sylvestris, trash needles</t>
  </si>
  <si>
    <t>49°59'22.5"N, 14°25'45.2"E</t>
  </si>
  <si>
    <t>20.3.2013</t>
  </si>
  <si>
    <t xml:space="preserve">Crocicreas </t>
  </si>
  <si>
    <t>culmicola</t>
  </si>
  <si>
    <t>(Desm.) S.E. Carp.</t>
  </si>
  <si>
    <t>grass, culms in the litter</t>
  </si>
  <si>
    <t>along road on connecting line between Loučná and Háj</t>
  </si>
  <si>
    <t>50°24'53.811"N, 12°59'25.683"E</t>
  </si>
  <si>
    <t>15.6.2014</t>
  </si>
  <si>
    <t xml:space="preserve">Trimmatostroma </t>
  </si>
  <si>
    <t>salicis</t>
  </si>
  <si>
    <t>Corda</t>
  </si>
  <si>
    <t>Modřanská rokle-Cholupice Natural Park, small swamp on the border of forest and meadow, to the S from Hornocholupická street</t>
  </si>
  <si>
    <t>Salix sp., dead twig still on the tree</t>
  </si>
  <si>
    <t>31.3.2013</t>
  </si>
  <si>
    <t>49°59'50"N, 14°25'5"E</t>
  </si>
  <si>
    <t xml:space="preserve">Colletotrichum </t>
  </si>
  <si>
    <t>gloeosporioides</t>
  </si>
  <si>
    <t>(Penz.) Penz. &amp; Sacc.</t>
  </si>
  <si>
    <t>Botanical garden of Faculty of Science, Orchid glasshouse</t>
  </si>
  <si>
    <t>Phragmipedillum, leaves</t>
  </si>
  <si>
    <t>J. Ponert</t>
  </si>
  <si>
    <t>12.12.2014</t>
  </si>
  <si>
    <t>50.0711778N, 14.4204175E</t>
  </si>
  <si>
    <t>Botryosphaeria</t>
  </si>
  <si>
    <t>Polygonatum multiflorum, dead leaves still on standing plant</t>
  </si>
  <si>
    <t>19.3.2015</t>
  </si>
  <si>
    <t>NPR Koda, upper part of the hill above yellow turist pathway, close to Srbsko, oak forest on the slope</t>
  </si>
  <si>
    <t>49°56'1.343"N, 14°7'20.328"E</t>
  </si>
  <si>
    <t xml:space="preserve">Rhytisma </t>
  </si>
  <si>
    <t>acerinum</t>
  </si>
  <si>
    <t>(Pers.) Fr.</t>
  </si>
  <si>
    <t>Křivoklát</t>
  </si>
  <si>
    <t xml:space="preserve"> bellow the train station, sycamores along a path to the train station</t>
  </si>
  <si>
    <t>Acer pseudoplatanus, litter leaves</t>
  </si>
  <si>
    <t>6.12.2014</t>
  </si>
  <si>
    <t>50°2'14.392N, 13°52'9.694"E</t>
  </si>
  <si>
    <t>Tunesia</t>
  </si>
  <si>
    <t>Pinus halepensis, litter needles</t>
  </si>
  <si>
    <t>El Aroussa</t>
  </si>
  <si>
    <t>Siliana gov., cca 10 km NE from El Aroussa, macchio and olive plantation</t>
  </si>
  <si>
    <t>36°27'22.5''N, 9°31'11.3''E</t>
  </si>
  <si>
    <t>14.10.2014</t>
  </si>
  <si>
    <t>A. Damaška</t>
  </si>
  <si>
    <t>type</t>
  </si>
  <si>
    <t>April 1917</t>
  </si>
  <si>
    <t>O. Reisner</t>
  </si>
  <si>
    <t>J. Velenovský</t>
  </si>
  <si>
    <t>lectotypus</t>
  </si>
  <si>
    <t>Polyporus eminens Velen.</t>
  </si>
  <si>
    <t>Bjerkandera</t>
  </si>
  <si>
    <t>fumosa</t>
  </si>
  <si>
    <t>(Pers.) P. Karst.</t>
  </si>
  <si>
    <t>F. Kotlaba (1971)</t>
  </si>
  <si>
    <t>Fuscoporia</t>
  </si>
  <si>
    <t>wahlbergii</t>
  </si>
  <si>
    <t>(Fr.) T. Wagner &amp; M. Fisch.</t>
  </si>
  <si>
    <t>Phellinus pomaceus</t>
  </si>
  <si>
    <t>Muchovice</t>
  </si>
  <si>
    <t>Juli 1917</t>
  </si>
  <si>
    <t>Prunus domest. Ssp italica</t>
  </si>
  <si>
    <t>pomaceus</t>
  </si>
  <si>
    <t>Phellinus</t>
  </si>
  <si>
    <t>Polyporus evonymi</t>
  </si>
  <si>
    <t>1918</t>
  </si>
  <si>
    <t>Tuomo Niemelä (1973)</t>
  </si>
  <si>
    <t>Polyporus excavatus Velen.</t>
  </si>
  <si>
    <t xml:space="preserve"> adusta</t>
  </si>
  <si>
    <t>(Willd.) P. Karst. 1879</t>
  </si>
  <si>
    <t>(Pers.) Maire</t>
  </si>
  <si>
    <t>September 1921</t>
  </si>
  <si>
    <t>Postia</t>
  </si>
  <si>
    <t xml:space="preserve"> stiptica</t>
  </si>
  <si>
    <r>
      <t> </t>
    </r>
    <r>
      <rPr>
        <sz val="9"/>
        <color rgb="FF000000"/>
        <rFont val="Verdana"/>
        <family val="2"/>
        <charset val="238"/>
      </rPr>
      <t>(Pers.) Jülich</t>
    </r>
  </si>
  <si>
    <t xml:space="preserve">Tyromyces stipticus (Pers. Ex Fr.) K. &amp; P. </t>
  </si>
  <si>
    <t>Kladno</t>
  </si>
  <si>
    <t xml:space="preserve">Schneepia </t>
  </si>
  <si>
    <t>haenkei</t>
  </si>
  <si>
    <t>(T. Nees) Höhn. 1918</t>
  </si>
  <si>
    <t>Actidium haenkei T. Nees</t>
  </si>
  <si>
    <t xml:space="preserve">Antrodia </t>
  </si>
  <si>
    <t>serialis</t>
  </si>
  <si>
    <t>(Fr.) Donk 1966</t>
  </si>
  <si>
    <t>Trametes serialis (Fr.) Donk</t>
  </si>
  <si>
    <t>Sázava</t>
  </si>
  <si>
    <t>1921</t>
  </si>
  <si>
    <t>Fechtner</t>
  </si>
  <si>
    <t>F. Kotlaba (1971)  &amp; Z. Pouzar</t>
  </si>
  <si>
    <t>Thaddaeus Haenke</t>
  </si>
  <si>
    <t>typus</t>
  </si>
  <si>
    <t xml:space="preserve">Fuscoporia </t>
  </si>
  <si>
    <t>contigua</t>
  </si>
  <si>
    <t>(Pers.) G. Cunn. 1948</t>
  </si>
  <si>
    <t>Phellinus contiguus (Pers. Ex Fr.) B et. G.</t>
  </si>
  <si>
    <t>Nov. 1916</t>
  </si>
  <si>
    <t>F. Kotlaba (1963)</t>
  </si>
  <si>
    <t>Lonicera</t>
  </si>
  <si>
    <t>Skeletocutis amorpha</t>
  </si>
  <si>
    <t>Skeletocutis </t>
  </si>
  <si>
    <t>amorpha</t>
  </si>
  <si>
    <t>(Fr.) Kotl. &amp; Pouzar</t>
  </si>
  <si>
    <t>Pinus</t>
  </si>
  <si>
    <t>K. Cejp</t>
  </si>
  <si>
    <t>Hodkovičky</t>
  </si>
  <si>
    <t>Nov. 1918</t>
  </si>
  <si>
    <t>varius</t>
  </si>
  <si>
    <t>Polyporus varius</t>
  </si>
  <si>
    <t>August 1912</t>
  </si>
  <si>
    <t>R1027</t>
  </si>
  <si>
    <t>silvicola</t>
  </si>
  <si>
    <t>Wynnella</t>
  </si>
  <si>
    <t>Nannf.</t>
  </si>
  <si>
    <t>Schwarzau</t>
  </si>
  <si>
    <t>Nadelwäldchen bei Schwarzau i.G.</t>
  </si>
  <si>
    <t>June 1883 (?)</t>
  </si>
  <si>
    <t>Holotype</t>
  </si>
  <si>
    <t>Chuchle</t>
  </si>
  <si>
    <t>Sept. 1917</t>
  </si>
  <si>
    <t>Sept. 1921</t>
  </si>
  <si>
    <t>Salix</t>
  </si>
  <si>
    <t>adusta</t>
  </si>
  <si>
    <t>(Willd.) P. Karst.</t>
  </si>
  <si>
    <t>Quercus</t>
  </si>
  <si>
    <t>March 1916</t>
  </si>
  <si>
    <t>(Wulfen) Lloyd</t>
  </si>
  <si>
    <t>Trametes</t>
  </si>
  <si>
    <t>Mnichovice</t>
  </si>
  <si>
    <t>Malus sylvestris ssp. Mitis</t>
  </si>
  <si>
    <t>Sept. 1922</t>
  </si>
  <si>
    <t>F. Kotlaba (1965)</t>
  </si>
  <si>
    <t>Feb. 1916</t>
  </si>
  <si>
    <t>Polyporus cinetus</t>
  </si>
  <si>
    <t>Polyporus decurrens</t>
  </si>
  <si>
    <t>nidulans</t>
  </si>
  <si>
    <t>(Fr.) P. Karst.</t>
  </si>
  <si>
    <t>Hapalopilus</t>
  </si>
  <si>
    <t>Dec. 1917</t>
  </si>
  <si>
    <t>Kunice</t>
  </si>
  <si>
    <t>cinnamomea</t>
  </si>
  <si>
    <t>(Jacq.) Murrill</t>
  </si>
  <si>
    <t>Coltricia</t>
  </si>
  <si>
    <t>19.8.1918</t>
  </si>
  <si>
    <t>K.Velenovsky</t>
  </si>
  <si>
    <t>Picipes</t>
  </si>
  <si>
    <t>melanopus</t>
  </si>
  <si>
    <t>(Pers.) Zmitr. &amp; Kovalenko</t>
  </si>
  <si>
    <t>Aug. 1922</t>
  </si>
  <si>
    <t>(Fr.) Jülich</t>
  </si>
  <si>
    <t>1898</t>
  </si>
  <si>
    <r>
      <t>taxicola</t>
    </r>
    <r>
      <rPr>
        <sz val="9"/>
        <color rgb="FF000000"/>
        <rFont val="Verdana"/>
        <family val="2"/>
        <charset val="238"/>
      </rPr>
      <t> </t>
    </r>
  </si>
  <si>
    <t>(Pers.) Gilb. &amp; Ryvarden</t>
  </si>
  <si>
    <t>Gloeoporus</t>
  </si>
  <si>
    <t>Smichov</t>
  </si>
  <si>
    <t>June 1916</t>
  </si>
  <si>
    <t>(Schrad.) P. Karst.</t>
  </si>
  <si>
    <t>Mouchnice</t>
  </si>
  <si>
    <t>Alnus</t>
  </si>
  <si>
    <t>Juli 1918</t>
  </si>
  <si>
    <t>J. Sladký</t>
  </si>
  <si>
    <t>F. Kotlaba (1973)</t>
  </si>
  <si>
    <t>A. Pílat</t>
  </si>
  <si>
    <t>Nov. 1922</t>
  </si>
  <si>
    <t>torulosa</t>
  </si>
  <si>
    <r>
      <t> </t>
    </r>
    <r>
      <rPr>
        <sz val="9"/>
        <color rgb="FF000000"/>
        <rFont val="Verdana"/>
        <family val="2"/>
        <charset val="238"/>
      </rPr>
      <t>(Pers.) T. Wagner &amp; M. Fisch.</t>
    </r>
  </si>
  <si>
    <t>K. Karina</t>
  </si>
  <si>
    <t>Sept. 1916</t>
  </si>
  <si>
    <t>holotypus</t>
  </si>
  <si>
    <t>Aug. 1919</t>
  </si>
  <si>
    <t>substrictus</t>
  </si>
  <si>
    <t>Lentinus</t>
  </si>
  <si>
    <t>(Bolton) Zmitr. &amp; Kovalenko</t>
  </si>
  <si>
    <t>Polyporus cinerasceus Velen.</t>
  </si>
  <si>
    <t>Polyporus glabisporus Velen.</t>
  </si>
  <si>
    <t>Polyporus conicus Velen.</t>
  </si>
  <si>
    <t>Polyporus casimiri Velen.</t>
  </si>
  <si>
    <t>Polyporus cesari Velen.</t>
  </si>
  <si>
    <t>Polyporus arbicularis Velen.</t>
  </si>
  <si>
    <t>Polyporus albo-carneus Velen.</t>
  </si>
  <si>
    <t>Polyporus alni Velen.</t>
  </si>
  <si>
    <t>Polyporus atropileus Velen.</t>
  </si>
  <si>
    <r>
      <t>Polyporus assimilis</t>
    </r>
    <r>
      <rPr>
        <sz val="9"/>
        <color rgb="FF000000"/>
        <rFont val="Verdana"/>
        <family val="2"/>
        <charset val="238"/>
      </rPr>
      <t>Velen.</t>
    </r>
  </si>
  <si>
    <t>Polyporus adustus Velen.</t>
  </si>
  <si>
    <t>Polyporus circulatus Velen.</t>
  </si>
  <si>
    <r>
      <t>Polyporus candidissimus</t>
    </r>
    <r>
      <rPr>
        <sz val="9"/>
        <color rgb="FF000000"/>
        <rFont val="Verdana"/>
        <family val="2"/>
        <charset val="238"/>
      </rPr>
      <t> Velen.</t>
    </r>
  </si>
  <si>
    <t>4.11.1921</t>
  </si>
  <si>
    <r>
      <t>Polyporus brumalis var. expansus</t>
    </r>
    <r>
      <rPr>
        <sz val="9"/>
        <color rgb="FF000000"/>
        <rFont val="Verdana"/>
        <family val="2"/>
        <charset val="238"/>
      </rPr>
      <t> Velen.</t>
    </r>
  </si>
  <si>
    <t>Aug. 1921</t>
  </si>
  <si>
    <t>Zbiroh</t>
  </si>
  <si>
    <r>
      <t>Polyporus kavinae</t>
    </r>
    <r>
      <rPr>
        <b/>
        <sz val="9"/>
        <color rgb="FF000000"/>
        <rFont val="Verdana"/>
        <family val="2"/>
        <charset val="238"/>
      </rPr>
      <t> </t>
    </r>
    <r>
      <rPr>
        <sz val="9"/>
        <color rgb="FF000000"/>
        <rFont val="Verdana"/>
        <family val="2"/>
        <charset val="238"/>
      </rPr>
      <t>Velen.</t>
    </r>
  </si>
  <si>
    <r>
      <t>Polyporus fragilis</t>
    </r>
    <r>
      <rPr>
        <sz val="9"/>
        <color rgb="FF000000"/>
        <rFont val="Verdana"/>
        <family val="2"/>
        <charset val="238"/>
      </rPr>
      <t> Velen.</t>
    </r>
  </si>
  <si>
    <r>
      <t>Polyporus aculeatu</t>
    </r>
    <r>
      <rPr>
        <b/>
        <sz val="11"/>
        <color rgb="FF000000"/>
        <rFont val="Calibri"/>
        <family val="2"/>
        <charset val="238"/>
      </rPr>
      <t>s</t>
    </r>
    <r>
      <rPr>
        <b/>
        <sz val="9"/>
        <color rgb="FF000000"/>
        <rFont val="Verdana"/>
        <family val="2"/>
        <charset val="238"/>
      </rPr>
      <t> </t>
    </r>
    <r>
      <rPr>
        <sz val="9"/>
        <color rgb="FF000000"/>
        <rFont val="Verdana"/>
        <family val="2"/>
        <charset val="238"/>
      </rPr>
      <t>Velen.</t>
    </r>
  </si>
  <si>
    <t>ochracea</t>
  </si>
  <si>
    <t>Karlštjn</t>
  </si>
  <si>
    <t>Oct. 1915</t>
  </si>
  <si>
    <t>F. Kotlaba (1963)  &amp; Z. Pouzar</t>
  </si>
  <si>
    <t>(L.) Lloyd</t>
  </si>
  <si>
    <t>Polyporus rohlenae Velen.</t>
  </si>
  <si>
    <t>May 1916</t>
  </si>
  <si>
    <t>Polyporus reisneri Velen.</t>
  </si>
  <si>
    <t>F. Kotlaba (1974)  &amp; Z. Pouzar</t>
  </si>
  <si>
    <t>Antrodia</t>
  </si>
  <si>
    <t>(Fr.) Donk</t>
  </si>
  <si>
    <r>
      <t>Polyporus pallidissimus</t>
    </r>
    <r>
      <rPr>
        <sz val="9"/>
        <color rgb="FF000000"/>
        <rFont val="Verdana"/>
        <family val="2"/>
        <charset val="238"/>
      </rPr>
      <t> Velen.</t>
    </r>
  </si>
  <si>
    <t>F. Fechtner</t>
  </si>
  <si>
    <t>Polyporus productus</t>
  </si>
  <si>
    <t>Polyporus pseudoannosus Velen.</t>
  </si>
  <si>
    <t xml:space="preserve">Polyporus picicola Velen. </t>
  </si>
  <si>
    <t>Aug. 1918</t>
  </si>
  <si>
    <t>Psathyrella</t>
  </si>
  <si>
    <t>Panaeolus squamulosus Velen.</t>
  </si>
  <si>
    <t>Nov. 1917</t>
  </si>
  <si>
    <t>Fricová</t>
  </si>
  <si>
    <t>Gerhardt 13.7.1984</t>
  </si>
  <si>
    <t>fodinarum</t>
  </si>
  <si>
    <t>Velen.</t>
  </si>
  <si>
    <t>Polyporus fodinarum Velen.</t>
  </si>
  <si>
    <t>Žofka</t>
  </si>
  <si>
    <t>Botryodiplodia</t>
  </si>
  <si>
    <t>savulescui</t>
  </si>
  <si>
    <t>Z. Urb.</t>
  </si>
  <si>
    <t>Snagov</t>
  </si>
  <si>
    <t>16.7.1956</t>
  </si>
  <si>
    <t>Z. Urban</t>
  </si>
  <si>
    <t>Napicladium</t>
  </si>
  <si>
    <t>thalictri</t>
  </si>
  <si>
    <t>Bäumler</t>
  </si>
  <si>
    <t>Napicladium thalictri Bäumler</t>
  </si>
  <si>
    <t>Napicladium thalictri</t>
  </si>
  <si>
    <t>Botryodiplodia savulescui</t>
  </si>
  <si>
    <t>Baden</t>
  </si>
  <si>
    <t>Am Eisernen Thor bei Baden</t>
  </si>
  <si>
    <t>1883</t>
  </si>
  <si>
    <t>J.A. Bäumler</t>
  </si>
  <si>
    <t>On leaves of Thalictrum minus</t>
  </si>
  <si>
    <t>Rigidoporus</t>
  </si>
  <si>
    <t>sanguinolentus</t>
  </si>
  <si>
    <t>(Alb. &amp; Schwein.) Donk</t>
  </si>
  <si>
    <t>Polyporus reicherti Velen.</t>
  </si>
  <si>
    <t>Okt. 1921</t>
  </si>
  <si>
    <t>Říčany</t>
  </si>
  <si>
    <t>Alnus glutinosa</t>
  </si>
  <si>
    <t>Pachykytospora</t>
  </si>
  <si>
    <t>tuberculosa</t>
  </si>
  <si>
    <t>Polyporus Weinzettlii Velen.</t>
  </si>
  <si>
    <t>Třeboň</t>
  </si>
  <si>
    <t>Jan. 1916</t>
  </si>
  <si>
    <t>V. Weinzettl</t>
  </si>
  <si>
    <r>
      <t>Daedalea sistotremoides</t>
    </r>
    <r>
      <rPr>
        <sz val="9"/>
        <color rgb="FF000000"/>
        <rFont val="Verdana"/>
        <family val="2"/>
        <charset val="238"/>
      </rPr>
      <t> Velen.</t>
    </r>
  </si>
  <si>
    <t>O. Zvěřinová</t>
  </si>
  <si>
    <t>Polyporus vilellinno</t>
  </si>
  <si>
    <t>Český Brod</t>
  </si>
  <si>
    <t>1.1.1921</t>
  </si>
  <si>
    <t>Polyporus sorbi Velen.</t>
  </si>
  <si>
    <t>Buda</t>
  </si>
  <si>
    <t>May 1920</t>
  </si>
  <si>
    <t>Polyporus scabe</t>
  </si>
  <si>
    <t>Antrodiella</t>
  </si>
  <si>
    <t>serpula</t>
  </si>
  <si>
    <t>(P. Karst.) Spirin &amp; Niemelä</t>
  </si>
  <si>
    <t>Polyporus mali Velen.</t>
  </si>
  <si>
    <t>Trametopsis</t>
  </si>
  <si>
    <t>(Schwein.) Tomšovský</t>
  </si>
  <si>
    <t>Aug. 1914</t>
  </si>
  <si>
    <t>Libochovičky</t>
  </si>
  <si>
    <t>tephroleuca</t>
  </si>
  <si>
    <r>
      <t>Polyporus linearisporus</t>
    </r>
    <r>
      <rPr>
        <sz val="9"/>
        <color rgb="FF000000"/>
        <rFont val="Verdana"/>
        <family val="2"/>
        <charset val="238"/>
      </rPr>
      <t> Velen.</t>
    </r>
  </si>
  <si>
    <t>Schizopora</t>
  </si>
  <si>
    <t>(Schrad.) Donk</t>
  </si>
  <si>
    <r>
      <t>Polyporus laciniatus</t>
    </r>
    <r>
      <rPr>
        <sz val="9"/>
        <color rgb="FF000000"/>
        <rFont val="Verdana"/>
        <family val="2"/>
        <charset val="238"/>
      </rPr>
      <t> Velen.</t>
    </r>
  </si>
  <si>
    <t>5.8.1918</t>
  </si>
  <si>
    <t>V. Melzer</t>
  </si>
  <si>
    <t>Polyporus irgiaformis Velen.</t>
  </si>
  <si>
    <t>Apr. 1916</t>
  </si>
  <si>
    <t>paratypus</t>
  </si>
  <si>
    <t>Oxyporus</t>
  </si>
  <si>
    <t>obducens</t>
  </si>
  <si>
    <t xml:space="preserve">Tilia </t>
  </si>
  <si>
    <r>
      <t>Polyporus inhalatus</t>
    </r>
    <r>
      <rPr>
        <sz val="9"/>
        <color rgb="FF000000"/>
        <rFont val="Verdana"/>
        <family val="2"/>
        <charset val="238"/>
      </rPr>
      <t> Velen.</t>
    </r>
  </si>
  <si>
    <t>Polyporus versicolor var. cyaneus Velen</t>
  </si>
  <si>
    <t>gossypium</t>
  </si>
  <si>
    <t>(Speg.) Ryvarden</t>
  </si>
  <si>
    <t>Polyporus urineus Velen.</t>
  </si>
  <si>
    <t>Picea a humus</t>
  </si>
  <si>
    <t xml:space="preserve">Aub ? </t>
  </si>
  <si>
    <t>Germany ?</t>
  </si>
  <si>
    <t>Buglossoporus</t>
  </si>
  <si>
    <t>quercinus</t>
  </si>
  <si>
    <t>(Schrad.) Kotl. &amp; Pouzar</t>
  </si>
  <si>
    <t>Aug. 1917</t>
  </si>
  <si>
    <r>
      <t>Polyporus quercicola</t>
    </r>
    <r>
      <rPr>
        <sz val="9"/>
        <color rgb="FF000000"/>
        <rFont val="Verdana"/>
        <family val="2"/>
        <charset val="238"/>
      </rPr>
      <t> Velen.</t>
    </r>
  </si>
  <si>
    <t>Czech Republic ?</t>
  </si>
  <si>
    <t>Perná ?</t>
  </si>
  <si>
    <t>Polyporus versicolor var. rosiphilus Velen.</t>
  </si>
  <si>
    <t>Rosa</t>
  </si>
  <si>
    <t>tenuis</t>
  </si>
  <si>
    <t>(Berk.) Justo</t>
  </si>
  <si>
    <t>Polyporus robiniae Velen.</t>
  </si>
  <si>
    <t>Robinia</t>
  </si>
  <si>
    <t>Dez. 1917</t>
  </si>
  <si>
    <t>Amphinema</t>
  </si>
  <si>
    <t>byssoides</t>
  </si>
  <si>
    <t>Z. Pouzar (1971)</t>
  </si>
  <si>
    <r>
      <t>Polyporus tenax</t>
    </r>
    <r>
      <rPr>
        <sz val="9"/>
        <color rgb="FF000000"/>
        <rFont val="Verdana"/>
        <family val="2"/>
        <charset val="238"/>
      </rPr>
      <t> Velen.</t>
    </r>
  </si>
  <si>
    <t>Gloeophyllum</t>
  </si>
  <si>
    <t>odoratum</t>
  </si>
  <si>
    <t>(Wulfen) Imazeki</t>
  </si>
  <si>
    <r>
      <t>Polyporus vajsii</t>
    </r>
    <r>
      <rPr>
        <sz val="9"/>
        <color rgb="FF000000"/>
        <rFont val="Verdana"/>
        <family val="2"/>
        <charset val="238"/>
      </rPr>
      <t> Velen.</t>
    </r>
  </si>
  <si>
    <t>Mai 1920</t>
  </si>
  <si>
    <t>A. Vajs</t>
  </si>
  <si>
    <t>Ústí</t>
  </si>
  <si>
    <t>Padrt´</t>
  </si>
  <si>
    <t>Hydnum</t>
  </si>
  <si>
    <t>repandum</t>
  </si>
  <si>
    <t>L.</t>
  </si>
  <si>
    <t xml:space="preserve">Sistotrema cavinae Velen. </t>
  </si>
  <si>
    <t>K. Kavina</t>
  </si>
  <si>
    <t>Cerioporus</t>
  </si>
  <si>
    <t>squamosus</t>
  </si>
  <si>
    <t>(Huds.) Quél.</t>
  </si>
  <si>
    <t>Polyporus squamosus var. maculatus Velen.</t>
  </si>
  <si>
    <t>Veltrusy</t>
  </si>
  <si>
    <t>June 1918</t>
  </si>
  <si>
    <t>Šafaříková</t>
  </si>
  <si>
    <t>(Bolton) J. Schröt.</t>
  </si>
  <si>
    <t>Lenzites quiletii Schults var. jappii Velen.</t>
  </si>
  <si>
    <t>Olomouc</t>
  </si>
  <si>
    <t>1922</t>
  </si>
  <si>
    <t>Japp</t>
  </si>
  <si>
    <r>
      <t>trabeum</t>
    </r>
    <r>
      <rPr>
        <sz val="9"/>
        <color rgb="FF000000"/>
        <rFont val="Verdana"/>
        <family val="2"/>
        <charset val="238"/>
      </rPr>
      <t> </t>
    </r>
  </si>
  <si>
    <t>(Pers.) Murrill</t>
  </si>
  <si>
    <r>
      <t>Lenzites sepiaria var. pini</t>
    </r>
    <r>
      <rPr>
        <sz val="9"/>
        <color rgb="FF000000"/>
        <rFont val="Verdana"/>
        <family val="2"/>
        <charset val="238"/>
      </rPr>
      <t> Velen.</t>
    </r>
  </si>
  <si>
    <t>Serpula</t>
  </si>
  <si>
    <t>tignicola</t>
  </si>
  <si>
    <t>(Harmsen) M.P. Christ.</t>
  </si>
  <si>
    <t>Merulius affinis Velen.</t>
  </si>
  <si>
    <t>Oct. 1921</t>
  </si>
  <si>
    <t>E. Parmasto (1981)</t>
  </si>
  <si>
    <t>Hydnocristella</t>
  </si>
  <si>
    <t>himantia</t>
  </si>
  <si>
    <t>(Schwein.) R.H. Petersen</t>
  </si>
  <si>
    <t>Hydnum mucidum Velen.</t>
  </si>
  <si>
    <t>Sept. 1915</t>
  </si>
  <si>
    <t>Sarcodontia</t>
  </si>
  <si>
    <t>(Schwein.) Kotl.</t>
  </si>
  <si>
    <t>Sarcodontia setosa</t>
  </si>
  <si>
    <t>Malus communis</t>
  </si>
  <si>
    <t>Aug. 1920</t>
  </si>
  <si>
    <t>F. Kotlaba (1953)</t>
  </si>
  <si>
    <t>Resinicium</t>
  </si>
  <si>
    <t>bicolor</t>
  </si>
  <si>
    <t>(Alb. &amp; Schwein.) Parmasto</t>
  </si>
  <si>
    <t>Nov. 1921</t>
  </si>
  <si>
    <r>
      <t>Odontia bicolor</t>
    </r>
    <r>
      <rPr>
        <sz val="9"/>
        <color rgb="FF000000"/>
        <rFont val="Verdana"/>
        <family val="2"/>
        <charset val="238"/>
      </rPr>
      <t> (Alb. &amp; Schwein.)</t>
    </r>
  </si>
  <si>
    <t>Puccinia</t>
  </si>
  <si>
    <t>graminis</t>
  </si>
  <si>
    <t>Česky Krumlov</t>
  </si>
  <si>
    <r>
      <t>Puccinia graminis subsp. graminicola</t>
    </r>
    <r>
      <rPr>
        <sz val="9"/>
        <color rgb="FF000000"/>
        <rFont val="Verdana"/>
        <family val="2"/>
        <charset val="238"/>
      </rPr>
      <t> Z. Urb.</t>
    </r>
  </si>
  <si>
    <t>Dactylis glomerata L.</t>
  </si>
  <si>
    <t>Vyšenské hills</t>
  </si>
  <si>
    <t>13.7.1960</t>
  </si>
  <si>
    <t>hordei</t>
  </si>
  <si>
    <t>G.H. Otth</t>
  </si>
  <si>
    <r>
      <t>Puccinia triseti</t>
    </r>
    <r>
      <rPr>
        <sz val="9"/>
        <color rgb="FF000000"/>
        <rFont val="Verdana"/>
        <family val="2"/>
        <charset val="238"/>
      </rPr>
      <t> Erikss.</t>
    </r>
  </si>
  <si>
    <t>Trisetum flavescens</t>
  </si>
  <si>
    <t>Bystřice – Tožice</t>
  </si>
  <si>
    <t>J. Marková</t>
  </si>
  <si>
    <t>Isotypus</t>
  </si>
  <si>
    <t>Mycena</t>
  </si>
  <si>
    <t>aridiphila</t>
  </si>
  <si>
    <t>Cejp</t>
  </si>
  <si>
    <t>Mycena aridiphila Cejp</t>
  </si>
  <si>
    <t>22.6.1977</t>
  </si>
  <si>
    <t>R.A. Maas Geesteranus</t>
  </si>
  <si>
    <t>sericea</t>
  </si>
  <si>
    <t>Mycena sericea Cejp</t>
  </si>
  <si>
    <t>R.A. Maas Geesteranus (1981)</t>
  </si>
  <si>
    <t>Auriscalpium</t>
  </si>
  <si>
    <t>vulgare</t>
  </si>
  <si>
    <t>Gray</t>
  </si>
  <si>
    <t>Hydnum auriscalpium var. rufum</t>
  </si>
  <si>
    <t>Aug. 1915</t>
  </si>
  <si>
    <t>neotypus</t>
  </si>
  <si>
    <t>pars holotypi</t>
  </si>
  <si>
    <t>Phellodon</t>
  </si>
  <si>
    <t>niger</t>
  </si>
  <si>
    <t>Z. Pouzar (1992)</t>
  </si>
  <si>
    <t>Hydnum sericeum Velen.</t>
  </si>
  <si>
    <r>
      <t>Hydnum fechtneri</t>
    </r>
    <r>
      <rPr>
        <sz val="9"/>
        <color rgb="FF000000"/>
        <rFont val="Verdana"/>
        <family val="2"/>
        <charset val="238"/>
      </rPr>
      <t> Velen.</t>
    </r>
  </si>
  <si>
    <t>Okt. 1919</t>
  </si>
  <si>
    <t>Pleurodon auriscalpium (L.) P. Karst.</t>
  </si>
  <si>
    <t>abietinum</t>
  </si>
  <si>
    <t>(Bull.) P. Karst.</t>
  </si>
  <si>
    <r>
      <t>Reisneria papyracea</t>
    </r>
    <r>
      <rPr>
        <sz val="9"/>
        <color rgb="FF000000"/>
        <rFont val="Verdana"/>
        <family val="2"/>
        <charset val="238"/>
      </rPr>
      <t> Velen.</t>
    </r>
  </si>
  <si>
    <t>Bovista</t>
  </si>
  <si>
    <t>dryina</t>
  </si>
  <si>
    <t>(Morgan) Demoulin</t>
  </si>
  <si>
    <t>United Kingdom</t>
  </si>
  <si>
    <t>Preston</t>
  </si>
  <si>
    <r>
      <t>Lycoperdon dryinum</t>
    </r>
    <r>
      <rPr>
        <sz val="9"/>
        <color rgb="FF000000"/>
        <rFont val="Verdana"/>
        <family val="2"/>
        <charset val="238"/>
      </rPr>
      <t> Morgan</t>
    </r>
  </si>
  <si>
    <t>Morgan</t>
  </si>
  <si>
    <t>Lancashire</t>
  </si>
  <si>
    <t>arcangeliana</t>
  </si>
  <si>
    <t>Bres.</t>
  </si>
  <si>
    <t>Mycena arcangeliana Bres.</t>
  </si>
  <si>
    <t>Arcangeli</t>
  </si>
  <si>
    <t>Pisa</t>
  </si>
  <si>
    <t>Botanical garden of Pisa</t>
  </si>
  <si>
    <t>Pritchardia filiferae</t>
  </si>
  <si>
    <t>Okt. 1925</t>
  </si>
  <si>
    <t>Agaricus</t>
  </si>
  <si>
    <t>trachycephalus</t>
  </si>
  <si>
    <t>F. Muell. &amp; Kalchbr.</t>
  </si>
  <si>
    <t>Agaricus trachycephalus Ferd. V. Mueller sp. n.</t>
  </si>
  <si>
    <t>Australia</t>
  </si>
  <si>
    <t>Mount Macedon</t>
  </si>
  <si>
    <t>July 1878</t>
  </si>
  <si>
    <t>Victoria</t>
  </si>
  <si>
    <t>Macedon</t>
  </si>
  <si>
    <t>Trichophea</t>
  </si>
  <si>
    <t>gregaria</t>
  </si>
  <si>
    <t>(Rehm) Boud.</t>
  </si>
  <si>
    <t>Trichophea gregaria (Rehm) Boud.</t>
  </si>
  <si>
    <t>49°41'13.430"N, 15°6'43.365"E</t>
  </si>
  <si>
    <t>Borovsko</t>
  </si>
  <si>
    <t>mixed pine and spruce forest,  along road to Bernartice</t>
  </si>
  <si>
    <t>Hypocrea</t>
  </si>
  <si>
    <t>pulvinata</t>
  </si>
  <si>
    <t>Fuckel</t>
  </si>
  <si>
    <t>Fomes fomentarius, decaying fruitbody</t>
  </si>
  <si>
    <t>48°45'3.4"N, 13°58'47.8"E</t>
  </si>
  <si>
    <t>National Park Šumava, Lazebník hill, unmanaged mixed forest</t>
  </si>
  <si>
    <t>Beltrania</t>
  </si>
  <si>
    <t>rhombica</t>
  </si>
  <si>
    <t>Penz.</t>
  </si>
  <si>
    <t>Cuba</t>
  </si>
  <si>
    <t>Ocellaria</t>
  </si>
  <si>
    <t>(Pers.) J. Schröt.</t>
  </si>
  <si>
    <t>Luka pod Medníkem</t>
  </si>
  <si>
    <t>Salix sp., rotten twig</t>
  </si>
  <si>
    <t>49°51'53.155"N, 14°28'18.148"E</t>
  </si>
  <si>
    <t>mixed forest, along path to Žampach near the river</t>
  </si>
  <si>
    <t>Mitrula</t>
  </si>
  <si>
    <t>paludosa</t>
  </si>
  <si>
    <t>Kukle natural park, small swamp in a pine-spruce forest</t>
  </si>
  <si>
    <t>unknown tree, twig immersed in a stream</t>
  </si>
  <si>
    <t>49°20'32.79"N, 14°30'36.492"E</t>
  </si>
  <si>
    <t>Anthracobia</t>
  </si>
  <si>
    <t>macrocystis</t>
  </si>
  <si>
    <t>(Cooke) Boud.</t>
  </si>
  <si>
    <t>burned ground close to "Mravenčí stezka" Nature trail, near to pedestrian bridge across Východní potok brook</t>
  </si>
  <si>
    <t>Hostinné</t>
  </si>
  <si>
    <t>cut down forest, burned ground</t>
  </si>
  <si>
    <t>50°32'42.9"N, 15°44'19.9"E</t>
  </si>
  <si>
    <t>Coryne</t>
  </si>
  <si>
    <t>cf. atrovirens</t>
  </si>
  <si>
    <t>(Pers.) Sacc.</t>
  </si>
  <si>
    <t>Modřany</t>
  </si>
  <si>
    <t>along a forest path above Na Jitřence street</t>
  </si>
  <si>
    <t>soil</t>
  </si>
  <si>
    <t>49.9817706N, 14.4094342E</t>
  </si>
  <si>
    <t>Chlorociboria</t>
  </si>
  <si>
    <t>aeruginascens</t>
  </si>
  <si>
    <t>(Nyl.) Kanouse ex C.S. Ramamurthi, Korf &amp; L.R. Batra</t>
  </si>
  <si>
    <t>National Park Šumava, Šešovec hill, unmanaged mixed forest</t>
  </si>
  <si>
    <t>unknown broadleaved tree, decaying wood</t>
  </si>
  <si>
    <t>48°45'17.9"N, 13°58'45.31"E</t>
  </si>
  <si>
    <t>carpophila</t>
  </si>
  <si>
    <t>(Pers.) Fr. 1849</t>
  </si>
  <si>
    <t>forest above the camp Liška, managed spruce forest with interspersed beech</t>
  </si>
  <si>
    <t>Fagus sylvatica, dead cupulles in the litter</t>
  </si>
  <si>
    <t>49°20'58.909"N, 14°30'35.488"E</t>
  </si>
  <si>
    <t>Trichoglossum</t>
  </si>
  <si>
    <t>walteri</t>
  </si>
  <si>
    <t>(Berk.) E.J. Durand</t>
  </si>
  <si>
    <t>Plzen</t>
  </si>
  <si>
    <t>Protected Landscape Area Český les, NPP Na požárech</t>
  </si>
  <si>
    <t>peaty meadow, on the ground</t>
  </si>
  <si>
    <t>49°42′0.3″N, 12°28′25.6″</t>
  </si>
  <si>
    <t>Z. kolářová</t>
  </si>
  <si>
    <t>Gyromitra</t>
  </si>
  <si>
    <t>infula</t>
  </si>
  <si>
    <t>(Schaeff.) Quél.</t>
  </si>
  <si>
    <t>Klápa</t>
  </si>
  <si>
    <t>National Park Šumava, unmanaged spruce forest around the asphalt road</t>
  </si>
  <si>
    <t>48°45'35.3"N, 13°56'25.1"</t>
  </si>
  <si>
    <t>Sarcosphaera</t>
  </si>
  <si>
    <t>coronaria</t>
  </si>
  <si>
    <t>(Jacq.) J. Schröt.</t>
  </si>
  <si>
    <t>Maloskalsko</t>
  </si>
  <si>
    <t>Zbirohy</t>
  </si>
  <si>
    <t>T. Chýlová</t>
  </si>
  <si>
    <t>50°37'36.646"N, 15°11'28.650"E</t>
  </si>
  <si>
    <t>forest under Zbirohy ruins, mixed forest</t>
  </si>
  <si>
    <t>unilateralis</t>
  </si>
  <si>
    <t>(Tul. &amp; C. Tul.) Sacc.</t>
  </si>
  <si>
    <t>NP Khao Sok</t>
  </si>
  <si>
    <t>A. Kubánková</t>
  </si>
  <si>
    <t>unknown tree</t>
  </si>
  <si>
    <t>ginkgonis</t>
  </si>
  <si>
    <t>Ferd. &amp; Winge</t>
  </si>
  <si>
    <t>Ginkgo biloba, litter leaves</t>
  </si>
  <si>
    <t>Botanical Garden of the Charles University in Prague</t>
  </si>
  <si>
    <t>50°4'17.026"N, 14°25'23.412"E</t>
  </si>
  <si>
    <t>Heyderia</t>
  </si>
  <si>
    <t>pusilla</t>
  </si>
  <si>
    <t>(Alb. &amp; Schwein.) Link</t>
  </si>
  <si>
    <t>Elva-Vitipalu Nature Reserve, unmanaged mixed forest</t>
  </si>
  <si>
    <t>58°12'08''N, 26°25'11''E</t>
  </si>
  <si>
    <t>Cheilymenia</t>
  </si>
  <si>
    <t>stercorea</t>
  </si>
  <si>
    <t>(Pers.) Boud.</t>
  </si>
  <si>
    <t>horse dung</t>
  </si>
  <si>
    <t>"Mravenčí stezka" Nature trail, near to pedestrian bridge across Východní potok brook</t>
  </si>
  <si>
    <t>V. Šťovíček</t>
  </si>
  <si>
    <t>Cyathicula</t>
  </si>
  <si>
    <t>(Bull.) Rehm</t>
  </si>
  <si>
    <t>Apiaceae sp., decaying stem</t>
  </si>
  <si>
    <t>50°31'57.6"N, 14°42'59.1"E</t>
  </si>
  <si>
    <t>margin of the village, along the red tourist pathway</t>
  </si>
  <si>
    <t>Ascocoryne</t>
  </si>
  <si>
    <t>sarcoides</t>
  </si>
  <si>
    <t>(Jacq.) J.W. Groves &amp; D.E. Wilson</t>
  </si>
  <si>
    <t>Karlovy Vary</t>
  </si>
  <si>
    <t>Fagus sylvatica, fresh trunk cut</t>
  </si>
  <si>
    <t>50°13' 23"N, 12°51'58"E</t>
  </si>
  <si>
    <t>Pyronema</t>
  </si>
  <si>
    <t>domesticum</t>
  </si>
  <si>
    <t>(Sowerby) Sacc.</t>
  </si>
  <si>
    <t>Slavkovský les Protected area, 160 m S from Rohanův kříž lookout, old managed park</t>
  </si>
  <si>
    <t>"Mravenčí stezka" Nature trail, near to view point over the town, campfire place</t>
  </si>
  <si>
    <t>burned wood</t>
  </si>
  <si>
    <t>50°32'52.5"N, 15°44'0.3"E</t>
  </si>
  <si>
    <t>Wien</t>
  </si>
  <si>
    <t>Poroptyche</t>
  </si>
  <si>
    <t>Valseutypella</t>
  </si>
  <si>
    <t>tristicha</t>
  </si>
  <si>
    <t>(De Not.) Höhn.</t>
  </si>
  <si>
    <t>Rosa pendulina</t>
  </si>
  <si>
    <t>Tatra Mountains, Holubyho dolina ve Belanských Tatrách, cesta do Čardy, pod hraniční sklad</t>
  </si>
  <si>
    <t>Odontia bicolor (Alb. &amp; Schwein.)</t>
  </si>
  <si>
    <t>E.Parmasto</t>
  </si>
  <si>
    <t>PANC16</t>
  </si>
  <si>
    <t>Koukol, T.A. Hofmann &amp; M. Piepenbr.</t>
  </si>
  <si>
    <t>Lago la Estrella, forest to S from path Camino la Etrella-Caldera</t>
  </si>
  <si>
    <t>Pinus cf. Caribaea, needles in the litter</t>
  </si>
  <si>
    <t>Taphridium</t>
  </si>
  <si>
    <t>cicuate</t>
  </si>
  <si>
    <t>Lindr.</t>
  </si>
  <si>
    <t>J.J. Lindroth</t>
  </si>
  <si>
    <t>June 1903</t>
  </si>
  <si>
    <t>In foliis Cicutae virosae L.</t>
  </si>
  <si>
    <t>bohemicum</t>
  </si>
  <si>
    <t>Micropeltis</t>
  </si>
  <si>
    <t>hirtellae</t>
  </si>
  <si>
    <t>Batista et H.</t>
  </si>
  <si>
    <r>
      <t>Pleurodon auriscalpium</t>
    </r>
    <r>
      <rPr>
        <sz val="9"/>
        <color rgb="FF000000"/>
        <rFont val="Verdana"/>
        <family val="2"/>
        <charset val="238"/>
      </rPr>
      <t> (L.) Quél.</t>
    </r>
  </si>
  <si>
    <t>Septoria</t>
  </si>
  <si>
    <t>lafoensiae</t>
  </si>
  <si>
    <t>Viéga</t>
  </si>
  <si>
    <t>Viégas et. Mello Barreto</t>
  </si>
  <si>
    <t>Viégas</t>
  </si>
  <si>
    <t>Belo Horiz</t>
  </si>
  <si>
    <t>Phyllosticta</t>
  </si>
  <si>
    <t>mkielmeyrae</t>
  </si>
  <si>
    <t>Lafoensia replicata</t>
  </si>
  <si>
    <t>Lavras</t>
  </si>
  <si>
    <t>Kielmyera sp.</t>
  </si>
  <si>
    <t>Arai, Black et Canelas</t>
  </si>
  <si>
    <t>ingae</t>
  </si>
  <si>
    <t>Ingae sp.</t>
  </si>
  <si>
    <t>Sao Paulo</t>
  </si>
  <si>
    <t>Socorro</t>
  </si>
  <si>
    <t>Viégas, Zagatto</t>
  </si>
  <si>
    <t>moquiniae</t>
  </si>
  <si>
    <t>Campinas</t>
  </si>
  <si>
    <t>Moquinia polimorpha DC.</t>
  </si>
  <si>
    <t>fusariospora</t>
  </si>
  <si>
    <t>Eupatirium maximiliani Schrad?</t>
  </si>
  <si>
    <t>Teixeira</t>
  </si>
  <si>
    <t>jarrinhae</t>
  </si>
  <si>
    <t>Sertazonho</t>
  </si>
  <si>
    <t>Aristolochia sp.</t>
  </si>
  <si>
    <t>Costa</t>
  </si>
  <si>
    <t>lavrensis</t>
  </si>
  <si>
    <t>Cassia sp.</t>
  </si>
  <si>
    <t>Martins</t>
  </si>
  <si>
    <t>unknown plant</t>
  </si>
  <si>
    <t>Belo Horizonte</t>
  </si>
  <si>
    <t>crotalariae</t>
  </si>
  <si>
    <t>Crotalaria spectabilis Roth.</t>
  </si>
  <si>
    <t>Krug, Costa</t>
  </si>
  <si>
    <t>guaximae</t>
  </si>
  <si>
    <t>Pindorama</t>
  </si>
  <si>
    <t>Sida rhombifolia L.</t>
  </si>
  <si>
    <t>Costa, Krug</t>
  </si>
  <si>
    <t>uracea</t>
  </si>
  <si>
    <t>Pearson</t>
  </si>
  <si>
    <t>Mycena megaspora Kauffman</t>
  </si>
  <si>
    <t>England</t>
  </si>
  <si>
    <t>Sussex</t>
  </si>
  <si>
    <t>siparunae</t>
  </si>
  <si>
    <t>Siparuna huianensis</t>
  </si>
  <si>
    <t>Viégas, Mello Barreto</t>
  </si>
  <si>
    <t>JM 2368, dupl. in PRC</t>
  </si>
  <si>
    <t xml:space="preserve">Lecanora </t>
  </si>
  <si>
    <t>Muráňská planina National Park, Muráň, meadows in valley of "Dolinský potok" brook 1,5 km NW of town, 48°45'04''N, 20°01'45''E, 450 m, walnut oil, on bark of Juglans regia, leg. J. Malíček, I. Černajová, Z. Palice 2009</t>
  </si>
  <si>
    <t>2009</t>
  </si>
  <si>
    <t>J. Malíček, I. Černajová, Z. Palice</t>
  </si>
  <si>
    <t>JM 2377, dupl in PRC</t>
  </si>
  <si>
    <t>Muráňská planina National Park, Muráň, 700 m SE of border of town, 48°44'06''N, 20°02'16''E, 450 m, walnut oil, on bark of Juglans regia, leg. J. Malíček, I. Černajová, Z. Palice 2009</t>
  </si>
  <si>
    <t>JM 153 (3081, duplicate)</t>
  </si>
  <si>
    <t>Lecanora allophana f. soredita (Schaerer) Vain.</t>
  </si>
  <si>
    <t>allophana f. soredita</t>
  </si>
  <si>
    <t>(Schaerer) Vain.</t>
  </si>
  <si>
    <t>Muráňská planina National Park, Muráň, Cigánka Nature Reserve, area of "Muránsky hrad" castle, 48 45'34.8"N, 20 03'37.8"E, alt. 910 m, on bark of Acer pseudoplatanus</t>
  </si>
  <si>
    <t>J. Malíček, A. Guttová, J. Halda, Z. Palice</t>
  </si>
  <si>
    <t>LS88a</t>
  </si>
  <si>
    <t>Boh. Merid., Novohradské hory Mts, Pohoří na Šumavě, Acer platanoides, leg. Svoboda, Peksa, Zahradníková 2004</t>
  </si>
  <si>
    <t>Svoboda, Peksa, Zahradníková</t>
  </si>
  <si>
    <t>LS89</t>
  </si>
  <si>
    <t>Lecanora cf. allophana</t>
  </si>
  <si>
    <t>Bohemia merid., Novohradské hory Mts, in monte Myslivna PP, ca 3 km merid.-orient. de Leopoldov, pars montis MOcc. alt. ca 960 m, leg. Svoboda, Peksa, Zahradníková &amp; Soldán 2004</t>
  </si>
  <si>
    <t>Svoboda, Peksa, Zahradníková &amp; Soldán</t>
  </si>
  <si>
    <t>LS02</t>
  </si>
  <si>
    <t>Parmelia subfusca</t>
  </si>
  <si>
    <t>Europa centr.: Bohemia vel Bavaria: montes Smrčiny, in cortice arborum, leg. Funck</t>
  </si>
  <si>
    <t>Funck</t>
  </si>
  <si>
    <t>DS 995</t>
  </si>
  <si>
    <t>Slovensko, Banskobystrický kraj, Zvolen, Hronská Dúbrava, NPR Boky, svahy na pravém břehu Hronu, na vrcholku svahu, N: 48°34,253', E 19°00,902', alt. 560 m,na kůře Quercus petraea, leg. D. Svoboda &amp; O. Peksa 2004</t>
  </si>
  <si>
    <t>2004</t>
  </si>
  <si>
    <t>D. Svoboda &amp; O. Peksa</t>
  </si>
  <si>
    <t>DS 879</t>
  </si>
  <si>
    <t>Slovensko, Banskobystrický kraj, Žarnovica, Voznica, PR Kojatín na svahu při vrcholku svahu nad cestou v údolí Richnava, N: 48°26,895', E18°44,205', alt. 580 m, na kůře Quercus petraea, leg. D. Svoboda &amp; O. Peksa 2004</t>
  </si>
  <si>
    <t>LS63</t>
  </si>
  <si>
    <t>Lecanora cf. subfuscata H.Magn.</t>
  </si>
  <si>
    <t>Bohemia merid., distr. Klatovy, pag. Chudenice, in silva Doubrava, cca 550 m s.m., ad corticem Fagi, leg. J. Váňa 1958</t>
  </si>
  <si>
    <t>1958</t>
  </si>
  <si>
    <t>LS85</t>
  </si>
  <si>
    <t>Boh. Merid., Novohradské hory Mts., Leopoldov, Myslivna Mt., in silva in pais M-Occ., alt. ca 960 m, Fraxinus excelsior, leg. Z. Soldán, Svoboda, Peksa &amp; Zahradníková 2004</t>
  </si>
  <si>
    <t>Z. Soldán, Svoboda, Peksa &amp; Zahradníková</t>
  </si>
  <si>
    <t>LS52</t>
  </si>
  <si>
    <t>Česká republika, Novohradské hory - Pohoří na Šumavě, alej podél silnice, ca 900 m n.m., leg. O. Peksa 2004</t>
  </si>
  <si>
    <t>LS15</t>
  </si>
  <si>
    <t>Bohemia orientalis, montis Orlické hory, pars meridionalis, situ meridio-oreintali ab pago Bartošovice v O. h., in valle, ad ripam fluminis Divoká Orlice (Pašerácká lávka), ad 500 m, ad corticem Fagus sylvatica, situ orientali, leg. J. Halda 1994</t>
  </si>
  <si>
    <t>DS 955</t>
  </si>
  <si>
    <t>Slovensko, Banskobystrický kraj, Zvolen, Dolné Breziny, svah nad dacitovým lomem na levém břehu Nerešnice, N: 48°31,344', E 19°05,922', alt. 445 m, na kůře Quercus cerris, leg. D. Svoboda &amp; O. Peksa 2004</t>
  </si>
  <si>
    <t>LS62</t>
  </si>
  <si>
    <t>Lecanora subfusca</t>
  </si>
  <si>
    <t>Nový Herštejn, ca 640 m, Fraxinus excelsior, leg. ??? 1957</t>
  </si>
  <si>
    <t>LS73</t>
  </si>
  <si>
    <t>Lecanora subfusca (L.) Ach. f. rugosa (Pers.) Nyl.</t>
  </si>
  <si>
    <t>u N. Města, leg. ? 1904</t>
  </si>
  <si>
    <t>ZČ 279</t>
  </si>
  <si>
    <t>Lecanora subrugosa Nyl.</t>
  </si>
  <si>
    <t>Bohemia or., Chrudim, Nasavrky, 510 m, Populus tremula, leg. Z. Černohorský 1943</t>
  </si>
  <si>
    <t>1943</t>
  </si>
  <si>
    <t>LS68</t>
  </si>
  <si>
    <t>Flora moravica, Cikhaj, Žákova hora, leg. M. Servít 1905</t>
  </si>
  <si>
    <t>1905</t>
  </si>
  <si>
    <t>LS67</t>
  </si>
  <si>
    <t>Lecanora aff. subfusca</t>
  </si>
  <si>
    <t>Bohemia merid., distr. Blatná: in monte Třemešný vrch apud opp. Rožmitál, in cortice Aceris pseudoplatani, leg. J. Štěpán 1958</t>
  </si>
  <si>
    <t>J. Štěpán</t>
  </si>
  <si>
    <t>JM 106 (2764, duplicate)</t>
  </si>
  <si>
    <t>Southern Bohemia, distr. Prachize, Šumava Protected Landscape Area Horní Planá - Želnava: Bulov Mt. 2 km NE of village, 48 49'23"N, 13 59'15"E, alt. 950m, sq. 7149d, on bark of Fagus sylvatica</t>
  </si>
  <si>
    <t xml:space="preserve">J. Malíček &amp; Z. Palice </t>
  </si>
  <si>
    <t>LS74</t>
  </si>
  <si>
    <t>Nízké Tatry, Mačaeja, severovýchod, 1350 m, leg. Franclová 1968</t>
  </si>
  <si>
    <t>Franclová</t>
  </si>
  <si>
    <t>LS69</t>
  </si>
  <si>
    <t>Blansko</t>
  </si>
  <si>
    <t>JM 105 (2761 duplicate)</t>
  </si>
  <si>
    <t>Southern Bohemia, distr. Prachize, Šumava Protected Landscape Area Horní Planá - Želnava: ground elevation (946 m) 1,5 km NE of village, 48 49'06"N, 13 59'13"E, alt. 940m, sq. 7149d, on bark of Acer platanoides</t>
  </si>
  <si>
    <t>LS42</t>
  </si>
  <si>
    <t>Lecanora subfuscata</t>
  </si>
  <si>
    <t>Boh. Centr., Klíčava, leg. Z. Černohorský 1947</t>
  </si>
  <si>
    <t>1947</t>
  </si>
  <si>
    <t>LS75</t>
  </si>
  <si>
    <t>Lecanora subfusca (L.)</t>
  </si>
  <si>
    <t>Chotěboř. Obyčejný lišejník na stromech všeho druhu, na plotech, leg. E. Bayer</t>
  </si>
  <si>
    <t>E. Bayer</t>
  </si>
  <si>
    <t>ZČ 937</t>
  </si>
  <si>
    <t>Lecanora chlarona</t>
  </si>
  <si>
    <t>Bohemia mer., Šumava, Třístoličník, 1200 m, Fagus sylvatica, leg. A. Hilitzer 1924</t>
  </si>
  <si>
    <t>1924</t>
  </si>
  <si>
    <t>Novohradské hory - Žofín, javoro-jasanový háj vlevo od cesty k pralesu, ca 300 m před pralesem, ca 750m n.m.</t>
  </si>
  <si>
    <t>O. Peksa, D. Svoboda, M. Zahradníková</t>
  </si>
  <si>
    <t>ZČ 432</t>
  </si>
  <si>
    <t>Lecanora cf. subrugosa</t>
  </si>
  <si>
    <t>Bohemia or., Chrudim, Horní Bradlo, M. Střítež, 610 m, Fagus sylvatica, leg. Z. Černohorský 1943</t>
  </si>
  <si>
    <t>ZČ 307</t>
  </si>
  <si>
    <t>Bohemia or., Chrudim, Horní Bradlo, M. Střítež, 610 m, Acer pseudoplatanus, leg. Z. Černohorský 1943</t>
  </si>
  <si>
    <t>LS56</t>
  </si>
  <si>
    <t>Česká republika, Novohradské hory - Žofín, stromy u býv. zámečku, ca 750 m n.m., leg. O. Peksa, D. Svoboda, M. Zahradníková 2004</t>
  </si>
  <si>
    <t>LS54</t>
  </si>
  <si>
    <t>Česká republika, Novohradské hory - Pohoří na Šumavě, alej podél silnice, ca 900 m n.m., leg. O. Peksa, D. Svoboda, M. Zahradníková 2004</t>
  </si>
  <si>
    <t>Novohradské hory - Baronův most, stromy u silnice v údolí pod B. mostem, ca 840m n.m.</t>
  </si>
  <si>
    <t>Novohradské hory - Myslivna, cesta pod rezervací, ca 960m n.m.</t>
  </si>
  <si>
    <t>LS50</t>
  </si>
  <si>
    <t>Lecanora argentata</t>
  </si>
  <si>
    <t>Česká republika, Novohradské hory - Ulrichov, stromy podél silnice u bytovek, ca 900 m n.m., leg. O. Peksa, D. Svoboda, M. Zahradníková 2004</t>
  </si>
  <si>
    <t>LS49</t>
  </si>
  <si>
    <t>LS03</t>
  </si>
  <si>
    <t>W Bohemia, Šumava Mts., Železná Ruda: glacier cirque of the Černé jezero lake, alt. 1230 m, Fagus, leg. Z. Palice 1996</t>
  </si>
  <si>
    <t>1996</t>
  </si>
  <si>
    <t>LS07</t>
  </si>
  <si>
    <t>Bohemia orientalis, montis Orlické hory, pars septentrionalis, ad orientem versus a pago Sedloňov (1500 m), (via arvensis in silva Propadliště), (rezervace Sedloňovský vrch), ad 750 m, ad corticem Fagus sylvatica, situ meridionali, leg. J. Halda 1994</t>
  </si>
  <si>
    <t>1994</t>
  </si>
  <si>
    <t>LS38</t>
  </si>
  <si>
    <t>Boh. Centralis, Klíčava, exp. SV, 290 m, leg. Z. Černohorský 1947</t>
  </si>
  <si>
    <t>LS51</t>
  </si>
  <si>
    <t>Česká republika, Novohradské hory - Žofín, alej u cesty k pralesu, ca 50 m za obcí, ca 750 m n.m., leg. O. Peksa, D. Svoboda, M. Zahradníková 2004</t>
  </si>
  <si>
    <t>LS20b</t>
  </si>
  <si>
    <t>Bohemia orientalis, montis Orlické hory, pars septentrionalis, ad occidentem versus a pago Deštné v O.h. (3km) in silva umbrosa ad corticem Fraxinus excelsior, ad ripam fluminis Bělá in valle Antonínovo údolí, situ occidentali, ad 600 m, leg. J. Halda 1994</t>
  </si>
  <si>
    <t>LS04</t>
  </si>
  <si>
    <t>S Bohemia, Šumava Mts., Nová Pec: glacier cirque of the Plešné jezero lake, alt. 1200-1250 m, Acer pseudoplatanus on the former "iron curtain", leg. Z. Palice 1996</t>
  </si>
  <si>
    <t>Lecanora carpinea L. (Vain.)</t>
  </si>
  <si>
    <t>L. (Vain.)</t>
  </si>
  <si>
    <t>Bohemia mer.: Strážny (Kunžvart), Borová Lada, locis turfosis Chalupská slat dictis, Populus tremula, ca 900 m s.m.</t>
  </si>
  <si>
    <t>Šumava, Prášily</t>
  </si>
  <si>
    <t>Fott</t>
  </si>
  <si>
    <t>LS65</t>
  </si>
  <si>
    <t>Lecanora rugosa Pers.</t>
  </si>
  <si>
    <t>V. Podol: Na jeřábech u Hrbokova, jeřáb, leg. V. Kuťák 1908</t>
  </si>
  <si>
    <t>1908</t>
  </si>
  <si>
    <t>947 (977 ?)</t>
  </si>
  <si>
    <t>Southern Moravia - distr. Hodonín, Bílé Karpaty Protect. Landsc. Area Nova Lhota - 400m N of Hryzlácné mlýny, 48°53'06.5"N, 17°35'46.5"E, alt. 450 m, sq. 7171b, thermophilous oak forest, on bark of Quercus robur</t>
  </si>
  <si>
    <t>LS55</t>
  </si>
  <si>
    <t>Česká republika, Novohradské hory - Velký Jindřichov, pastvina u obce, ca 760 m n.m., leg. O. Peksa, D. Svoboda, M. Zahradníková 2004</t>
  </si>
  <si>
    <t>LS53</t>
  </si>
  <si>
    <t>LS60</t>
  </si>
  <si>
    <t>Krkonoše, herb. Pilous</t>
  </si>
  <si>
    <t>DS864</t>
  </si>
  <si>
    <t>Česká republika, Jihomoravský kraj, Pouzdřany, PR Kolby u Pouzdřan, po modré značce kolem vinic k PR, Quercus pubescens, leg. D. Svoboda &amp; O. Peksa 2004</t>
  </si>
  <si>
    <t>LS48</t>
  </si>
  <si>
    <t>Bohemia: údolí Jezerního potoka u Prášil, 879-1079 m n.m., leg. O. Lhotský</t>
  </si>
  <si>
    <t>tský</t>
  </si>
  <si>
    <t>O. Lh</t>
  </si>
  <si>
    <t>DS868</t>
  </si>
  <si>
    <t>Česká republika, Jihomoravský kraj, Milovice, PR Milovická stráň, doubrava na návrší, alt. 230 m, Quercus pubescens, leg. D. Svoboda &amp; O. Peksa 2004</t>
  </si>
  <si>
    <t>LS59</t>
  </si>
  <si>
    <t>Bohemia orient., opp. Letohrad: apud Templum Sv. Jan supra oppido, In cortice Tiliae cordatae, leg. V. Skalický 1982</t>
  </si>
  <si>
    <t>1982</t>
  </si>
  <si>
    <t>ZČ 1239</t>
  </si>
  <si>
    <t>Lecanora rugosella</t>
  </si>
  <si>
    <t>Bohemia orient.,: Vápenný Podol, 500 m, Sorbus, leg. V. Kuťák 1908</t>
  </si>
  <si>
    <t>862 - P</t>
  </si>
  <si>
    <t>Lecanora rugosella Zahlbr.</t>
  </si>
  <si>
    <t>Bohemia orient.: Vysoké Mýto, Lhota u Chroustovic, Populus nigra, 250 m.</t>
  </si>
  <si>
    <t>ZČ 333</t>
  </si>
  <si>
    <t>Lecanora subfuscata H.Magn.</t>
  </si>
  <si>
    <t>Bohemia or., Chrudim, Hradiště, 600 m, Populus tremula, leg. E. Hadač &amp; Z. Urban 1944</t>
  </si>
  <si>
    <t>1944</t>
  </si>
  <si>
    <t>E. Hadač &amp; Z. Urban</t>
  </si>
  <si>
    <t>ZČ 1355</t>
  </si>
  <si>
    <t>Bohemia or., Svratka, Milovy, ca 600 m, Populus tremula, leg. Z. Černohorský 1944</t>
  </si>
  <si>
    <t>ZČ 326</t>
  </si>
  <si>
    <t>Bohemia or., Chrudim, Hlinsko, Chlum, 580 m, Populus tremula, leg. E. Hadač &amp; Z. Urban 1944</t>
  </si>
  <si>
    <t>ZČ 327</t>
  </si>
  <si>
    <t>Bohemia or., Chrudim, Hlinsko, Chlum, 600 m, Populus tremula, leg. E. Hadač &amp; Z. Urban 1944</t>
  </si>
  <si>
    <t>ZČ 900</t>
  </si>
  <si>
    <t>Bohemia or., Vysoké Mýto, Vraclav, 300 m, Fraxinus excelsior, leg. Z. Černohorský 1943</t>
  </si>
  <si>
    <t>JM 107 (2699, duplicate)</t>
  </si>
  <si>
    <t>Central Bohemia - distr. Benešov, Sedlec-Prčice region Vrchotice - walnut oil along road near turning to Monín, 49°32'41"N, 14°33'02"E, alt. 505 m, sq. 6453c, on bark of Juglans regia</t>
  </si>
  <si>
    <t>DS 843</t>
  </si>
  <si>
    <t>Slovensko, Trenčínský kraj, Bánovce nad Bebravou, Strážovské vrchy, Trebichava, NPR Kňaží stol, N: 48°48,935', E18°16,900', na kůře Quercus petraea, leg. D. Svoboda &amp; O. Peksa 2004</t>
  </si>
  <si>
    <t>LS11</t>
  </si>
  <si>
    <t>Bohemia orientalis, montis Orlické hory, pars septentrionalis, in pago Deštné v O.h., in proximitate coementerium, ad 750 m, ad corticem Tilia cordata, situ occidentali, leg. J. Halda 1994</t>
  </si>
  <si>
    <t>DS 968</t>
  </si>
  <si>
    <t>Slovensko, Košický kraj, Košice - okolie, NP Slovenský kras, Plešivec, na svazích Strážného herbeňa nad obcí, pod planinou na svahu k obci Plešivec, N: 48°33,047', E20°23,650', alt. 390 m, Q. pubescens, leg. D. Svoboda &amp; O. Peksa 2004</t>
  </si>
  <si>
    <t>DS 994</t>
  </si>
  <si>
    <t>Slovensko, Banskobystrický kraj, Zvolen, Hronská Dúbrava, NPR Boky, svahy na pravém břehu Hronu, na vrcholku svahu, N: 48°34,253', E 19°00,902', alt. 560 m, na kůře Quercus petraea, leg. D. Svoboda &amp; O. Peksa 2004</t>
  </si>
  <si>
    <t>DS 847</t>
  </si>
  <si>
    <t>DS 956A</t>
  </si>
  <si>
    <t>Slovensko, Košický kraj, Košice - okolie, Drienovec, PR Palanta, Nad Drieňovskými kúpeľami, nad vyvěračkou cca 250 m, , N: 48°37,581', E20°57,144', alt. 310 m, Q. pubescens, leg. D. Svoboda &amp; O. Peksa 2004</t>
  </si>
  <si>
    <t>ZČ 278</t>
  </si>
  <si>
    <t>LS86</t>
  </si>
  <si>
    <t>Lecanora subfusca (L.) Ach. f. allophana Ach.</t>
  </si>
  <si>
    <t>Jasany u Adersbachu, leg. K. Domin 1901</t>
  </si>
  <si>
    <t>1901</t>
  </si>
  <si>
    <t>LS66</t>
  </si>
  <si>
    <t>Polonia, regio Pojezierze Suwalskie, inter lacu Hancza et Cisówek, ad corticem Populi tremulae, leg. A. Kubátová 1985</t>
  </si>
  <si>
    <t>1985</t>
  </si>
  <si>
    <t>LS82</t>
  </si>
  <si>
    <t>Lecanora subfusca L.</t>
  </si>
  <si>
    <t>Böhmen: Unt. Körnsalz bei Hartmanitz [= Dolejší Krušec u Hartmanic], auf Acer-Rinde, leg. A. Oborny 1917</t>
  </si>
  <si>
    <t>1917</t>
  </si>
  <si>
    <t>LS83</t>
  </si>
  <si>
    <t>Lecanora subfusca (L.) Ach. f. argentea Ach.</t>
  </si>
  <si>
    <t>LS77</t>
  </si>
  <si>
    <t>Lecanora subfusca f. distans Ach.</t>
  </si>
  <si>
    <t>An Ebereschen (Sorbus), im fäch. F. Erzgerbirge häufig; an Buchen und Ebereschen um Schlukenau in Böhmen, leg. K. Pfarrer 1933</t>
  </si>
  <si>
    <t>1933</t>
  </si>
  <si>
    <t>K. Pfarrer</t>
  </si>
  <si>
    <t>LS61</t>
  </si>
  <si>
    <t>Lecanora cf. chlarotera</t>
  </si>
  <si>
    <t>Na kůře stromu v Orlově, Brdy, distr. Příbram, Bohemia, leg. V. Mikoláš 1980</t>
  </si>
  <si>
    <t>1980</t>
  </si>
  <si>
    <t>V. Mikoláš</t>
  </si>
  <si>
    <t>LS43</t>
  </si>
  <si>
    <t>L. intumescens Rebenh.</t>
  </si>
  <si>
    <t>Javor mezi Hamry a Osserem na Šumavě, javor (klen), leg. M. Servít 1906</t>
  </si>
  <si>
    <t>1906</t>
  </si>
  <si>
    <t>LS76</t>
  </si>
  <si>
    <t>Blatná, Populus alba</t>
  </si>
  <si>
    <t>LS87</t>
  </si>
  <si>
    <t>Lecanora glabrata</t>
  </si>
  <si>
    <t>glabrata</t>
  </si>
  <si>
    <t>Prag, Velebit, Fagus, leg. M. Servít</t>
  </si>
  <si>
    <t>M. S</t>
  </si>
  <si>
    <t>JM 133 (2383, duplicate)</t>
  </si>
  <si>
    <t xml:space="preserve">Cetral Slovakia - Muráňská planina National Park, Muráň - Poludnica National Nature Reserve, valley of "Dolinský potok" brook 1,5 km NW of town, 48°45'08"N, 20°01'50"E, alt. 450 m, deciduous forest, on bark of Carpinus betulus </t>
  </si>
  <si>
    <t>J. Malíček, I. Černajová, A. Guttová, Z. palice</t>
  </si>
  <si>
    <t>JM 149 (3100, duplicate)</t>
  </si>
  <si>
    <t>Cetral Slovakia - Muráňská planina National Park, Muráň - Poludnica National Nature Reserve, S-exposed slopes, E edge of ravine, ca 48°45'33"N, 20°02'01"E, alt. 700-750 m, on bark of Quercus petraea agg.</t>
  </si>
  <si>
    <t>J. Malíček, A. Guttová, Z. palice</t>
  </si>
  <si>
    <t>JM 108 (2834, duplicate)</t>
  </si>
  <si>
    <t>(Rebent.) Rabenh.</t>
  </si>
  <si>
    <t>Southern Bohemia - disrt. Český Krumlov, Novohradské hory Mts., Pohorská ves - Žofín: 700 m E of settlement, 48°40'26"N, 14°42'13"E, alt. 810 m, sq. 7354a, beech forest, on bark of Fagus sylvatica</t>
  </si>
  <si>
    <t>J. Malíček &amp; L. Syrovátková</t>
  </si>
  <si>
    <t>Lecanora cf. intumescens (Rebent.) Rabenh.</t>
  </si>
  <si>
    <t>Bohemia orientalis, montis Orlické hory, pars septentrionalis, situ septentrionali ab pago Sedloňov (2 km ab area pagi), (ad viam publicam in pago Olešnice v O.h.), in vico Polom, in ambulacrum, ad 600 m, ad corticem Aesculus hippocastanum, situ occidenta</t>
  </si>
  <si>
    <t>LS78</t>
  </si>
  <si>
    <t>Liberec (Reichenberg), leg. W. Siegmund 1839</t>
  </si>
  <si>
    <t>1839</t>
  </si>
  <si>
    <t>W. Siegmund</t>
  </si>
  <si>
    <t>PRC</t>
  </si>
  <si>
    <t>Bohemia orientalis, montis Orlické hory, ad occidentem pago Sedloňov versus (1 km) ad harbinem silvae, ad 600 m, ad corticem Acer pseudoplatanus, leg. J. Halda 1994</t>
  </si>
  <si>
    <t>LS71</t>
  </si>
  <si>
    <t>Lecanora hagenii (group)</t>
  </si>
  <si>
    <t>Bohemia, Šumava</t>
  </si>
  <si>
    <t>26.5.20047</t>
  </si>
  <si>
    <t>280 - P</t>
  </si>
  <si>
    <t>Lecanora leptyrodes (Nyl.) Nills.</t>
  </si>
  <si>
    <t>(Nyl.) Nills.</t>
  </si>
  <si>
    <t>Lecanora leptyrodes Nyl. Nills.</t>
  </si>
  <si>
    <t>Bohemia orientalis, Chrudim, Trávná, Populus tremula, 550 m</t>
  </si>
  <si>
    <t>LS29</t>
  </si>
  <si>
    <t>Lecanora pulicaris</t>
  </si>
  <si>
    <t>Bohemia orientalis, montis Orlické hory, pars septentrionalis, situ septentrionali ab pago Sedloňov (2 km ab area pagi), (ad viam publicam in pago Olešnice v O.h.), in vico Polom, in ambulacrum, ad 600 m, ad corticem Aesculus hippocastanum, situ occidentali, leg. J. Halda 1994</t>
  </si>
  <si>
    <t>LS12</t>
  </si>
  <si>
    <t>Bohemia orientalis, montis Orlické hory, pars septentrionalis, in pago Sedloňov ad orientem versus ab area pagi (1400m), ad 650 m, ad corticem Acer pseudoplatanus situ septentrionali, leg. J. Halda 1994</t>
  </si>
  <si>
    <t>LS16</t>
  </si>
  <si>
    <t>Bohemia orientalis, montis Orlické hory, pars septentrionalis, in pago Zdobnice, situ meridionali ab area pagi (0,5 km), ad viam publicam, ad 650 m, ad corticem Sorbus aucuparia, situ occidentali, leg. J. Halda 1994</t>
  </si>
  <si>
    <t>LS36</t>
  </si>
  <si>
    <t>Bohemia orientalis, montis Orlické hory, pars meridio occidentalis, situ meridionali ab pago Nebeská Rybná (1,5 km ab area pagi), ambulacrum in via publica, ad 550 m s.m., ad corticem Fraxinus excelsior, situ orientali, leg. J. Halda 1994</t>
  </si>
  <si>
    <t>Bohemia orientalis, montis Orlické hory, pars septentrionalis, in collis Vrchmezí, in silva conifera, ad 900 m, ad corticem Fagus sylvatica, situ occidentali, leg. J. Halda 1994</t>
  </si>
  <si>
    <t>LS35</t>
  </si>
  <si>
    <t>Bohemia orientalis, montis Orlické hory, pars meridionalis, in pagum Říčky v O.h., ad meridiem ab area pagi (500 m), ad 650 m, ad corticem Acer pseudoplatanus, leg. J. Halda 1994</t>
  </si>
  <si>
    <t>LS33</t>
  </si>
  <si>
    <t>LS26</t>
  </si>
  <si>
    <t>Bohemia orientalis, montis Orlické hory, pars septentrionalis, ad occidentem versus a pago Deštné v O.h. (3km) in silva umbrosa ad corticem Acer pseudoplatanus, ad ripam fluminis Bělá in valle Antonínovo údolí, situ occidentali, ad 600 m, leg. J. Halda 1994</t>
  </si>
  <si>
    <t>LS25</t>
  </si>
  <si>
    <t>Bohemia orientalis, montis Orlické hory, pars meridionalis, situ meridio-orientali ab pago Bartošovice v O. h., in valle, ad ripam fluminis Divoká Orlice, situ occident-meridional ab Pašerácká lávka - 1 km, ad 500 m, ad corticem Fraxinus excelsior, situ meridionali, leg. J. Halda 1994</t>
  </si>
  <si>
    <t>LS28</t>
  </si>
  <si>
    <t>Bohemia orientalis, montis Orlické hory, pars septentrionalis, situ occidentali ab pago Deštné v O.h. (3km aba area pagi), ad occidentem a cumulus Špičák versus in ambulacrum ex Acer pseudoplatanus ad corticem, situ meridionali, ad 800 m s.m., leg. J. Halda 1994</t>
  </si>
  <si>
    <t>LS32</t>
  </si>
  <si>
    <t>Bohemia orientalis, montis Orlické hory, pars septentrionalis, ad orientem versus a pago Sedloňov (5km), in clivo collis Polomský kopec, ad viam, ad 850 m, ad corticem Acer pseudoplatanus, situ meridionali, leg. J. Halda 1994</t>
  </si>
  <si>
    <t>LS17</t>
  </si>
  <si>
    <t>Bohemia orientalis, montis Orlické hory, pars septentrionalis, situ meridionali ab vico Luisino Údolí (1,5 km ab area vici, inter vicum Luisino Údolí et pago Zdobnice), ambulacrum in via publica, ad. 800 m, ad corticem Sorbus aucuparia, situ occidentali, leg. J. Halda 1994</t>
  </si>
  <si>
    <t>LS23</t>
  </si>
  <si>
    <t>W Bohemia, Šumava Mts., Železná Ruda: corrie of the lake Černé jezero, alt. 1150-1230 m, bark of Acer pseudoplatanus, leg. Z. Palice 1995</t>
  </si>
  <si>
    <t>1995</t>
  </si>
  <si>
    <t>LS30</t>
  </si>
  <si>
    <t>Bohemia orientalis, montis Orlické hory, pars septentrionalis, in pago Deštné v O.h., in proximitate coementerium, ad 750 m, ad corticem Tilia cordata, situ orientali, leg. J. Halda 1994</t>
  </si>
  <si>
    <t>LS21</t>
  </si>
  <si>
    <t>Bohemia orientalis, montis Orlické hory, pars meridionalis, situ meridio-oreintali ab pago Bartošovice v O. h., in valle, ad ripam fluminis Divoká Orlice (Zemská brána), ad 500 m, ad corticem Fagus sylvatica, situ orientali, leg. J. Halda 1994</t>
  </si>
  <si>
    <t>LS18</t>
  </si>
  <si>
    <t>Bohemia orientalis, montis Orlické hory, pars septentrionalis, situ occidentali ab pago Sedloňov (1 km ab area pagi), ad viam arvensem in vico Polom (1,5 km), ad 600 m, ad corticem Fraxinus excelsior, situ orientali, leg. J. Halda 1994</t>
  </si>
  <si>
    <t>LS27</t>
  </si>
  <si>
    <t>Bohemia orientalis, montis Orlické hory, pars septentrionalis, in pago Sedloňov ad septentriones versus ab area pagi (400m - ambulacrum in ecclesia), ad 650 m, ad corticem Acer pseudoplatanus situ septentrionali, leg. J. Halda 1994</t>
  </si>
  <si>
    <t>LS34</t>
  </si>
  <si>
    <t>LS19</t>
  </si>
  <si>
    <t>Bohemia orientalis, montis Orlické hory, pars septentrionalis, in pago Sedloňov, ad orientem versus 1 km (via arvensis in silva Propadliště), ad 650 m, ad corticem Acer pseudoplatanus situ occidentali, leg. J. Halda 1994</t>
  </si>
  <si>
    <t>LS31</t>
  </si>
  <si>
    <t>LS14</t>
  </si>
  <si>
    <t>Bohemia orientalis, montis Orlické hory, pars meridionalis, situ meridio-orientali ab pago Bartošovice v O. h., in valle, ad ripam fluminis Divoká Orlice, situ occident-meridional ab Pašerácká lávka - 1 km, ad 500 m, ad corticem Fraxinus excelsior, leg. J. Halda 1994</t>
  </si>
  <si>
    <t>Česke Švýcarsko, Zadní Jetřichovice olše</t>
  </si>
  <si>
    <t>LS22a</t>
  </si>
  <si>
    <t>Lecanora cf. pulicaris (Pers.) Ach.</t>
  </si>
  <si>
    <t>Bohemia orient.</t>
  </si>
  <si>
    <t>LS37</t>
  </si>
  <si>
    <t>Southern Bohemia, distr. Český Krumlov, Novohradské hory Mts., Pohorská ves - Žofín: Stříbrný vrch Mt. 2,3 km S of settlement, 48°39'18''N, 14°41'56''E, alt. 920 m, sq. 7354a, beech forest, on bark of Fagus sylvatica, leg. J. Malíček 2009</t>
  </si>
  <si>
    <t>LS39</t>
  </si>
  <si>
    <t>Lecanora subfusca L. glabrata for. Pinastri Schaer</t>
  </si>
  <si>
    <t>Na borovicích u Žďára, borovice, leg. F. Kovář 1896</t>
  </si>
  <si>
    <t>1896</t>
  </si>
  <si>
    <t>LS57</t>
  </si>
  <si>
    <t>Česká republika, Novohradské hory - Myslivna, rezervace, ca 1000 m n.m., leg. O. Peksa, D. Svoboda, M. Zahradníková 2004</t>
  </si>
  <si>
    <t>ZČ 331</t>
  </si>
  <si>
    <t>Bohemia or., Chrudim, Hlinsko, Chlum, 580 m, Alnus, leg. E. Hadač &amp; Z. Urban 1944</t>
  </si>
  <si>
    <t>LS41</t>
  </si>
  <si>
    <t>Bohemia sept., Turnov, iuxta viam publicam inter p. Křížany et Zdislava (Schönbach), alt. ca. 420 m. s. m., ad corticem Fraxini exc., leg. Z. Černohorský 1976</t>
  </si>
  <si>
    <t>1976</t>
  </si>
  <si>
    <t>LS44</t>
  </si>
  <si>
    <t>Javor na Šumavě, leg. M. Servít 1906</t>
  </si>
  <si>
    <t>LS58</t>
  </si>
  <si>
    <t>Lecanora cf. pulicaris</t>
  </si>
  <si>
    <t>Bohemia centr., Beroun: ad corticem Alni glutinosae in valle Karlické údolí prope pag. Dobřichovice, 250 m, Alnus glutinosa, leg. J. Liška 1983</t>
  </si>
  <si>
    <t>1983</t>
  </si>
  <si>
    <t>LS46</t>
  </si>
  <si>
    <t>distr. Pardubice, ad via inter Zdechovice et Bernardov, in silva, alt. 260 m, Quercus rubra, leg. E. Hadač 1945</t>
  </si>
  <si>
    <t>1945</t>
  </si>
  <si>
    <t>E. Hadač</t>
  </si>
  <si>
    <t>LS64</t>
  </si>
  <si>
    <t>Lecanora chlarona (Ach.) Nyl.</t>
  </si>
  <si>
    <t>Bohemia merid., distr. Jindřichův Hradec, pag. Albeř, cca 640 m s.m., ad corticem Fraxini excelsiori, leg. J. Váňa 1965</t>
  </si>
  <si>
    <t>1965</t>
  </si>
  <si>
    <t>LS40</t>
  </si>
  <si>
    <t>Bohemia sept., Turnov, Křížany, in rivuli ripa umbrosa ad marginem pomarii, alt. ca. 375 m. s. m., ad corticem Fraxini exc., leg. Z. Černohorský 1976</t>
  </si>
  <si>
    <t>ZČ 903</t>
  </si>
  <si>
    <t>XXX</t>
  </si>
  <si>
    <t>Bohemia mer.: Český Krumlov, in motne Kleť, 800 m, Acer pseudoplatanus, leg. Z. Černohorský 1936</t>
  </si>
  <si>
    <t>1936</t>
  </si>
  <si>
    <t>ŠB 136</t>
  </si>
  <si>
    <t>Bohemia centr., distr. Příbram: montes Brdy, prope pagus Teslíny, alt. ca 700 m s.m., ad corticem arborum (Acer platanoides), leg. Š. Bayerová 1997</t>
  </si>
  <si>
    <t>1997</t>
  </si>
  <si>
    <t>ŠB 259</t>
  </si>
  <si>
    <t>Bohemia centr., distr. Příbram: montes Brdy, ambulacrum in loco Přední Záběhlá dicto, alt. ca 680 m s.m., ad corticem arborum (Betula sp.), leg. Š. Bayerová 1997</t>
  </si>
  <si>
    <t>LS47</t>
  </si>
  <si>
    <t>ZČ 330</t>
  </si>
  <si>
    <t>Bohemia or., Chrudim, Hlinsko, Studnice, 600 m, Sorbus aucuparia, leg. E. Hadač &amp; Z. Urban 1944</t>
  </si>
  <si>
    <t>LS79</t>
  </si>
  <si>
    <t>Lecanora subfusca rugosa</t>
  </si>
  <si>
    <t>Ranzern (=Rančířov) u Jihlavy, okraj lesa, smrk, leg. M. Servít</t>
  </si>
  <si>
    <t>JM 150 (3065, duplicate)</t>
  </si>
  <si>
    <t>Western Bohemia - distr. Domažlice, Kdyně - area of ruin of castle "Rýzmberk", 43°24'24"N, 13°01'51"E, alt. 650 m, sq. 6544c, on bark of Fraxinus excelsior</t>
  </si>
  <si>
    <t>JM 203 (3394, duplicate)</t>
  </si>
  <si>
    <t>Northern Moravia - distr. Ústí nad Orlicí, Králický Sněšník Mts., Staré město - old-growth spruce-beech forest on SE-exposed slope above Stršidla brook, between Králický Sněšník Mt. And Malý Sněšník Mt., 50°11'40"N, 16°49'49"E, alt. 1050-1100 m, sq. 5866b, on bark of Fagus sylvatica</t>
  </si>
  <si>
    <t>ZČ 65</t>
  </si>
  <si>
    <t>Bohemia or., Chrudim, Českomoravská vysočina, Kamenný vrch, 800 m, Fagus sylvatica, leg. Z. Černohorský 1942</t>
  </si>
  <si>
    <t>1942</t>
  </si>
  <si>
    <t>JM 204 (3410, duplicate)</t>
  </si>
  <si>
    <t>Northern Moravia - distr. Ústí nad Orlicí, Králický Sněšník Mts., Dolní Morava - on tourist line 1 km W of Horní Morava settlement, 50°08'52.4"N, 16°47'38.2"E, alt. 880 m, sq. 5866d, on bark of Fraxinus excelsior</t>
  </si>
  <si>
    <t>J. Malíček  &amp; L. Syrovátková</t>
  </si>
  <si>
    <t>Banskobystický kraj, Banská Bystrica, Slovenská Lupča, NPR Príboj, svahy nad silnici nad údoím Hronu na pravém břechu, Quercus petraea, N: 48 44,765' E: 19 13,648', alt. 460 m</t>
  </si>
  <si>
    <t>D. Svoboda et O. Peksa</t>
  </si>
  <si>
    <t>JM 151 (3061, duplicate)</t>
  </si>
  <si>
    <t>Western Bohemia - distr. Domažlice, Kdyně - area of ruin of castle "Rýzmberk", 49°24'24"N, 13°01'51"E, alt. 650 m, sq. 6544c, on bark of Acer pseudoplatanus</t>
  </si>
  <si>
    <t>LS84</t>
  </si>
  <si>
    <t>Wolymen (Volemín), Wald am See Slepoje</t>
  </si>
  <si>
    <t>E. Proskuk</t>
  </si>
  <si>
    <t>ZČ 338</t>
  </si>
  <si>
    <t>Bohemia or., Chrudim, Hlinsko, Hradiště, 600 m, Alnus, leg. E. Hadač &amp; Z. Urban 1944</t>
  </si>
  <si>
    <t>ZČ 1332</t>
  </si>
  <si>
    <t>Bohemia or., Vys. Mýto, N. Hrady, Doubravice-Dolany, 350 m, Fraxinus excelsior, leg. Z. Černohorský 1944</t>
  </si>
  <si>
    <t>ZČ 294</t>
  </si>
  <si>
    <t>Moravia occ.: Nové Město na Mor., Mor. Křižánky, 600 m, ad lignum vetustum, leg. Z. Černohorský 1943</t>
  </si>
  <si>
    <t>ZČ 286</t>
  </si>
  <si>
    <t>Moravia occ.: N. Město n.M., Mor. Křižánky, Řasník, 600 m, Alnus incana, leg. Z. Černohorský 1943</t>
  </si>
  <si>
    <t>LS80</t>
  </si>
  <si>
    <t>Lecanora sect. Subfuscae</t>
  </si>
  <si>
    <t>Bohemia merid., distr. Kaplice: in Kaliště prope vicum Slupečná, Acer pseudoplatanus, leg. V. Skalický 1960</t>
  </si>
  <si>
    <t>1960</t>
  </si>
  <si>
    <t>LS72</t>
  </si>
  <si>
    <t>Chotěboř, na kůře jabloně, leg. E. Bayer 1889</t>
  </si>
  <si>
    <t>1889</t>
  </si>
  <si>
    <t>LS05</t>
  </si>
  <si>
    <t>Bohemia orientalis, montis Orlické hory, pars septentrionalis, situ meridionali ab vico Luisino Údolí (0,8 km ab area vici, inter vicum Luisino Údolí et pago Zdobnice), ad viam publicam, ad. 750 m, ad corticem Sorbus aucuparia, situ orientali, leg. J. Halda 1994</t>
  </si>
  <si>
    <t>LS06</t>
  </si>
  <si>
    <t>Bohemia orientalis, montis Orlické hory, pars meridionalis, situ meridio-oreintali ab pago Bartošovice v O. h., in valle, ad ripam fluminis Divoká Orlice (Pašerácká lávka-500 m), ad 500 m, ad lignum putridum, situ orientali, leg. J. Halda 1994</t>
  </si>
  <si>
    <t>LS09</t>
  </si>
  <si>
    <t>Bohemia orientalis, montis Orlické hory, pars septentrionalis, ad septentriones versus a pago Sedloňov (700 m), (via arvensis in silva Propadliště), ad 650 m, ad corticem Fagus sylvatica, situ meridionali, leg. J. Halda 1994</t>
  </si>
  <si>
    <t>Bohemia orientalis, montis Orlické hory, pars septentrionalis, situmeridionali ab vico Luisino Údolí (3km ab area vici, inter vicum Luisino ÚDOLÍ ET PAGO Zdobnice), ad ripam fluminis Zdobnice, ad corticem Acer pseudoplatanus, situ occidentali, ad 750 m.s.m.</t>
  </si>
  <si>
    <t>LS01</t>
  </si>
  <si>
    <t>Western Bohemia - NP Šumava, Horská Kvidla - jasany podél státní cesty směrem na Zhůrí, 1500 m SZ kóty 1077 m, alt. Ca 1070 m, borka Fraxinus excelsior</t>
  </si>
  <si>
    <t>J. Majeríková</t>
  </si>
  <si>
    <t>LS10</t>
  </si>
  <si>
    <t>LS08</t>
  </si>
  <si>
    <t>Peltigera aphthosa (L.) Willd.</t>
  </si>
  <si>
    <t>Canada, British Columbia, Keremeos, Cathedral Provincial Park, under Twin Butes peaks, next to the campsite, on soil, alt. ca 2000 m</t>
  </si>
  <si>
    <t>30.7.2008</t>
  </si>
  <si>
    <t>D.Svoboda</t>
  </si>
  <si>
    <t>Canada, British Columbia, Vancouver Island, Port Renfrew, Carmannah-Walbram PP, freshly fallen 800 yrs old sitka spruce (Picea sitchensis) in the river ca 3 km from the Parking, on branches, alt. ca 200 m</t>
  </si>
  <si>
    <t>25.7.2008</t>
  </si>
  <si>
    <t>(Nyl.) Gyeln.</t>
  </si>
  <si>
    <t>Peltigera leucophlebia (Nyl.) Gyeln.</t>
  </si>
  <si>
    <t xml:space="preserve">Canada, British Columbia, Clearwater, Wells Gray Provincial Park, Helmcken falls, along the (dangerous) track below the viewpoint, (ca 300 m west), on soil/lava boulders, alt ca 640 m </t>
  </si>
  <si>
    <t>T. Goward</t>
  </si>
  <si>
    <t>(Vain.) Lojka</t>
  </si>
  <si>
    <t>Peltigera extenuata (Vain.) Lojka</t>
  </si>
  <si>
    <t>(Nutt.) J.W. Thomson</t>
  </si>
  <si>
    <t>Letharia columbiana (Nutt.) J.W. Thomson</t>
  </si>
  <si>
    <t>Canada, British Columbia, Keremeos, Cathedral Provincial Park, upper plateau near trail along the Ewart creek, ca 1 km from Twin Butes campsite, bark of Pinus, alt. ca 2300 m</t>
  </si>
  <si>
    <t>29.7.2012</t>
  </si>
  <si>
    <t>Ramalina menziessii Taylor</t>
  </si>
  <si>
    <t>Canada, British Columbia, Vancouver Island, Sooke,  South East Coast Trail, Iron Bay, alt. ca 60 m</t>
  </si>
  <si>
    <t>20.7.2008</t>
  </si>
  <si>
    <t xml:space="preserve">Canada, British Columbia, Wells Gray Provincial Park, Dawson falls, on twiggs of Abies lasiocarpa, alt. ca 700 m </t>
  </si>
  <si>
    <t>(Tuck.) Müll. Arg.</t>
  </si>
  <si>
    <t>Lobaria oregana (Tuck.) Müll. Arg.</t>
  </si>
  <si>
    <t>Canada, British Columbia, Vancouver Island, Port Alberni, Stamp River Provincial Park, Populus along the trail ca 400 m from the Stamp falls, alt. ca 100 m</t>
  </si>
  <si>
    <t>28.7.2012</t>
  </si>
  <si>
    <t>Usnea longissima Ach.</t>
  </si>
  <si>
    <t>Goward et Goffinet</t>
  </si>
  <si>
    <t>Peltigera chionophila Goward et Goffinet</t>
  </si>
  <si>
    <t>Canada, British Columbia, Clearwater, Wells Gray Provincial Park, Raft Mt., 500 m W from Caligata lake on the way to the mountain, alt ca 1800 m</t>
  </si>
  <si>
    <t>17.8.2014</t>
  </si>
  <si>
    <t>(Huds.) Vain.</t>
  </si>
  <si>
    <t>(Gyel.) Holt.-Hartw. &amp; Tonsb.</t>
  </si>
  <si>
    <t>Peltigera britannica (Gyel.) Holt.-Hartw. &amp; Tonsb.</t>
  </si>
  <si>
    <t>Canada, British Columbia, Clearwater, Wells Gray Provincial Park, above Phillip lake 1, along trail, alt. above 1200 m</t>
  </si>
  <si>
    <t>14.8.2014</t>
  </si>
  <si>
    <t xml:space="preserve">Canada, British Columbia, Clearwater, Wells Gray Provincial Park, Murtle river trail to Helmcken falls, along the touristic path ca 200 m from falls, on soil, alt ca 700 m </t>
  </si>
  <si>
    <t>27.8.2012</t>
  </si>
  <si>
    <t xml:space="preserve">Canada, British Columbia, Wells Gray Provincial Park, above left bank of the Clearwater river canyon ca 15 km from Clearwater, on twigs of Pseudotsuga menziessii just above cliffs, alt. ca 650 m </t>
  </si>
  <si>
    <t>28.8.2012</t>
  </si>
  <si>
    <t>Bacidia trachona (Ach.) Lettau</t>
  </si>
  <si>
    <t>Vysočina, Třebíč, Sokolí, "U Díry" opposite Palečkův mlýn, siliceous rocky outcrops, alt. ca 415 m</t>
  </si>
  <si>
    <t>18.10.2013</t>
  </si>
  <si>
    <t>O. Peksa, F. Bouda, D. Svoboda</t>
  </si>
  <si>
    <t>Canada</t>
  </si>
  <si>
    <t>British Columbia</t>
  </si>
  <si>
    <t xml:space="preserve">Peltigera </t>
  </si>
  <si>
    <t xml:space="preserve">aphthosa </t>
  </si>
  <si>
    <t xml:space="preserve">Alectoria </t>
  </si>
  <si>
    <t xml:space="preserve">sarmentosa </t>
  </si>
  <si>
    <t xml:space="preserve">leucophlebia </t>
  </si>
  <si>
    <t xml:space="preserve">Peltigera  </t>
  </si>
  <si>
    <t xml:space="preserve">Letharia  </t>
  </si>
  <si>
    <t>columbiana</t>
  </si>
  <si>
    <t xml:space="preserve">Ramalina </t>
  </si>
  <si>
    <t xml:space="preserve">menziessii </t>
  </si>
  <si>
    <t xml:space="preserve">Lobaria </t>
  </si>
  <si>
    <t xml:space="preserve">pulmonaria </t>
  </si>
  <si>
    <t xml:space="preserve">oregana </t>
  </si>
  <si>
    <t xml:space="preserve">Usnea </t>
  </si>
  <si>
    <t xml:space="preserve">longissima </t>
  </si>
  <si>
    <t xml:space="preserve">chionophila </t>
  </si>
  <si>
    <t xml:space="preserve">Sphaerophorus </t>
  </si>
  <si>
    <t xml:space="preserve">globosus </t>
  </si>
  <si>
    <t>britannica</t>
  </si>
  <si>
    <t xml:space="preserve">extenuata </t>
  </si>
  <si>
    <t xml:space="preserve">Alectoria  </t>
  </si>
  <si>
    <t xml:space="preserve">Bacidia  </t>
  </si>
  <si>
    <t>trachona</t>
  </si>
  <si>
    <t>3172-3341</t>
  </si>
  <si>
    <t>Canada, British Columbia, Keremeos, Cathedral Provincial Park, Lakeview trail, km 9, on soil, alt. ca 2000m</t>
  </si>
  <si>
    <t>Trubín</t>
  </si>
  <si>
    <t>Trubínský vrch Nature Monument</t>
  </si>
  <si>
    <t>ca 330 m</t>
  </si>
  <si>
    <t>diabase rock</t>
  </si>
  <si>
    <t>49°56'39''N, 13°59'46''E</t>
  </si>
  <si>
    <t>20.10.2013</t>
  </si>
  <si>
    <t>V. Lenzová</t>
  </si>
  <si>
    <t>plus another Verrucaria on the side with greyish thallus</t>
  </si>
  <si>
    <t>Specimens combined in one envelope</t>
  </si>
  <si>
    <t>(Hoffm.) Kremp.</t>
  </si>
  <si>
    <t>var. hoffmaniana</t>
  </si>
  <si>
    <t>umbilicata</t>
  </si>
  <si>
    <t>Bagl.</t>
  </si>
  <si>
    <t>veronensis</t>
  </si>
  <si>
    <t>A. Massal.</t>
  </si>
  <si>
    <t>dominiana</t>
  </si>
  <si>
    <t>(Servít) Szatala</t>
  </si>
  <si>
    <t>Motol, natural monument Kalvárie, W-facing diabase outcrop with the cross upside, on almost horizontal part of diabase boulder</t>
  </si>
  <si>
    <t>N 50°03,96', E 14°19,65'</t>
  </si>
  <si>
    <t>9285 (PRC/JM 566)</t>
  </si>
  <si>
    <t>Lecidella albida Hafellner</t>
  </si>
  <si>
    <t>albida</t>
  </si>
  <si>
    <t>Hafellner</t>
  </si>
  <si>
    <t>Křepenice - Cholín</t>
  </si>
  <si>
    <t>Dobový vrch Hill (415 m), xerothermic oak forest on SW-facing slope</t>
  </si>
  <si>
    <t>320-360 m</t>
  </si>
  <si>
    <t>49°42'48"N, 14°19'11"E</t>
  </si>
  <si>
    <t>9368 (PRC/JM 567)</t>
  </si>
  <si>
    <t>Belianské Tatry Mts</t>
  </si>
  <si>
    <t>Tatranská Javorina</t>
  </si>
  <si>
    <t>Natural spruce forest in valley of Med'odolsky potok, 1.6 km SSW of Mt Havran</t>
  </si>
  <si>
    <t>1370 m</t>
  </si>
  <si>
    <t>on mossy stump of Picea abies</t>
  </si>
  <si>
    <t>49°14'04"N, 20°11'22"E</t>
  </si>
  <si>
    <t>Jiří Malíček &amp; Jakub Starosta</t>
  </si>
  <si>
    <t>9348 (PRC/JM 568)</t>
  </si>
  <si>
    <t>Thelopsis melathelia Nyl.</t>
  </si>
  <si>
    <t>Mt Havran (2152 m), limestone rocky ridge on SW-facing slope</t>
  </si>
  <si>
    <t>2080 m</t>
  </si>
  <si>
    <t>on mosses and plant debris on calcareous soil</t>
  </si>
  <si>
    <t>49°14'53"N, 20°11'48"E</t>
  </si>
  <si>
    <t>intermedia</t>
  </si>
  <si>
    <t>Usnea faginea Mot.</t>
  </si>
  <si>
    <t>(A. Massal.) Jatta</t>
  </si>
  <si>
    <t>Usnea hirta (L.) Ach.</t>
  </si>
  <si>
    <t>rev. J. Nádvorník: U. subfaginea; rev. J. Šoun: specimens of U. glabrata, U. hirta and Usnea sp. juv.</t>
  </si>
  <si>
    <t>barbata</t>
  </si>
  <si>
    <t>rev. Šoun 2015</t>
  </si>
  <si>
    <t>(L.) F. H. Wigg.</t>
  </si>
  <si>
    <t>Usnea dasypoga (Ach.) Fr.</t>
  </si>
  <si>
    <t>Usnea dasypoga var. plicata</t>
  </si>
  <si>
    <t>Usnea barbata var. florida (L.) Fr.</t>
  </si>
  <si>
    <t>ZP 15982</t>
  </si>
  <si>
    <t>intermutans</t>
  </si>
  <si>
    <t>(Nyl.) Arnold</t>
  </si>
  <si>
    <t>Aspicilia intermutans (Nyl.) Arnold</t>
  </si>
  <si>
    <t>Rimavská Sobota</t>
  </si>
  <si>
    <t>Gortva</t>
  </si>
  <si>
    <t>Stéblova skala nature reserve</t>
  </si>
  <si>
    <t>399 m</t>
  </si>
  <si>
    <t>open rock-outcrop at SW-facing slope</t>
  </si>
  <si>
    <t>N48°14'42.3" E19°58'41.4"</t>
  </si>
  <si>
    <t>Z.Fačkovcova, A.Guttová, J.Liška, Z.Palice, J.Vondrák</t>
  </si>
  <si>
    <t>practextata</t>
  </si>
  <si>
    <t xml:space="preserve">Peltigera practextata </t>
  </si>
  <si>
    <t>montes Maganik, pagus Mrtvo Duboko, ostiummconvexi angustissimi fluminis Mrtvica</t>
  </si>
  <si>
    <t>in decl. Boreal umbrosa humida contra ostium convexi "canyon of Mrtvica", solo calcareo</t>
  </si>
  <si>
    <t>42°43.7'N 19°20.7'E</t>
  </si>
  <si>
    <t>J.Štěpánek</t>
  </si>
  <si>
    <t>Parmotrema</t>
  </si>
  <si>
    <t>perlatum</t>
  </si>
  <si>
    <t xml:space="preserve">Parmotrema perlatum </t>
  </si>
  <si>
    <t xml:space="preserve">Flavoparmelia caperata </t>
  </si>
  <si>
    <t>Usnea, Ramalia, Parmelia saxatilis, Parmotrema perlatum</t>
  </si>
  <si>
    <t>plus Usnea, Ramalia and Parmotrema perlatum</t>
  </si>
  <si>
    <t xml:space="preserve">Peltigera horizontalis </t>
  </si>
  <si>
    <t xml:space="preserve">Cladonia rangiformis </t>
  </si>
  <si>
    <t xml:space="preserve">Lobaria pulmonaria </t>
  </si>
  <si>
    <t xml:space="preserve">Collema nigrescens </t>
  </si>
  <si>
    <t>Peltigera praetextata</t>
  </si>
  <si>
    <t>Usnea florida (L.) Fr.</t>
  </si>
  <si>
    <t>Usnea barbata var. dasypoga (Ach.) Fr.</t>
  </si>
  <si>
    <t>Šoun 2015: A - Usnea cf. Intermedia, B - Usnea dasypoga</t>
  </si>
  <si>
    <t>rev. J. Nádvorník: U. faginea; rev. J. Šoun: A - Usnea cf. Intermedia, B - Usnea intermedia</t>
  </si>
  <si>
    <t xml:space="preserve">Usnea barbata var. hirta (L.) Fr. </t>
  </si>
  <si>
    <t>Usnea hirta (L.) Fr.</t>
  </si>
  <si>
    <t>Usnea florida (L.) var. Sorediifera Am.</t>
  </si>
  <si>
    <t>Usnea soredifera Arn.</t>
  </si>
  <si>
    <t>glabrescens var. Fulvoreagens</t>
  </si>
  <si>
    <t>rev. J. Nádvorník: !; rev. J. Šoun: plus Usnea cf. Glabrata</t>
  </si>
  <si>
    <t>rev. J. Nádvorník: U. glauca; rev. J. Šoun: U. cf. lapponica, U. intermedia, Usnea sp.</t>
  </si>
  <si>
    <t>cf. barbata</t>
  </si>
  <si>
    <t>rev. J. Nádvorník: U. comosa, U. compacta; rev. J. Šoun 2015: U. dasypoga, U. substerilis, U. hirta</t>
  </si>
  <si>
    <t>gracilis f. digitata</t>
  </si>
  <si>
    <t>Syntypus</t>
  </si>
  <si>
    <t>Liška 2014</t>
  </si>
  <si>
    <t>chlorophaea f. sorediosa</t>
  </si>
  <si>
    <t>strepsilis f. sterilis</t>
  </si>
  <si>
    <t>Original material</t>
  </si>
  <si>
    <t>Isolectotypus</t>
  </si>
  <si>
    <t>Nomen ineditum</t>
  </si>
  <si>
    <t>Typus</t>
  </si>
  <si>
    <t>H. Sandstede, Liška 2014</t>
  </si>
  <si>
    <t>Holotypus?</t>
  </si>
  <si>
    <t>Syntypus?</t>
  </si>
  <si>
    <t>Syntypus? Nomen ineditum</t>
  </si>
  <si>
    <t>Topotypus</t>
  </si>
  <si>
    <t>cornuta f. deformis</t>
  </si>
  <si>
    <t>T. Anti: lectotype suggested - not published</t>
  </si>
  <si>
    <t>Lectoparatypus</t>
  </si>
  <si>
    <t>Peziza</t>
  </si>
  <si>
    <t>atrofusca</t>
  </si>
  <si>
    <t>Beck.</t>
  </si>
  <si>
    <t>Peziza atrofusca GB.</t>
  </si>
  <si>
    <t>Peziza atrofusca n. sp.</t>
  </si>
  <si>
    <t>Jun 1883</t>
  </si>
  <si>
    <t>KAN3</t>
  </si>
  <si>
    <t>Wynnella silvicola Nannf.</t>
  </si>
  <si>
    <t>Alberta</t>
  </si>
  <si>
    <t>Jasper</t>
  </si>
  <si>
    <t>coniferous forest around lake Edit</t>
  </si>
  <si>
    <t>forest soil</t>
  </si>
  <si>
    <t>Peziza cochleata</t>
  </si>
  <si>
    <t>Ramariopsis</t>
  </si>
  <si>
    <t>Ramariopsis crocea</t>
  </si>
  <si>
    <t>Ramariopsis crocea (Pers.) Corner</t>
  </si>
  <si>
    <t>(Pers.) Corner</t>
  </si>
  <si>
    <t>Vrchlabí</t>
  </si>
  <si>
    <t>on ground amongst moss and grass</t>
  </si>
  <si>
    <t>50°38'10.587"N, 15°36'35.970"E</t>
  </si>
  <si>
    <t>J. Matouš</t>
  </si>
  <si>
    <t>Ramariopsis pulchella (Boud.) Corner</t>
  </si>
  <si>
    <t>(Boud.) Corner</t>
  </si>
  <si>
    <t>Ramariopsis pulchella</t>
  </si>
  <si>
    <t>pulchella</t>
  </si>
  <si>
    <t>pipeline Trail, rain forest</t>
  </si>
  <si>
    <t>O. Koukol et P. Zehnálek</t>
  </si>
  <si>
    <t>Ramariopsis luteoochracea (Cavara) R.H. Petersen</t>
  </si>
  <si>
    <t>luteoochracea</t>
  </si>
  <si>
    <t>(Cavara) R.H. Petersen</t>
  </si>
  <si>
    <t>Ramariopsis luteoochracea</t>
  </si>
  <si>
    <t>Čtyřkoly</t>
  </si>
  <si>
    <t>mowing grassland</t>
  </si>
  <si>
    <t>Posázaví</t>
  </si>
  <si>
    <t>occasionally mowed sloping meadow next to the deciduous forest</t>
  </si>
  <si>
    <t>49°52'21.201"N, 14°42'47.251"E</t>
  </si>
  <si>
    <t>on groung amongst grass</t>
  </si>
  <si>
    <t>Ramariopsis aff. kunzei</t>
  </si>
  <si>
    <t>aff. kunzei</t>
  </si>
  <si>
    <t xml:space="preserve">Ramaraiopsis aff. kunzei </t>
  </si>
  <si>
    <t>Senohraby</t>
  </si>
  <si>
    <t>seldom mowed meadow</t>
  </si>
  <si>
    <t>49°53'49.881"N, 14°43'10.623"E</t>
  </si>
  <si>
    <t>Ramariopsis sp.</t>
  </si>
  <si>
    <t>CHKO Bílé Karpaty</t>
  </si>
  <si>
    <t>Nová Bošáca - Blažejová</t>
  </si>
  <si>
    <t>apparently non mowed grassland with scattered deciduous trees and bushes next to deciduous forest</t>
  </si>
  <si>
    <t>48°52'33.380"N 17°49'4.300"E</t>
  </si>
  <si>
    <t>cf. Subtilis</t>
  </si>
  <si>
    <t>Ramariopsis cf. subtilis</t>
  </si>
  <si>
    <t>Lštění</t>
  </si>
  <si>
    <t>apparently non mowed grassland</t>
  </si>
  <si>
    <t>49°52'2.296"N, 14°43'39.199"E</t>
  </si>
  <si>
    <t>atlantica</t>
  </si>
  <si>
    <t>Araujo-Neta, G.A. Silva &amp; Gibertoni</t>
  </si>
  <si>
    <t>Ramariopsis atlantica</t>
  </si>
  <si>
    <t>J. Paul</t>
  </si>
  <si>
    <t>Boletus</t>
  </si>
  <si>
    <t>Boletus fechtneri Velen.</t>
  </si>
  <si>
    <t>Vel. Roblín</t>
  </si>
  <si>
    <t>fechtneri</t>
  </si>
  <si>
    <t>epichrysea</t>
  </si>
  <si>
    <t>Peziza epichrysea Beck</t>
  </si>
  <si>
    <t>Pithya</t>
  </si>
  <si>
    <t>Pithya epichrysea (Beck) Boud.</t>
  </si>
  <si>
    <t>(Beck) Boud.</t>
  </si>
  <si>
    <t>Auf Tannenzweigen</t>
  </si>
  <si>
    <t>Mai 1883</t>
  </si>
  <si>
    <t>Niederösterreich</t>
  </si>
  <si>
    <t>Niederösterreich: Hohe Wand</t>
  </si>
  <si>
    <t>D.H. Pfister</t>
  </si>
  <si>
    <t>Cintractia</t>
  </si>
  <si>
    <t>oreoboli</t>
  </si>
  <si>
    <t>Vánky &amp; McKenzie</t>
  </si>
  <si>
    <t>Cintractia oreoboli Vánky &amp; McKenzie</t>
  </si>
  <si>
    <t>New Zealand</t>
  </si>
  <si>
    <t>South Island</t>
  </si>
  <si>
    <t>North Canterbury</t>
  </si>
  <si>
    <t>Arthur's Pass, summit</t>
  </si>
  <si>
    <t>921 m</t>
  </si>
  <si>
    <t>Oreobolus strictus Bergg. (det. Edgar)</t>
  </si>
  <si>
    <t>42°55' S, 171°33' E</t>
  </si>
  <si>
    <t>E.H.C. McKenzie &amp; P.R. Johnston</t>
  </si>
  <si>
    <t>K. Vánky &amp; E.H.C. McKenzie</t>
  </si>
  <si>
    <t>Anthracoidea</t>
  </si>
  <si>
    <t>tomentosae</t>
  </si>
  <si>
    <t>Vánky</t>
  </si>
  <si>
    <t>Anthracoidea tomentosae Vánky</t>
  </si>
  <si>
    <t>Transilvania</t>
  </si>
  <si>
    <t>Carex tomentosa L. (leg. et det.: G Negrean &amp; K. Vánky)</t>
  </si>
  <si>
    <t>46°47'N, 23°37'E</t>
  </si>
  <si>
    <t>ca. 600 m</t>
  </si>
  <si>
    <t>pr. Urbem Cluj, locus dict. Faget</t>
  </si>
  <si>
    <t>Hyphodontia</t>
  </si>
  <si>
    <t>neopori</t>
  </si>
  <si>
    <t>(Bres.) J. Erikss. &amp; Hjortst.</t>
  </si>
  <si>
    <t>Hyphodontia neopori (Bres.) J. Erikss. &amp; Hjortst.</t>
  </si>
  <si>
    <t>April 1927</t>
  </si>
  <si>
    <t>E. Parmasto 5.3.1981</t>
  </si>
  <si>
    <t>robusta</t>
  </si>
  <si>
    <t>Ramariopsis robusta</t>
  </si>
  <si>
    <t>Nová Bošáca - Grúň</t>
  </si>
  <si>
    <t>sloping, extensively pasturing meadow with scattered fruit trees</t>
  </si>
  <si>
    <t>48°53'42.860"N, 17°47'53.157"E</t>
  </si>
  <si>
    <t>Albertiniella</t>
  </si>
  <si>
    <t>polyporicola</t>
  </si>
  <si>
    <t>(Jacz.) Malloch &amp; Cain</t>
  </si>
  <si>
    <t>Albertiniella polyporicola (Jacz.) Malloch &amp; Cain</t>
  </si>
  <si>
    <t>Veselí nad Lužnicí</t>
  </si>
  <si>
    <t>Lhota</t>
  </si>
  <si>
    <t>Tree row on embanknment between two ponds (Bošilecký pond and Kvíčadlo)</t>
  </si>
  <si>
    <r>
      <t xml:space="preserve">Old </t>
    </r>
    <r>
      <rPr>
        <i/>
        <sz val="11"/>
        <color rgb="FF000000"/>
        <rFont val="Calibri"/>
        <family val="2"/>
        <charset val="238"/>
      </rPr>
      <t>Ganoderma lipsiense</t>
    </r>
    <r>
      <rPr>
        <sz val="11"/>
        <color rgb="FF000000"/>
        <rFont val="Calibri"/>
        <family val="2"/>
        <charset val="238"/>
      </rPr>
      <t>basidiocarp on a tree stump</t>
    </r>
  </si>
  <si>
    <t>49°7.89707' N, 14°40.52453' E</t>
  </si>
  <si>
    <t>nepenthis</t>
  </si>
  <si>
    <t>(Henn.) Koukol &amp; Černý</t>
  </si>
  <si>
    <t>Zythia nepenthis (Henn.) Koukol &amp; Černý</t>
  </si>
  <si>
    <t>Prague 2</t>
  </si>
  <si>
    <t>Botanical garden, glasshouse of the Dept. of Experimental Plant Biology</t>
  </si>
  <si>
    <t>dead leaves of Nepenthis truncata</t>
  </si>
  <si>
    <t>Phragmotrichum</t>
  </si>
  <si>
    <t>chailletii</t>
  </si>
  <si>
    <t>Phragmotrichum chailletii Kunze</t>
  </si>
  <si>
    <t>Abertamy, Hřebečná</t>
  </si>
  <si>
    <t>forest margin, 150m east from the village</t>
  </si>
  <si>
    <r>
      <t xml:space="preserve">Picea abies </t>
    </r>
    <r>
      <rPr>
        <sz val="11"/>
        <color rgb="FF000000"/>
        <rFont val="Calibri"/>
        <family val="2"/>
        <charset val="238"/>
      </rPr>
      <t>cone in the litter</t>
    </r>
  </si>
  <si>
    <t>mucilaginosa</t>
  </si>
  <si>
    <t>Pluriramosispora mucilaginosa</t>
  </si>
  <si>
    <t>Vulcán</t>
  </si>
  <si>
    <t>Paso Ancho steppe</t>
  </si>
  <si>
    <t>Buddleja nitida</t>
  </si>
  <si>
    <t>O. Koukol et Hofmann</t>
  </si>
  <si>
    <t>repanda</t>
  </si>
  <si>
    <t>Nummularia repanda Nitschke</t>
  </si>
  <si>
    <t>Biscogniauxia </t>
  </si>
  <si>
    <t>(Fr.) Kuntze</t>
  </si>
  <si>
    <t>Betula sp.</t>
  </si>
  <si>
    <t>Vítkův kámen, na březové větvi</t>
  </si>
  <si>
    <t>V. Fassatiová</t>
  </si>
  <si>
    <t>L. Zíbarová</t>
  </si>
  <si>
    <t>Ernakulamia cochinensis (Subram.) Subram.</t>
  </si>
  <si>
    <t>along path to rio Majagua</t>
  </si>
  <si>
    <t>G. Delgado</t>
  </si>
  <si>
    <t>KZP240</t>
  </si>
  <si>
    <t>rotten leaf of palm Astrocaryum standleyanum</t>
  </si>
  <si>
    <t>Phyllactinia</t>
  </si>
  <si>
    <t xml:space="preserve"> roboris</t>
  </si>
  <si>
    <t>(Gachet) S. Blumer</t>
  </si>
  <si>
    <t>Marchegg</t>
  </si>
  <si>
    <t>143 m</t>
  </si>
  <si>
    <t>Quercus robur</t>
  </si>
  <si>
    <t>Gachet</t>
  </si>
  <si>
    <t>sept 1888</t>
  </si>
  <si>
    <t>Salix purpurea</t>
  </si>
  <si>
    <t>Serbia</t>
  </si>
  <si>
    <t>Epres</t>
  </si>
  <si>
    <t>Alphitomorpha guttata Wallr.</t>
  </si>
  <si>
    <t>(Wallr.) Lév. 1851</t>
  </si>
  <si>
    <t>guttata</t>
  </si>
  <si>
    <t>Alphitomorpha</t>
  </si>
  <si>
    <t>Wierbicki</t>
  </si>
  <si>
    <t>Alnus ambigua</t>
  </si>
  <si>
    <t>Betula verrucosa</t>
  </si>
  <si>
    <t>Šumperk</t>
  </si>
  <si>
    <t>Phyllactinia guttata Lév.</t>
  </si>
  <si>
    <t>(Wallr.) Lév.</t>
  </si>
  <si>
    <t>in foliis iris Querci pedunculatae</t>
  </si>
  <si>
    <t>Phyllactinia corylea (Pers.) Karsten</t>
  </si>
  <si>
    <t>in foliis Fraxini excelsiorisad Hajongart supra oppid</t>
  </si>
  <si>
    <t>400m</t>
  </si>
  <si>
    <t>E.I. Nyárády</t>
  </si>
  <si>
    <t>M. Tiesenhausen</t>
  </si>
  <si>
    <t>Greinich</t>
  </si>
  <si>
    <t>Moerz</t>
  </si>
  <si>
    <t>Dunaszentbenedek</t>
  </si>
  <si>
    <t>Hungaria</t>
  </si>
  <si>
    <t>Phyllactina roboris (Gachet) Blumer</t>
  </si>
  <si>
    <t>roboris</t>
  </si>
  <si>
    <t>Phyllactina</t>
  </si>
  <si>
    <t>fraxinicola</t>
  </si>
  <si>
    <t>U. Braun &amp; H.D. Shin</t>
  </si>
  <si>
    <t>Phyllactina fraxinicola (DC) Hommer</t>
  </si>
  <si>
    <t>Slowakia</t>
  </si>
  <si>
    <t>Dudince</t>
  </si>
  <si>
    <t>O. Fassatrova</t>
  </si>
  <si>
    <t>Phyllactinia suffulta (Reb.) Lavi</t>
  </si>
  <si>
    <t>Franciscus Knor</t>
  </si>
  <si>
    <t>Bubák</t>
  </si>
  <si>
    <t>Phyllactinia suffulta (Rebent)</t>
  </si>
  <si>
    <t>G.W. Montelin</t>
  </si>
  <si>
    <t>Skane?</t>
  </si>
  <si>
    <t>Sweden?</t>
  </si>
  <si>
    <t>Phyllactinia suffulta</t>
  </si>
  <si>
    <t>Trins</t>
  </si>
  <si>
    <t>In foliis vivi Fraxini excelsioris</t>
  </si>
  <si>
    <t>A. Kerner</t>
  </si>
  <si>
    <t>Uncinula salicis</t>
  </si>
  <si>
    <t>adunca</t>
  </si>
  <si>
    <t>Erysiphe</t>
  </si>
  <si>
    <t>(Wallr.) Fr.</t>
  </si>
  <si>
    <t>J. Dorfler</t>
  </si>
  <si>
    <t>Brunnthaler</t>
  </si>
  <si>
    <t>Myto pod Ďumbierom</t>
  </si>
  <si>
    <t>Uncinula</t>
  </si>
  <si>
    <t>Holice</t>
  </si>
  <si>
    <t>Alphitomorpha obtusata</t>
  </si>
  <si>
    <t>Čeněk</t>
  </si>
  <si>
    <t>Salix babylonica</t>
  </si>
  <si>
    <t>H. Zimmermann</t>
  </si>
  <si>
    <t>Ulmus scabrae</t>
  </si>
  <si>
    <t>Uncinula clandestina</t>
  </si>
  <si>
    <t>clandestina</t>
  </si>
  <si>
    <t>Biv.</t>
  </si>
  <si>
    <t>A. Kmeť</t>
  </si>
  <si>
    <t>Krnišov</t>
  </si>
  <si>
    <t>Uncinula adunca</t>
  </si>
  <si>
    <t>Karlík</t>
  </si>
  <si>
    <t>Peyl</t>
  </si>
  <si>
    <t>Kačina</t>
  </si>
  <si>
    <t>Erysiphe lenticularis</t>
  </si>
  <si>
    <t>(Wallr.) J. Kickx</t>
  </si>
  <si>
    <t>Opiz</t>
  </si>
  <si>
    <t>Erysibe lenticularis</t>
  </si>
  <si>
    <t>Nové dvory</t>
  </si>
  <si>
    <t xml:space="preserve">Erysibe adunca </t>
  </si>
  <si>
    <t>Salix aurita</t>
  </si>
  <si>
    <t>Praha-Holešovice</t>
  </si>
  <si>
    <t>Erysibe salicis</t>
  </si>
  <si>
    <t>Alnus incana</t>
  </si>
  <si>
    <t>penicillata</t>
  </si>
  <si>
    <t>(Wallr.) Link</t>
  </si>
  <si>
    <t>Erysiphe  </t>
  </si>
  <si>
    <t>Erysiphe penicillata alni Link</t>
  </si>
  <si>
    <t>Erysibe penicillata alni Link</t>
  </si>
  <si>
    <t>exsiccata 1739</t>
  </si>
  <si>
    <t>A. Mágócsy-Dietz</t>
  </si>
  <si>
    <t>Quercus pedunculata</t>
  </si>
  <si>
    <t>Czegléd</t>
  </si>
  <si>
    <t xml:space="preserve">Oidium quercinum </t>
  </si>
  <si>
    <t>alphitoides</t>
  </si>
  <si>
    <t>(Griffon &amp; Maubl.) U. Braun &amp; S. Takam.</t>
  </si>
  <si>
    <t>Slavětín</t>
  </si>
  <si>
    <t>Erysiphe ?</t>
  </si>
  <si>
    <t>Brdy</t>
  </si>
  <si>
    <t>Erysiphaceae</t>
  </si>
  <si>
    <t>P.A. Pfeiffer</t>
  </si>
  <si>
    <t>Kremsmuenster</t>
  </si>
  <si>
    <t>J. Brunnthaler</t>
  </si>
  <si>
    <t>Fraxinus simplicifolicis</t>
  </si>
  <si>
    <t>Neuwaldegg</t>
  </si>
  <si>
    <t>Alnus rotundifolia</t>
  </si>
  <si>
    <t>G. Winter</t>
  </si>
  <si>
    <t>Zurich</t>
  </si>
  <si>
    <t>Switzerland</t>
  </si>
  <si>
    <t xml:space="preserve">Microsphaera alphitoides </t>
  </si>
  <si>
    <t>Zbraslav</t>
  </si>
  <si>
    <t>alphitoides </t>
  </si>
  <si>
    <t xml:space="preserve">Erysiphe </t>
  </si>
  <si>
    <t>Microsphaera penicillata</t>
  </si>
  <si>
    <t>M. Heeg</t>
  </si>
  <si>
    <t>J. Klika</t>
  </si>
  <si>
    <t>Quercus sessilis</t>
  </si>
  <si>
    <t>Litomyšl</t>
  </si>
  <si>
    <t>Šilheřovice</t>
  </si>
  <si>
    <t>Microsphaera</t>
  </si>
  <si>
    <t>Kanice</t>
  </si>
  <si>
    <t>Benešov u Prahy</t>
  </si>
  <si>
    <t xml:space="preserve">Microsphaera </t>
  </si>
  <si>
    <t>Tochovice</t>
  </si>
  <si>
    <t>B. Niederlová</t>
  </si>
  <si>
    <t>Režný Újezd</t>
  </si>
  <si>
    <t>Šárka</t>
  </si>
  <si>
    <t>Erysibe</t>
  </si>
  <si>
    <t>Lam.</t>
  </si>
  <si>
    <t>Praha - Libeň</t>
  </si>
  <si>
    <t>17. 10. 1852</t>
  </si>
  <si>
    <t xml:space="preserve">fraxini </t>
  </si>
  <si>
    <t>Erysibe fraxini</t>
  </si>
  <si>
    <t>1.11.1836</t>
  </si>
  <si>
    <t>Praha - Holešovice</t>
  </si>
  <si>
    <t>Česká Lípa, Stráž p. Ralskem</t>
  </si>
  <si>
    <t>horto publico castelli</t>
  </si>
  <si>
    <t>podél cesty</t>
  </si>
  <si>
    <t>L. Rošická</t>
  </si>
  <si>
    <t>Praha orientalis</t>
  </si>
  <si>
    <t>apud pag. Louňovice</t>
  </si>
  <si>
    <t>ad silva mangonan</t>
  </si>
  <si>
    <t>Benešov, apud pag. Minartice</t>
  </si>
  <si>
    <t>Hymenochaetopsis</t>
  </si>
  <si>
    <t>tabacina</t>
  </si>
  <si>
    <t>(Sowerby) S.H. He &amp; Jiao Yang</t>
  </si>
  <si>
    <t>Hymenochaete tabacina (Sow. Ex Fr.) Lév.</t>
  </si>
  <si>
    <t>28 Horehronské podolie</t>
  </si>
  <si>
    <t>Bacúch</t>
  </si>
  <si>
    <t>apud flumine Hron</t>
  </si>
  <si>
    <t>Salix fragilis</t>
  </si>
  <si>
    <t>Slovenia centralis</t>
  </si>
  <si>
    <t>Banská Štiavnica</t>
  </si>
  <si>
    <t>Aleurodiscus disciformis</t>
  </si>
  <si>
    <t>31 Štiavnické vrchy</t>
  </si>
  <si>
    <t>Z. Pouzar</t>
  </si>
  <si>
    <t>Aleurodiscus</t>
  </si>
  <si>
    <t>(DC.) Pat.</t>
  </si>
  <si>
    <t>Stereum disciforme H.</t>
  </si>
  <si>
    <t>32 Štiavnické vrchy</t>
  </si>
  <si>
    <t>Prenčov</t>
  </si>
  <si>
    <t>27.4.1887</t>
  </si>
  <si>
    <t>F. Kotlaba 9.11.1982</t>
  </si>
  <si>
    <t>Andr. Truchlý, A. Kmeť</t>
  </si>
  <si>
    <t>G. Bresadola (zřejmě)</t>
  </si>
  <si>
    <t>Aleurodiscus amorphus (Pers.) Rabenh.</t>
  </si>
  <si>
    <t>20 Nízké Tatry</t>
  </si>
  <si>
    <t>amorphus</t>
  </si>
  <si>
    <t>Baništa</t>
  </si>
  <si>
    <t>Abies alba</t>
  </si>
  <si>
    <r>
      <t xml:space="preserve">Biela skala, ad ramos emortuos </t>
    </r>
    <r>
      <rPr>
        <i/>
        <sz val="11"/>
        <color rgb="FF000000"/>
        <rFont val="Calibri"/>
        <family val="2"/>
        <charset val="238"/>
      </rPr>
      <t>Abies albae</t>
    </r>
    <r>
      <rPr>
        <sz val="11"/>
        <color rgb="FF000000"/>
        <rFont val="Calibri"/>
        <family val="2"/>
        <charset val="238"/>
      </rPr>
      <t xml:space="preserve"> in colle, cca 1000 m. n. m.</t>
    </r>
  </si>
  <si>
    <t>in aggera piscinae Počuvadelský rybník, 680 m. n. m.</t>
  </si>
  <si>
    <t>Aleurodiscus amorphus (Pers.) Rabh.</t>
  </si>
  <si>
    <t>75 Ondavská vrchovina</t>
  </si>
  <si>
    <t>Bardejov</t>
  </si>
  <si>
    <t>Slovakia sept.-orientalis</t>
  </si>
  <si>
    <t>Slovakia centralis</t>
  </si>
  <si>
    <t>F Kotlaba</t>
  </si>
  <si>
    <r>
      <t xml:space="preserve">in silva apud Bardejovské Kúpele, ad remulos emortuos </t>
    </r>
    <r>
      <rPr>
        <i/>
        <sz val="11"/>
        <color rgb="FF000000"/>
        <rFont val="Calibri"/>
        <family val="2"/>
        <charset val="238"/>
      </rPr>
      <t>Abietis albae</t>
    </r>
    <r>
      <rPr>
        <sz val="11"/>
        <color rgb="FF000000"/>
        <rFont val="Calibri"/>
        <family val="2"/>
        <charset val="238"/>
      </rPr>
      <t>, 325 m. n. m.</t>
    </r>
  </si>
  <si>
    <t>Stereum murrayi</t>
  </si>
  <si>
    <t>(Berk. &amp; M.A. Curtis) Pouzar</t>
  </si>
  <si>
    <t>Cystostereum</t>
  </si>
  <si>
    <t>murrayi</t>
  </si>
  <si>
    <t>1 Veporské vrchy</t>
  </si>
  <si>
    <t>Čierny Balog</t>
  </si>
  <si>
    <t xml:space="preserve">montes Slovenské Rudohorie: in silva virginea Dobročský prales </t>
  </si>
  <si>
    <t>F. Kotlaba 10.12.1985</t>
  </si>
  <si>
    <t>Gloeoporus dichrous (Fr.) Bres.</t>
  </si>
  <si>
    <t>Gelatoporia</t>
  </si>
  <si>
    <t>dichroa</t>
  </si>
  <si>
    <t>(Fr.) Ginns</t>
  </si>
  <si>
    <r>
      <t xml:space="preserve">in silva "Čertova zahrádka", Počuvadelské jezero, in trunco </t>
    </r>
    <r>
      <rPr>
        <i/>
        <sz val="11"/>
        <color rgb="FF000000"/>
        <rFont val="Calibri"/>
        <family val="2"/>
        <charset val="238"/>
      </rPr>
      <t>Abietis albae</t>
    </r>
  </si>
  <si>
    <t>Hymenochaete mougeotii (Fr.) Massee</t>
  </si>
  <si>
    <t>(Fr.) Cooke</t>
  </si>
  <si>
    <t>F. Kotlaba 13.10.1982</t>
  </si>
  <si>
    <t>Corticium cinnamomeum Pers.</t>
  </si>
  <si>
    <t>Hymenochaete </t>
  </si>
  <si>
    <t>(Pers.) Bres.</t>
  </si>
  <si>
    <t>cinnamomea </t>
  </si>
  <si>
    <t>Perenčov</t>
  </si>
  <si>
    <t>Baništa, cortice Quercus sp.</t>
  </si>
  <si>
    <t>pri horárni Malé Sitno</t>
  </si>
  <si>
    <t>11.9.1895</t>
  </si>
  <si>
    <r>
      <t xml:space="preserve">ad truncum amortum </t>
    </r>
    <r>
      <rPr>
        <i/>
        <sz val="11"/>
        <color rgb="FF000000"/>
        <rFont val="Calibri"/>
        <family val="2"/>
        <charset val="238"/>
      </rPr>
      <t>Abietis albae</t>
    </r>
    <r>
      <rPr>
        <sz val="11"/>
        <color rgb="FF000000"/>
        <rFont val="Calibri"/>
        <family val="2"/>
        <charset val="238"/>
      </rPr>
      <t xml:space="preserve"> in colle "Javorina", cca 1 000 m. n. m.</t>
    </r>
  </si>
  <si>
    <r>
      <t xml:space="preserve">pri horárni Malé Sitno, </t>
    </r>
    <r>
      <rPr>
        <i/>
        <sz val="11"/>
        <color rgb="FF000000"/>
        <rFont val="Calibri"/>
        <family val="2"/>
        <charset val="238"/>
      </rPr>
      <t xml:space="preserve">Quercus </t>
    </r>
    <r>
      <rPr>
        <sz val="11"/>
        <color rgb="FF000000"/>
        <rFont val="Calibri"/>
        <family val="2"/>
        <charset val="238"/>
      </rPr>
      <t>sp. ležící kmen, cca 650 m. n. m.</t>
    </r>
  </si>
  <si>
    <t>Hymenochaete cinnamomea (Pers.) Bres.</t>
  </si>
  <si>
    <t>22 Branisko</t>
  </si>
  <si>
    <t>Slovenia orient.</t>
  </si>
  <si>
    <t>Korytné, okr. Levoča</t>
  </si>
  <si>
    <t>ad truncum deiectum Coryli avellanae in angustias in Branisko prope Spišské Podhradie, cca 750 m. n. m.</t>
  </si>
  <si>
    <t>15 Malá Fatra</t>
  </si>
  <si>
    <t>Kľačno</t>
  </si>
  <si>
    <r>
      <t xml:space="preserve">ad truncum emortum non iacentem </t>
    </r>
    <r>
      <rPr>
        <i/>
        <sz val="11"/>
        <color rgb="FF000000"/>
        <rFont val="Calibri"/>
        <family val="2"/>
        <charset val="238"/>
      </rPr>
      <t>Abietis albae</t>
    </r>
    <r>
      <rPr>
        <sz val="11"/>
        <color rgb="FF000000"/>
        <rFont val="Calibri"/>
        <family val="2"/>
        <charset val="238"/>
      </rPr>
      <t xml:space="preserve"> in silvis sub fonte fluminis Nitra, cca 800 m. n. m.</t>
    </r>
  </si>
  <si>
    <t>Stereum rubiginosum Dick.</t>
  </si>
  <si>
    <t>rubiginosa</t>
  </si>
  <si>
    <t>(Dicks.) Lév.</t>
  </si>
  <si>
    <t>17.10.1889</t>
  </si>
  <si>
    <t>Hymenochaete rubiginosa Dicks. (Fr.) Lév.</t>
  </si>
  <si>
    <t>41 Košická kotlina</t>
  </si>
  <si>
    <t>Veľká Ida</t>
  </si>
  <si>
    <r>
      <rPr>
        <sz val="11"/>
        <color rgb="FF000000"/>
        <rFont val="Calibri"/>
        <family val="2"/>
        <charset val="238"/>
      </rPr>
      <t xml:space="preserve">na pni </t>
    </r>
    <r>
      <rPr>
        <i/>
        <sz val="11"/>
        <color rgb="FF000000"/>
        <rFont val="Calibri"/>
        <family val="2"/>
        <charset val="238"/>
      </rPr>
      <t>Quercus robur</t>
    </r>
  </si>
  <si>
    <t>in silva Žobrák, cca 300 m. n. m.</t>
  </si>
  <si>
    <t>Slovakia occid.</t>
  </si>
  <si>
    <t>in silva Kútská alej</t>
  </si>
  <si>
    <t>Senica</t>
  </si>
  <si>
    <t>Gbely</t>
  </si>
  <si>
    <t>Irpex canescens Fr.</t>
  </si>
  <si>
    <t>31.5.1892</t>
  </si>
  <si>
    <r>
      <t xml:space="preserve">Bardínová, trunco </t>
    </r>
    <r>
      <rPr>
        <i/>
        <sz val="11"/>
        <color rgb="FF000000"/>
        <rFont val="Calibri"/>
        <family val="2"/>
        <charset val="238"/>
      </rPr>
      <t>Cerasophorae</t>
    </r>
    <r>
      <rPr>
        <sz val="11"/>
        <color rgb="FF000000"/>
        <rFont val="Calibri"/>
        <family val="2"/>
        <charset val="238"/>
      </rPr>
      <t>, cca 550 m. n. m.</t>
    </r>
  </si>
  <si>
    <t>Irpex lacteus Fr.</t>
  </si>
  <si>
    <t>5.11.1891</t>
  </si>
  <si>
    <t>Prenčov, Svätý Anton</t>
  </si>
  <si>
    <t>Prenčov, Beluj</t>
  </si>
  <si>
    <t>Uhelnice, cca 450 m. n. m.</t>
  </si>
  <si>
    <t>Trametes lactea, Irpex lacteus (Fr.) Fr.</t>
  </si>
  <si>
    <t>Prunus domestica</t>
  </si>
  <si>
    <r>
      <t xml:space="preserve">in rem. emort. </t>
    </r>
    <r>
      <rPr>
        <i/>
        <sz val="11"/>
        <color rgb="FF000000"/>
        <rFont val="Calibri"/>
        <family val="2"/>
        <charset val="238"/>
      </rPr>
      <t>Pruni domest</t>
    </r>
    <r>
      <rPr>
        <sz val="11"/>
        <color rgb="FF000000"/>
        <rFont val="Calibri"/>
        <family val="2"/>
        <charset val="238"/>
      </rPr>
      <t>., cca 330 m. n. m.</t>
    </r>
  </si>
  <si>
    <t>březen 1887</t>
  </si>
  <si>
    <t>F. Kotlaba 16.7.1971</t>
  </si>
  <si>
    <t>Poria taxicola (Pers.) Bres.</t>
  </si>
  <si>
    <t>Gleoporus</t>
  </si>
  <si>
    <t>taxicola </t>
  </si>
  <si>
    <t>35 Javorine</t>
  </si>
  <si>
    <t>Zvolen</t>
  </si>
  <si>
    <r>
      <t xml:space="preserve">Pinis </t>
    </r>
    <r>
      <rPr>
        <sz val="11"/>
        <color rgb="FF000000"/>
        <rFont val="Calibri"/>
        <family val="2"/>
        <charset val="238"/>
      </rPr>
      <t>sp.</t>
    </r>
  </si>
  <si>
    <r>
      <t xml:space="preserve">Cerasus </t>
    </r>
    <r>
      <rPr>
        <sz val="11"/>
        <color rgb="FF000000"/>
        <rFont val="Calibri"/>
        <family val="2"/>
        <charset val="238"/>
      </rPr>
      <t>sp.</t>
    </r>
  </si>
  <si>
    <r>
      <t xml:space="preserve">Quercus </t>
    </r>
    <r>
      <rPr>
        <sz val="11"/>
        <color rgb="FF000000"/>
        <rFont val="Calibri"/>
        <family val="2"/>
        <charset val="238"/>
      </rPr>
      <t>sp.</t>
    </r>
  </si>
  <si>
    <r>
      <rPr>
        <sz val="11"/>
        <color rgb="FF000000"/>
        <rFont val="Calibri"/>
        <family val="2"/>
        <charset val="238"/>
      </rPr>
      <t>cortice</t>
    </r>
    <r>
      <rPr>
        <i/>
        <sz val="11"/>
        <color rgb="FF000000"/>
        <rFont val="Calibri"/>
        <family val="2"/>
        <charset val="238"/>
      </rPr>
      <t xml:space="preserve"> Quercus </t>
    </r>
    <r>
      <rPr>
        <sz val="11"/>
        <color rgb="FF000000"/>
        <rFont val="Calibri"/>
        <family val="2"/>
        <charset val="238"/>
      </rPr>
      <t>sp.</t>
    </r>
  </si>
  <si>
    <r>
      <rPr>
        <sz val="11"/>
        <color rgb="FF000000"/>
        <rFont val="Calibri"/>
        <family val="2"/>
        <charset val="238"/>
      </rPr>
      <t xml:space="preserve">na dřevě </t>
    </r>
    <r>
      <rPr>
        <i/>
        <sz val="11"/>
        <color rgb="FF000000"/>
        <rFont val="Calibri"/>
        <family val="2"/>
        <charset val="238"/>
      </rPr>
      <t xml:space="preserve">Quercus </t>
    </r>
    <r>
      <rPr>
        <sz val="11"/>
        <color rgb="FF000000"/>
        <rFont val="Calibri"/>
        <family val="2"/>
        <charset val="238"/>
      </rPr>
      <t xml:space="preserve">sp. </t>
    </r>
  </si>
  <si>
    <r>
      <t xml:space="preserve">ad truncum emortuum non iacentem </t>
    </r>
    <r>
      <rPr>
        <i/>
        <sz val="11"/>
        <color rgb="FF000000"/>
        <rFont val="Calibri"/>
        <family val="2"/>
        <charset val="238"/>
      </rPr>
      <t>Pini</t>
    </r>
    <r>
      <rPr>
        <sz val="11"/>
        <color rgb="FF000000"/>
        <rFont val="Calibri"/>
        <family val="2"/>
        <charset val="238"/>
      </rPr>
      <t xml:space="preserve"> colle Draha , cca 300 m. n. m.</t>
    </r>
  </si>
  <si>
    <t>Porothelium fimbriatum</t>
  </si>
  <si>
    <t>Porotheleum</t>
  </si>
  <si>
    <t>11.11.1889</t>
  </si>
  <si>
    <r>
      <t xml:space="preserve">Malý Šmink, trunco emort. </t>
    </r>
    <r>
      <rPr>
        <i/>
        <sz val="11"/>
        <color rgb="FF000000"/>
        <rFont val="Calibri"/>
        <family val="2"/>
        <charset val="238"/>
      </rPr>
      <t>Betulaea</t>
    </r>
  </si>
  <si>
    <t xml:space="preserve">Radulum membranaceum (Bull.) Bres. </t>
  </si>
  <si>
    <t>J. Hrubý</t>
  </si>
  <si>
    <t>(Chaillet ex Fr.) M.P. Christ.</t>
  </si>
  <si>
    <t>Radulomyces</t>
  </si>
  <si>
    <t>molaris</t>
  </si>
  <si>
    <t>10 Považský Inovec</t>
  </si>
  <si>
    <t>listnatý strom</t>
  </si>
  <si>
    <t>J. Hrubý (jako Radulum membranaceum)</t>
  </si>
  <si>
    <t>Podhradie</t>
  </si>
  <si>
    <t>Panská Javorina</t>
  </si>
  <si>
    <t>město a lokalitu doplnil L. Hugara podle jiných sběrů Hrubého ze srpna 1926</t>
  </si>
  <si>
    <t>Radulum nolare Fr.</t>
  </si>
  <si>
    <t>4.11.1892</t>
  </si>
  <si>
    <t xml:space="preserve">Prenčov </t>
  </si>
  <si>
    <r>
      <t>osada Novina, severně od obce, ležící větev</t>
    </r>
    <r>
      <rPr>
        <i/>
        <sz val="11"/>
        <color rgb="FF000000"/>
        <rFont val="Calibri"/>
        <family val="2"/>
        <charset val="238"/>
      </rPr>
      <t xml:space="preserve"> Quercus</t>
    </r>
    <r>
      <rPr>
        <sz val="11"/>
        <color rgb="FF000000"/>
        <rFont val="Calibri"/>
        <family val="2"/>
        <charset val="238"/>
      </rPr>
      <t xml:space="preserve"> sp.</t>
    </r>
  </si>
  <si>
    <t xml:space="preserve">Radulum membranaceum (Bull. Ex Fr.) Bres. </t>
  </si>
  <si>
    <t>Cerasus avium</t>
  </si>
  <si>
    <t>F. Kotlaba (jako Radulum membranaceum)</t>
  </si>
  <si>
    <r>
      <t xml:space="preserve">ad ramos emortuos </t>
    </r>
    <r>
      <rPr>
        <i/>
        <sz val="11"/>
        <color rgb="FF000000"/>
        <rFont val="Calibri"/>
        <family val="2"/>
        <charset val="238"/>
      </rPr>
      <t>Pruni avii</t>
    </r>
    <r>
      <rPr>
        <sz val="11"/>
        <color rgb="FF000000"/>
        <rFont val="Calibri"/>
        <family val="2"/>
        <charset val="238"/>
      </rPr>
      <t xml:space="preserve"> in horto apud Františkův dvůr</t>
    </r>
  </si>
  <si>
    <t>Schizopora paradoxa</t>
  </si>
  <si>
    <t>Coprinus betulus</t>
  </si>
  <si>
    <t>bez data (okolo 29.8.1987)</t>
  </si>
  <si>
    <t>Partizánská Ľupča</t>
  </si>
  <si>
    <r>
      <t xml:space="preserve">Ľupčianska dolina, nádrž Tajch, 880 m. n. m., mrtvý kmen </t>
    </r>
    <r>
      <rPr>
        <i/>
        <sz val="11"/>
        <color rgb="FF000000"/>
        <rFont val="Calibri"/>
        <family val="2"/>
        <charset val="238"/>
      </rPr>
      <t>Coprinus betulus</t>
    </r>
  </si>
  <si>
    <t>H. Gryndlerová</t>
  </si>
  <si>
    <t>F. Kotlaba (?)</t>
  </si>
  <si>
    <t>Stereum gausapatum Fr.</t>
  </si>
  <si>
    <t>gausapatum</t>
  </si>
  <si>
    <t>40 Juhoslovenská kotlina</t>
  </si>
  <si>
    <t>Slovakia meridionalis</t>
  </si>
  <si>
    <t>Quercus cerris</t>
  </si>
  <si>
    <r>
      <t xml:space="preserve">ad codicem </t>
    </r>
    <r>
      <rPr>
        <i/>
        <sz val="11"/>
        <color rgb="FF000000"/>
        <rFont val="Calibri"/>
        <family val="2"/>
        <charset val="238"/>
      </rPr>
      <t>Quercus cerris</t>
    </r>
    <r>
      <rPr>
        <sz val="11"/>
        <color rgb="FF000000"/>
        <rFont val="Calibri"/>
        <family val="2"/>
        <charset val="238"/>
      </rPr>
      <t xml:space="preserve"> in silva Slatinka, cca 200 m. n. m.</t>
    </r>
  </si>
  <si>
    <t>Lučenec, místní část Dolná Slatinka</t>
  </si>
  <si>
    <t>Z. Pouzar 28.12.2006</t>
  </si>
  <si>
    <t>Stereum hirsutum (Willd.) Pers.</t>
  </si>
  <si>
    <t>hirsutum</t>
  </si>
  <si>
    <t>(Willd.) Pers.</t>
  </si>
  <si>
    <t>F. Kotlaba 3.11.1982</t>
  </si>
  <si>
    <t>Slovenia orientalis</t>
  </si>
  <si>
    <t>F Východoslovenská rovina</t>
  </si>
  <si>
    <t>Michalovce</t>
  </si>
  <si>
    <t>Castanea satina</t>
  </si>
  <si>
    <r>
      <t xml:space="preserve">ad ramum emortum </t>
    </r>
    <r>
      <rPr>
        <i/>
        <sz val="11"/>
        <color rgb="FF000000"/>
        <rFont val="Calibri"/>
        <family val="2"/>
        <charset val="238"/>
      </rPr>
      <t>Castanea vescae</t>
    </r>
    <r>
      <rPr>
        <sz val="11"/>
        <color rgb="FF000000"/>
        <rFont val="Calibri"/>
        <family val="2"/>
        <charset val="238"/>
      </rPr>
      <t xml:space="preserve"> in colle in horto publico Hrádek, cca 140 m. n. m. </t>
    </r>
  </si>
  <si>
    <t>F. Kotlaba 4.11.1982</t>
  </si>
  <si>
    <r>
      <t xml:space="preserve">ad ramulos emortuos </t>
    </r>
    <r>
      <rPr>
        <i/>
        <sz val="11"/>
        <color rgb="FF000000"/>
        <rFont val="Calibri"/>
        <family val="2"/>
        <charset val="238"/>
      </rPr>
      <t>Quercus cerris</t>
    </r>
    <r>
      <rPr>
        <sz val="11"/>
        <color rgb="FF000000"/>
        <rFont val="Calibri"/>
        <family val="2"/>
        <charset val="238"/>
      </rPr>
      <t xml:space="preserve"> in silva Slatinka, cca 200 m. n. m.</t>
    </r>
  </si>
  <si>
    <t>Stereum hirsutum (Willd. Ex Fr.) Pers.</t>
  </si>
  <si>
    <t>Košice, místní část Krásna</t>
  </si>
  <si>
    <t>ad basiem trunci vivi Pruni domesticae apud Dvůr Lebene, cca 185 m. n. m.</t>
  </si>
  <si>
    <t>dr. J. Kubička</t>
  </si>
  <si>
    <t>F. Kotlaba et Z. Pouzar</t>
  </si>
  <si>
    <t>29 Vtáčnik</t>
  </si>
  <si>
    <t>Nová Baňa</t>
  </si>
  <si>
    <t>Močiar (pramen potaka Vydrovka)</t>
  </si>
  <si>
    <r>
      <rPr>
        <sz val="11"/>
        <color rgb="FF000000"/>
        <rFont val="Calibri"/>
        <family val="2"/>
        <charset val="238"/>
      </rPr>
      <t xml:space="preserve">ležící větev </t>
    </r>
    <r>
      <rPr>
        <i/>
        <sz val="11"/>
        <color rgb="FF000000"/>
        <rFont val="Calibri"/>
        <family val="2"/>
        <charset val="238"/>
      </rPr>
      <t>Fagus sylvatica</t>
    </r>
  </si>
  <si>
    <t>Stereum rugosum Pers.</t>
  </si>
  <si>
    <t>Dolná Lehota</t>
  </si>
  <si>
    <t>rekr. Oblast Krpáčovo, cca 700 m. n. m.</t>
  </si>
  <si>
    <t>rugosum</t>
  </si>
  <si>
    <t>Stereum sanguinolentum</t>
  </si>
  <si>
    <t>26 Podtatranská kotlina</t>
  </si>
  <si>
    <t>(Alb. &amp; Schwein.) Fr.</t>
  </si>
  <si>
    <t>sanguinolentum</t>
  </si>
  <si>
    <t>Štrba, část Štrbské Pleso</t>
  </si>
  <si>
    <t>V. Jirásek</t>
  </si>
  <si>
    <t>inter lacus Štrbské pleso et Popradské pleso</t>
  </si>
  <si>
    <t xml:space="preserve">Stereum </t>
  </si>
  <si>
    <t>subtomentosum</t>
  </si>
  <si>
    <t>Pouzar</t>
  </si>
  <si>
    <t>Slovaki septentr.-orientalis</t>
  </si>
  <si>
    <r>
      <t xml:space="preserve">ad codicem </t>
    </r>
    <r>
      <rPr>
        <i/>
        <sz val="11"/>
        <color rgb="FF000000"/>
        <rFont val="Calibri"/>
        <family val="2"/>
        <charset val="238"/>
      </rPr>
      <t>Alni incanae</t>
    </r>
    <r>
      <rPr>
        <sz val="11"/>
        <color rgb="FF000000"/>
        <rFont val="Calibri"/>
        <family val="2"/>
        <charset val="238"/>
      </rPr>
      <t xml:space="preserve"> ad ripam fluminis Toplá, 270 m. n. m.</t>
    </r>
  </si>
  <si>
    <t>Hypochnus ferrugineus</t>
  </si>
  <si>
    <t>(Pers.) Pat.</t>
  </si>
  <si>
    <t>Tomentella</t>
  </si>
  <si>
    <t>21.10.1890</t>
  </si>
  <si>
    <r>
      <rPr>
        <sz val="11"/>
        <color rgb="FF000000"/>
        <rFont val="Calibri"/>
        <family val="2"/>
        <charset val="238"/>
      </rPr>
      <t>opadané jehličí</t>
    </r>
    <r>
      <rPr>
        <i/>
        <sz val="11"/>
        <color rgb="FF000000"/>
        <rFont val="Calibri"/>
        <family val="2"/>
        <charset val="238"/>
      </rPr>
      <t xml:space="preserve"> Juniperus communis</t>
    </r>
  </si>
  <si>
    <t>Stereum Chailletii (Pers. Ex Fr.) Fr.</t>
  </si>
  <si>
    <t>(Pers.) Boidin</t>
  </si>
  <si>
    <t>Amylostereum</t>
  </si>
  <si>
    <t>F. Kotlaba 12.10.1982</t>
  </si>
  <si>
    <t>19 Tatry</t>
  </si>
  <si>
    <t>Slovenia septemtrionalis</t>
  </si>
  <si>
    <t>Cytidia flocculenta (Fr.) v. H. et L.</t>
  </si>
  <si>
    <t>(Lév.) Nakasone</t>
  </si>
  <si>
    <t>Schizophyllum</t>
  </si>
  <si>
    <t>amplum</t>
  </si>
  <si>
    <t>Slovakia occidentalis</t>
  </si>
  <si>
    <t>A Borská nížina</t>
  </si>
  <si>
    <t>Kúty</t>
  </si>
  <si>
    <r>
      <t xml:space="preserve">ad ramos emortuos desectos </t>
    </r>
    <r>
      <rPr>
        <i/>
        <sz val="11"/>
        <color rgb="FF000000"/>
        <rFont val="Calibri"/>
        <family val="2"/>
        <charset val="238"/>
      </rPr>
      <t>Populi tremulae</t>
    </r>
    <r>
      <rPr>
        <sz val="11"/>
        <color rgb="FF000000"/>
        <rFont val="Calibri"/>
        <family val="2"/>
        <charset val="238"/>
      </rPr>
      <t xml:space="preserve"> in silva Vinohrádky</t>
    </r>
  </si>
  <si>
    <t>F. Kotlaba (jako Auriculariopsis ampla)</t>
  </si>
  <si>
    <t>(Pers.) Ginns &amp; G.W. Freeman</t>
  </si>
  <si>
    <t>Gloiothele</t>
  </si>
  <si>
    <t>citrina</t>
  </si>
  <si>
    <t>23.9.1896</t>
  </si>
  <si>
    <t>G. Bresadola (zřejmě) (jako Corticium alutaceum Schrad.)</t>
  </si>
  <si>
    <t>Corticium alutaceum Schrad.</t>
  </si>
  <si>
    <t>pri horárni Malé Sitno, cca 650 m. n. m.</t>
  </si>
  <si>
    <t>Corticium sambuci Pers.</t>
  </si>
  <si>
    <t>Xylodon</t>
  </si>
  <si>
    <t>Ilija</t>
  </si>
  <si>
    <r>
      <rPr>
        <sz val="11"/>
        <color rgb="FF000000"/>
        <rFont val="Calibri"/>
        <family val="2"/>
        <charset val="238"/>
      </rPr>
      <t>kůra</t>
    </r>
    <r>
      <rPr>
        <i/>
        <sz val="11"/>
        <color rgb="FF000000"/>
        <rFont val="Calibri"/>
        <family val="2"/>
        <charset val="238"/>
      </rPr>
      <t xml:space="preserve"> Abies alba</t>
    </r>
  </si>
  <si>
    <r>
      <t xml:space="preserve">Sambucus </t>
    </r>
    <r>
      <rPr>
        <sz val="11"/>
        <color rgb="FF000000"/>
        <rFont val="Calibri"/>
        <family val="2"/>
        <charset val="238"/>
      </rPr>
      <t>sp.</t>
    </r>
  </si>
  <si>
    <t>Vlčia jama, 720 m. n. m.</t>
  </si>
  <si>
    <t>G. Bresadola (zřejmě) (jako Corticium sambuci)</t>
  </si>
  <si>
    <t>Merulius temellosus</t>
  </si>
  <si>
    <t>Phlebia</t>
  </si>
  <si>
    <t>tremellosa</t>
  </si>
  <si>
    <t>(Schrad.) Nakasone &amp; Burds.</t>
  </si>
  <si>
    <t>Kráľovský Chlmec</t>
  </si>
  <si>
    <t>východní Slovensko</t>
  </si>
  <si>
    <t>les Eröserdö</t>
  </si>
  <si>
    <r>
      <rPr>
        <sz val="11"/>
        <color rgb="FF000000"/>
        <rFont val="Calibri"/>
        <family val="2"/>
        <charset val="238"/>
      </rPr>
      <t>zřejmě</t>
    </r>
    <r>
      <rPr>
        <i/>
        <sz val="11"/>
        <color rgb="FF000000"/>
        <rFont val="Calibri"/>
        <family val="2"/>
        <charset val="238"/>
      </rPr>
      <t xml:space="preserve"> </t>
    </r>
    <r>
      <rPr>
        <sz val="11"/>
        <color rgb="FF000000"/>
        <rFont val="Calibri"/>
        <family val="2"/>
        <charset val="238"/>
      </rPr>
      <t>na</t>
    </r>
    <r>
      <rPr>
        <i/>
        <sz val="11"/>
        <color rgb="FF000000"/>
        <rFont val="Calibri"/>
        <family val="2"/>
        <charset val="238"/>
      </rPr>
      <t xml:space="preserve"> </t>
    </r>
    <r>
      <rPr>
        <sz val="11"/>
        <color rgb="FF000000"/>
        <rFont val="Calibri"/>
        <family val="2"/>
        <charset val="238"/>
      </rPr>
      <t>listnatém</t>
    </r>
    <r>
      <rPr>
        <i/>
        <sz val="11"/>
        <color rgb="FF000000"/>
        <rFont val="Calibri"/>
        <family val="2"/>
        <charset val="238"/>
      </rPr>
      <t xml:space="preserve"> </t>
    </r>
    <r>
      <rPr>
        <sz val="11"/>
        <color rgb="FF000000"/>
        <rFont val="Calibri"/>
        <family val="2"/>
        <charset val="238"/>
      </rPr>
      <t>stromě</t>
    </r>
  </si>
  <si>
    <t>Merulis papyrinus</t>
  </si>
  <si>
    <t xml:space="preserve">(Pers.) Parmasto
</t>
  </si>
  <si>
    <t>Byssomerulius</t>
  </si>
  <si>
    <t>corium</t>
  </si>
  <si>
    <t>květen 1878</t>
  </si>
  <si>
    <t>F. Kotlaba (?) (jako Merulius papyrinus)</t>
  </si>
  <si>
    <t>Žibritov</t>
  </si>
  <si>
    <t>hájovna Rázdelie, 580 m. n. m.</t>
  </si>
  <si>
    <t>Polyporus Radula (Pers.)</t>
  </si>
  <si>
    <t>raduloides</t>
  </si>
  <si>
    <t xml:space="preserve">Riebesehl &amp; Langer
</t>
  </si>
  <si>
    <t>Havran</t>
  </si>
  <si>
    <r>
      <rPr>
        <sz val="11"/>
        <color rgb="FF000000"/>
        <rFont val="Calibri"/>
        <family val="2"/>
        <charset val="238"/>
      </rPr>
      <t>kůra</t>
    </r>
    <r>
      <rPr>
        <i/>
        <sz val="11"/>
        <color rgb="FF000000"/>
        <rFont val="Calibri"/>
        <family val="2"/>
        <charset val="238"/>
      </rPr>
      <t xml:space="preserve"> Quercus </t>
    </r>
    <r>
      <rPr>
        <sz val="11"/>
        <color rgb="FF000000"/>
        <rFont val="Calibri"/>
        <family val="2"/>
        <charset val="238"/>
      </rPr>
      <t>sp.</t>
    </r>
  </si>
  <si>
    <t>28.7.1888</t>
  </si>
  <si>
    <t>Radulum orbiculare</t>
  </si>
  <si>
    <t>radula</t>
  </si>
  <si>
    <t>(Fr.) Tura, Zmitr., Wasser &amp; Spirin</t>
  </si>
  <si>
    <t>(Pers.) Tura, Zmitr., Wasser &amp; Spirin</t>
  </si>
  <si>
    <t>zahrada v obci</t>
  </si>
  <si>
    <t>6.5.1889</t>
  </si>
  <si>
    <t>G. Bresadola (zřejmě) (jako Radulum orbiculare)</t>
  </si>
  <si>
    <t>Peniophora</t>
  </si>
  <si>
    <t>laeta</t>
  </si>
  <si>
    <t>Radulum laetum F.</t>
  </si>
  <si>
    <t>G. Bresadola (zřejmě) (jako Radulum laetum)</t>
  </si>
  <si>
    <t>2.8.1889</t>
  </si>
  <si>
    <t>Merulius papyrinus</t>
  </si>
  <si>
    <t>Byssomerulius </t>
  </si>
  <si>
    <t>(Pers.) Parmasto</t>
  </si>
  <si>
    <t>corium </t>
  </si>
  <si>
    <t>71 Šarišská vrchovina</t>
  </si>
  <si>
    <t>Haniska</t>
  </si>
  <si>
    <t>listantý strom</t>
  </si>
  <si>
    <t>L. Urbánek</t>
  </si>
  <si>
    <t>Tatranské Matliare</t>
  </si>
  <si>
    <t>A. Pilát</t>
  </si>
  <si>
    <t>F Kotlaba (?)</t>
  </si>
  <si>
    <t>Gleocystidium ipidiophilum Siem</t>
  </si>
  <si>
    <t>Siemaszko</t>
  </si>
  <si>
    <t>Gleocystidium</t>
  </si>
  <si>
    <t>ipidiophilum</t>
  </si>
  <si>
    <r>
      <rPr>
        <sz val="11"/>
        <color rgb="FF000000"/>
        <rFont val="Calibri"/>
        <family val="2"/>
        <charset val="238"/>
      </rPr>
      <t xml:space="preserve">na spodní straně kůry </t>
    </r>
    <r>
      <rPr>
        <i/>
        <sz val="11"/>
        <color rgb="FF000000"/>
        <rFont val="Calibri"/>
        <family val="2"/>
        <charset val="238"/>
      </rPr>
      <t xml:space="preserve">Picea abies </t>
    </r>
    <r>
      <rPr>
        <sz val="11"/>
        <color rgb="FF000000"/>
        <rFont val="Calibri"/>
        <family val="2"/>
        <charset val="238"/>
      </rPr>
      <t>v chodbičkách kůrovců</t>
    </r>
  </si>
  <si>
    <t>J. Půlpán</t>
  </si>
  <si>
    <t>Poslat na revizi L. Hagarovi.</t>
  </si>
  <si>
    <t>Grandinia farinacea (Pers.) B. G.</t>
  </si>
  <si>
    <t>Tatranská Lomnica</t>
  </si>
  <si>
    <t>(Pers.) Liberta</t>
  </si>
  <si>
    <t>Treichospora</t>
  </si>
  <si>
    <t>Peniophora (incarnata)</t>
  </si>
  <si>
    <t>??incarnata??</t>
  </si>
  <si>
    <t>při cestě z Ráztockého sedla na Slatvinské, JV úbočí vrchu Salatín, cca 1100 m. n. m.</t>
  </si>
  <si>
    <t>na listnatém stromě</t>
  </si>
  <si>
    <t>Liptovská Štiavnica</t>
  </si>
  <si>
    <t>Hanisko</t>
  </si>
  <si>
    <t>lesopark Borkút, cca 350 m. n. m.</t>
  </si>
  <si>
    <t>Irpex carneoalbus Fr.</t>
  </si>
  <si>
    <r>
      <t xml:space="preserve">Alnus glutinosa </t>
    </r>
    <r>
      <rPr>
        <sz val="11"/>
        <color rgb="FF000000"/>
        <rFont val="Calibri"/>
        <family val="2"/>
        <charset val="238"/>
      </rPr>
      <t xml:space="preserve">(asi </t>
    </r>
    <r>
      <rPr>
        <i/>
        <sz val="11"/>
        <color rgb="FF000000"/>
        <rFont val="Calibri"/>
        <family val="2"/>
        <charset val="238"/>
      </rPr>
      <t>A. incana</t>
    </r>
    <r>
      <rPr>
        <sz val="11"/>
        <color rgb="FF000000"/>
        <rFont val="Calibri"/>
        <family val="2"/>
        <charset val="238"/>
      </rPr>
      <t>!)</t>
    </r>
  </si>
  <si>
    <t>(Bres.) J. Erikss.</t>
  </si>
  <si>
    <t>Grandinia Brinkmanni (Bres) B. G.</t>
  </si>
  <si>
    <t>Sistotrema </t>
  </si>
  <si>
    <t>brinkmannii</t>
  </si>
  <si>
    <t>A. Pilát (?)</t>
  </si>
  <si>
    <t>Grandinia mutabilis (Pers) B. G.</t>
  </si>
  <si>
    <t>mutabilis</t>
  </si>
  <si>
    <t>carneoalbus</t>
  </si>
  <si>
    <t>Cytidia rutilans (Pers.) Quél.</t>
  </si>
  <si>
    <t>Salicis fragilis</t>
  </si>
  <si>
    <t>(Fr.) Burt</t>
  </si>
  <si>
    <t>Cytidia</t>
  </si>
  <si>
    <t>salicina </t>
  </si>
  <si>
    <r>
      <t xml:space="preserve">ad ramos emortuos </t>
    </r>
    <r>
      <rPr>
        <i/>
        <sz val="11"/>
        <color rgb="FF000000"/>
        <rFont val="Calibri"/>
        <family val="2"/>
        <charset val="238"/>
      </rPr>
      <t>Salix fragilis</t>
    </r>
    <r>
      <rPr>
        <sz val="11"/>
        <color rgb="FF000000"/>
        <rFont val="Calibri"/>
        <family val="2"/>
        <charset val="238"/>
      </rPr>
      <t xml:space="preserve"> ad ripam fluminis Hron, Nízké Tatry</t>
    </r>
  </si>
  <si>
    <t>Sistotrema membranaceum Oud.</t>
  </si>
  <si>
    <t>F. Kotlaba 9.7.1971</t>
  </si>
  <si>
    <t>13.10.1891</t>
  </si>
  <si>
    <t>Sistotrema</t>
  </si>
  <si>
    <t>confluens</t>
  </si>
  <si>
    <t xml:space="preserve">in silva </t>
  </si>
  <si>
    <t>Hydnum ochraceum Pers., Steccherinum ochraceum (Pers.) Gray 1821</t>
  </si>
  <si>
    <t>M. Sitno</t>
  </si>
  <si>
    <t>17.9.1891</t>
  </si>
  <si>
    <t>Mycoleptodon ochraceum (Pers.) Pat.</t>
  </si>
  <si>
    <r>
      <t xml:space="preserve">ad codicem </t>
    </r>
    <r>
      <rPr>
        <i/>
        <sz val="11"/>
        <color theme="1"/>
        <rFont val="Calibri"/>
        <family val="2"/>
        <charset val="238"/>
      </rPr>
      <t>Piceae excelsae</t>
    </r>
    <r>
      <rPr>
        <sz val="11"/>
        <color theme="1"/>
        <rFont val="Calibri"/>
        <family val="2"/>
        <charset val="238"/>
      </rPr>
      <t xml:space="preserve"> in valle Zadné Koperšády dicto, cca 1300 m. n. m.</t>
    </r>
  </si>
  <si>
    <t>Hermatomyces</t>
  </si>
  <si>
    <t>cf. constrictus</t>
  </si>
  <si>
    <t>Koukol et Delgado</t>
  </si>
  <si>
    <t>Hermatomyces cf. Constrictus</t>
  </si>
  <si>
    <t>9 July 2017</t>
  </si>
  <si>
    <t>O. Koukol et G. Delgado</t>
  </si>
  <si>
    <t>KZP343</t>
  </si>
  <si>
    <t>KZP414</t>
  </si>
  <si>
    <t>reticulatus</t>
  </si>
  <si>
    <t>(M.L. Farr et Goos) Koukol et Delgado</t>
  </si>
  <si>
    <t>Hermatomyces reticulatus (M.L. Farr et Goos) Koukol et Delgado</t>
  </si>
  <si>
    <t>W side, path through pastures along Rio Majagua</t>
  </si>
  <si>
    <t>unknown liana</t>
  </si>
  <si>
    <t>KZP239</t>
  </si>
  <si>
    <t>Hermatomyces sp.</t>
  </si>
  <si>
    <t>Fortuna</t>
  </si>
  <si>
    <t xml:space="preserve">O. Koukol   </t>
  </si>
  <si>
    <t>KZP241</t>
  </si>
  <si>
    <t>sphaericum</t>
  </si>
  <si>
    <t>(Sacc.) S. Hughes</t>
  </si>
  <si>
    <t>Hermatomyces sphaericum (Sacc.) S. Hughes</t>
  </si>
  <si>
    <t>Rio Majagua</t>
  </si>
  <si>
    <t>Arecaceae</t>
  </si>
  <si>
    <t>KZP506</t>
  </si>
  <si>
    <t>verrucosus</t>
  </si>
  <si>
    <t>Hermatomyces verrucosus Koukol et Delgado</t>
  </si>
  <si>
    <t>KZP320</t>
  </si>
  <si>
    <t>sphaericoides</t>
  </si>
  <si>
    <t>Hermatomyces sphaericoides Koukol et Delgado</t>
  </si>
  <si>
    <t>path to Rio Majagua</t>
  </si>
  <si>
    <t>Astrocaryum standleyanum</t>
  </si>
  <si>
    <t>KZP326</t>
  </si>
  <si>
    <t>KZP375</t>
  </si>
  <si>
    <t>UNACHI, Botanical garden</t>
  </si>
  <si>
    <t>L. Janošík</t>
  </si>
  <si>
    <t xml:space="preserve">Det. O. Koukol &amp; G. Delgado, </t>
  </si>
  <si>
    <t>along the road between Almirante and Changuinola</t>
  </si>
  <si>
    <t>Bocas del Toro</t>
  </si>
  <si>
    <t>KZP460</t>
  </si>
  <si>
    <t>KZP376</t>
  </si>
  <si>
    <t>KZP408</t>
  </si>
  <si>
    <t>constrictus</t>
  </si>
  <si>
    <t>Hermatomyces constrictus Koukol et Delgado</t>
  </si>
  <si>
    <t>Bauhinia cumanensis</t>
  </si>
  <si>
    <t>KZP457</t>
  </si>
  <si>
    <t>Sarcoleotia</t>
  </si>
  <si>
    <t>globosa</t>
  </si>
  <si>
    <t>(Sommerf.) Korf</t>
  </si>
  <si>
    <t>Sarcoleotia globosa (Sommerf.) Korf</t>
  </si>
  <si>
    <t>Hautes - Pyrénéés</t>
  </si>
  <si>
    <t>1450 m SE of the top of Pic d'Ayré</t>
  </si>
  <si>
    <t>Z. Egertová</t>
  </si>
  <si>
    <t>road to Volcán Barú, around forest house</t>
  </si>
  <si>
    <t>KZP423</t>
  </si>
  <si>
    <t>Morchella</t>
  </si>
  <si>
    <t>elata</t>
  </si>
  <si>
    <t>Morchella elata Fr.</t>
  </si>
  <si>
    <t>Červený vrch u Nalžovic</t>
  </si>
  <si>
    <t>on a private garden</t>
  </si>
  <si>
    <t>on coniferous bark in the garden</t>
  </si>
  <si>
    <t>esculenta</t>
  </si>
  <si>
    <t>Morchella esculenta (L.) Pers.</t>
  </si>
  <si>
    <t>O. Leneček</t>
  </si>
  <si>
    <t>Bohemia meridionalis</t>
  </si>
  <si>
    <t>Soběslavská blata, Komárovská leč</t>
  </si>
  <si>
    <t>ad terram</t>
  </si>
  <si>
    <t>Kotlaba et. Novacký</t>
  </si>
  <si>
    <t>Bohemia centralis</t>
  </si>
  <si>
    <t>in marginae viae silvaticae</t>
  </si>
  <si>
    <t>Z. Moravec</t>
  </si>
  <si>
    <t>Prameny u Mar. Lázní</t>
  </si>
  <si>
    <t>Pluhův bor, smrkový les</t>
  </si>
  <si>
    <t>u cesty mezi kládami</t>
  </si>
  <si>
    <t>Dendroseptoria</t>
  </si>
  <si>
    <t>Microthia</t>
  </si>
  <si>
    <t>dead leaves of Nepenthis truncata x weltii</t>
  </si>
  <si>
    <t>CCF</t>
  </si>
  <si>
    <t>Septonema</t>
  </si>
  <si>
    <t>lohmanii</t>
  </si>
  <si>
    <t>G. Delgado &amp; Koukol</t>
  </si>
  <si>
    <t>Septonema lohmanii G. Delgado &amp; Koukol</t>
  </si>
  <si>
    <t>Tokáň</t>
  </si>
  <si>
    <t>Růžová zahrada</t>
  </si>
  <si>
    <r>
      <t xml:space="preserve">bark in the litter, </t>
    </r>
    <r>
      <rPr>
        <i/>
        <sz val="11"/>
        <color rgb="FF000000"/>
        <rFont val="Calibri"/>
        <family val="2"/>
        <charset val="238"/>
      </rPr>
      <t>Pinus strobus</t>
    </r>
  </si>
  <si>
    <t>Lamprospora</t>
  </si>
  <si>
    <t>M. Vega, Sochorová, Janošík &amp; Martínez-Gil</t>
  </si>
  <si>
    <t>De Notaris</t>
  </si>
  <si>
    <t>Benkert</t>
  </si>
  <si>
    <t>M. Vega et al.</t>
  </si>
  <si>
    <t xml:space="preserve">Boudier </t>
  </si>
  <si>
    <t>carbonicola</t>
  </si>
  <si>
    <t>densireticulata</t>
  </si>
  <si>
    <t>dictydiola</t>
  </si>
  <si>
    <t>miniata</t>
  </si>
  <si>
    <t>pannosa</t>
  </si>
  <si>
    <t>Octospora</t>
  </si>
  <si>
    <t>svrcekii</t>
  </si>
  <si>
    <t>rehmii</t>
  </si>
  <si>
    <t xml:space="preserve">Lamprospora carbonicola Boudier </t>
  </si>
  <si>
    <t>Lamprospora densireticulata M. Vega, Sochorová, Janošík &amp; Martínez-Gil</t>
  </si>
  <si>
    <t xml:space="preserve">Lamprospora dictydiola Boudier </t>
  </si>
  <si>
    <t>Lamprospora miniata De Notaris</t>
  </si>
  <si>
    <t>Lamprospora rehmii Benkert</t>
  </si>
  <si>
    <t>Octospora pannosa M. Vega et al.</t>
  </si>
  <si>
    <t>Octospora svrcekii Benkert</t>
  </si>
  <si>
    <t>Funaria hygrometrica</t>
  </si>
  <si>
    <t>Aloina ambigua</t>
  </si>
  <si>
    <t>Tortula muralis</t>
  </si>
  <si>
    <t>Protobryum bryoides</t>
  </si>
  <si>
    <t>Pleuridium acuminatum</t>
  </si>
  <si>
    <t>Brachythecium velutinum</t>
  </si>
  <si>
    <t>Cratoneuron filicinum</t>
  </si>
  <si>
    <t>M. Vega</t>
  </si>
  <si>
    <t>R. Martínez-Gil</t>
  </si>
  <si>
    <t>M. Vega, T. Richter</t>
  </si>
  <si>
    <t>50°0'27.1.62'' N, 14°19'12.36" E</t>
  </si>
  <si>
    <t>28°17'25.33'' N, 16°46'59.95" W</t>
  </si>
  <si>
    <t>43°36'24.5'' N, 1°27'38.9" E</t>
  </si>
  <si>
    <t>50°4'16.6'' N, 14°25'17.7" E</t>
  </si>
  <si>
    <t>48°53'0.527"N, 18°1'7.672"E</t>
  </si>
  <si>
    <t>42° 3’ 13’’ N, 2° 38’ 54” W</t>
  </si>
  <si>
    <t>53° 43’ 5,67” N, 11° 6’ 21,22” E</t>
  </si>
  <si>
    <t>48°37'44.360"N, 20°49'49.734"E</t>
  </si>
  <si>
    <t>semiarid meadow near river Váh</t>
  </si>
  <si>
    <t>Haute Garonne</t>
  </si>
  <si>
    <t>Zádiel</t>
  </si>
  <si>
    <t>Trenčín, Biskupice</t>
  </si>
  <si>
    <t xml:space="preserve"> Parque natural de la Sierra de Cebollera, humid slope besides a forest road</t>
  </si>
  <si>
    <t xml:space="preserve"> La Rioja</t>
  </si>
  <si>
    <t xml:space="preserve"> Villoslada</t>
  </si>
  <si>
    <t>Northern Spain</t>
  </si>
  <si>
    <t>Botanical Garden of the Charles University</t>
  </si>
  <si>
    <t>Toulouse</t>
  </si>
  <si>
    <t>Cimetière de Terre Cabade</t>
  </si>
  <si>
    <t>Southern France</t>
  </si>
  <si>
    <t>Montañas Negras, old lava field</t>
  </si>
  <si>
    <t>Santiago del Teide</t>
  </si>
  <si>
    <t>Radotínske údolí, xerophilous meadow</t>
  </si>
  <si>
    <t>Zádielska tiesňava, banks of the stream Blatný potok</t>
  </si>
  <si>
    <t>Slovenský kras</t>
  </si>
  <si>
    <t>Güstow</t>
  </si>
  <si>
    <t>Jensenberg, slope in a young forest</t>
  </si>
  <si>
    <t>Nordwestmecklenburg</t>
  </si>
  <si>
    <t>Mecklenburg-Vorpommern</t>
  </si>
  <si>
    <t>fasciculare</t>
  </si>
  <si>
    <t>Septonema fasciculare (Corda) S. Hughes</t>
  </si>
  <si>
    <t>Nová Hospoda</t>
  </si>
  <si>
    <t>along the road E49</t>
  </si>
  <si>
    <t xml:space="preserve">Penicillium </t>
  </si>
  <si>
    <t>paradoxum</t>
  </si>
  <si>
    <t>(Fennell &amp; Raper) Samson, Houbraken, Visagie &amp; Frisvald</t>
  </si>
  <si>
    <t>Penicillium  paradoxum (Fennell &amp; Raper) Samson, Houbraken, Visagie &amp; Frisvald</t>
  </si>
  <si>
    <t>Křivoklátsko</t>
  </si>
  <si>
    <t>near Roztoky village</t>
  </si>
  <si>
    <t xml:space="preserve">mixed forest </t>
  </si>
  <si>
    <t>fresh excrement</t>
  </si>
  <si>
    <t>Oct 2015</t>
  </si>
  <si>
    <t>V. Hubka</t>
  </si>
  <si>
    <t>CCF 5547</t>
  </si>
  <si>
    <t>Puerto Rico</t>
  </si>
  <si>
    <t>El Yunque, Rio Mameyes, between bridge and Charca Angelito</t>
  </si>
  <si>
    <t>Rio Abajo Forest Reserve, close to small brook</t>
  </si>
  <si>
    <t>Rio Abajo Forest Reserve</t>
  </si>
  <si>
    <t>El Yunque, along path to El Toro peak</t>
  </si>
  <si>
    <t>dry twig of an unknown tree</t>
  </si>
  <si>
    <t>NFJ5A</t>
  </si>
  <si>
    <t>Fjellfrøsvatnet</t>
  </si>
  <si>
    <t>NE "corner" of the lake, about 100m E from where the river enters the lake, mica/schist boulder scree</t>
  </si>
  <si>
    <t>N69.101452 E19.344055</t>
  </si>
  <si>
    <t xml:space="preserve"> 10.7.2017</t>
  </si>
  <si>
    <t>J. Steinová, I. Černajová</t>
  </si>
  <si>
    <t>NKA4A</t>
  </si>
  <si>
    <t xml:space="preserve">(Wallr.) Flot. </t>
  </si>
  <si>
    <t>Karnes</t>
  </si>
  <si>
    <t>limestone outcrops, by the road towards the tip of the semi-island, between the last house and the sea shore</t>
  </si>
  <si>
    <t>N69.545138 E20.269084</t>
  </si>
  <si>
    <t xml:space="preserve"> 12.7.2017</t>
  </si>
  <si>
    <t>NFJ14A, NFJ14B</t>
  </si>
  <si>
    <t>NTJ3A, NTJ3B, NTJ3C</t>
  </si>
  <si>
    <t xml:space="preserve">Tjeldsundbrua </t>
  </si>
  <si>
    <t>on the slope opposite to the Tjeldsundbrua camping, arctic heathland with Sphagnum, on quartzite bedrock</t>
  </si>
  <si>
    <t>N68.629673 E16.594859</t>
  </si>
  <si>
    <t xml:space="preserve"> 8.7.2017</t>
  </si>
  <si>
    <t>NTR2A, NTR2B</t>
  </si>
  <si>
    <t>Tromsø</t>
  </si>
  <si>
    <t>about 150-200m uphill from the upper station of the lift, arcto-alpine zone above the tree line, on soil on mica/schist bedrock</t>
  </si>
  <si>
    <t>N69.632908 E18.998198</t>
  </si>
  <si>
    <t xml:space="preserve"> 11.7.2017</t>
  </si>
  <si>
    <t>SDJ1A, SDJ1B</t>
  </si>
  <si>
    <t>Djurmo Klack</t>
  </si>
  <si>
    <t>granite boulder scree surrounded by a forest, about 10m SE from a small tourist shelter at the top of the hill</t>
  </si>
  <si>
    <t>N60.556239 E15.181526</t>
  </si>
  <si>
    <t xml:space="preserve"> 31.8.2017</t>
  </si>
  <si>
    <t>SEP4A, SEP4B</t>
  </si>
  <si>
    <t>Paktajåkaluobbalah</t>
  </si>
  <si>
    <t>about 5km from Björkliden towards Norway, betweem the road and the lake Paktajåkaluobbalah, tundra on rock outcrops (flat granitoid boulders), on soil</t>
  </si>
  <si>
    <t>N68.439601 E18.631060</t>
  </si>
  <si>
    <t xml:space="preserve"> 7.7.2017</t>
  </si>
  <si>
    <t>SDA1A, SDA1B</t>
  </si>
  <si>
    <t>Dalhalla</t>
  </si>
  <si>
    <t>upper edge of a limestone quarry and a forest road, N to the quarry, W to the main parking place, about 15m W from the gate</t>
  </si>
  <si>
    <t>N60.949853 E15.104766</t>
  </si>
  <si>
    <t xml:space="preserve"> 29.8.2017</t>
  </si>
  <si>
    <t>SLI3A, SLI3B, SLI3C, SLI3D</t>
  </si>
  <si>
    <t>Lindbastmora, about 7km NE from Nyhammar</t>
  </si>
  <si>
    <t>a small open site in the middle of a mixed forest, on rhyolite bedrock but with a strip periodically washed by water of high pH</t>
  </si>
  <si>
    <t>N60.344481 E15.045676</t>
  </si>
  <si>
    <t xml:space="preserve"> 25.8.2017</t>
  </si>
  <si>
    <t>SSB6A, SSB6B</t>
  </si>
  <si>
    <t>Solberga kalkbrott</t>
  </si>
  <si>
    <t>limestone gravel, a small flat open space on the W side of the road to the quarry, approx. 50m before the road enters the quarry</t>
  </si>
  <si>
    <t>N60.983492 E15.212700</t>
  </si>
  <si>
    <t xml:space="preserve"> 27.8.2017</t>
  </si>
  <si>
    <t>NEU1</t>
  </si>
  <si>
    <t>(Ach.) Flot. s. str.</t>
  </si>
  <si>
    <t>Neuhausen</t>
  </si>
  <si>
    <t>early succesional sands</t>
  </si>
  <si>
    <t>N51.671095 E14.387173</t>
  </si>
  <si>
    <t>NEU7A, NEU7B</t>
  </si>
  <si>
    <t>cf. chlorophaea gr.</t>
  </si>
  <si>
    <t>NKA6A</t>
  </si>
  <si>
    <t xml:space="preserve">cf. macroceras </t>
  </si>
  <si>
    <t>SLI2A, SLI2B</t>
  </si>
  <si>
    <t xml:space="preserve">cf. pocillum </t>
  </si>
  <si>
    <t>NEU7D</t>
  </si>
  <si>
    <t xml:space="preserve">cf. rei </t>
  </si>
  <si>
    <r>
      <t>UV</t>
    </r>
    <r>
      <rPr>
        <sz val="11"/>
        <color theme="1"/>
        <rFont val="Calibri"/>
        <family val="2"/>
        <charset val="238"/>
      </rPr>
      <t>±</t>
    </r>
  </si>
  <si>
    <t>SEP8A, SEP8B</t>
  </si>
  <si>
    <t>coccifera/borealis</t>
  </si>
  <si>
    <t>HRA6A, HRA6B</t>
  </si>
  <si>
    <t>Hradčany airport</t>
  </si>
  <si>
    <t>heathland at the W part of the airport area, about 70m from the runway</t>
  </si>
  <si>
    <t>N50.621400 E14.714396</t>
  </si>
  <si>
    <t>NRE9A</t>
  </si>
  <si>
    <t>E6-857 crossroads</t>
  </si>
  <si>
    <t>calcareous rocky soil between the road and the the last rest stop by E6 south to the E6-857 crossroads</t>
  </si>
  <si>
    <t>N69.137584 E19.046249</t>
  </si>
  <si>
    <t>NFJ16A</t>
  </si>
  <si>
    <t>SDJ6A, SDJ6B</t>
  </si>
  <si>
    <t>SNI4A, SNI4B, SNI4C</t>
  </si>
  <si>
    <t>Nittsjö</t>
  </si>
  <si>
    <t>a clear-cut in the middle of pine forests</t>
  </si>
  <si>
    <t>N60.926643 E15.064329</t>
  </si>
  <si>
    <t xml:space="preserve"> 28.8.2017</t>
  </si>
  <si>
    <t>SOB7A</t>
  </si>
  <si>
    <t>Östbjörka</t>
  </si>
  <si>
    <t>limestone outcrops in the Östbjörka Nature Reserve</t>
  </si>
  <si>
    <t>N60.978767 E15.135678</t>
  </si>
  <si>
    <t xml:space="preserve"> 30.8.2017</t>
  </si>
  <si>
    <t>SCK6A, SCK6B, SCK6C</t>
  </si>
  <si>
    <t>Siljan impact crater</t>
  </si>
  <si>
    <t>a huge clear-cut somewhere in the flatland of the Siljan crater, about 10km NW of Östbjörka, E of the Draggen lake, early stages of heath vegetation by a forest road, on granite bedrock</t>
  </si>
  <si>
    <t>N61.056844 E15.049959</t>
  </si>
  <si>
    <t>SSB8A, SSB8B</t>
  </si>
  <si>
    <t>SSO5A</t>
  </si>
  <si>
    <t>Sollerön</t>
  </si>
  <si>
    <t>a former Viking  burial heap, the second from the Karl Lark house towards SW (along the road), mixture of calcareous and acidic rocks</t>
  </si>
  <si>
    <t>N60.977837 E14.616952</t>
  </si>
  <si>
    <t xml:space="preserve"> 26.8.2017</t>
  </si>
  <si>
    <t>WBB5A</t>
  </si>
  <si>
    <t>GB, Wales</t>
  </si>
  <si>
    <t>Borth Bog (Cors Fochno)</t>
  </si>
  <si>
    <t>east part of the bog</t>
  </si>
  <si>
    <t>N52.50306567 W4.01143133</t>
  </si>
  <si>
    <t>J. Steinová, I. Černajová, Z. Vaiglová</t>
  </si>
  <si>
    <t>WBB5B</t>
  </si>
  <si>
    <t>WBBC, WBB5D</t>
  </si>
  <si>
    <t>WBB5E, WBB5F</t>
  </si>
  <si>
    <t>NRE7A</t>
  </si>
  <si>
    <t>NFJ2A</t>
  </si>
  <si>
    <t>NTR10A, NTR10B</t>
  </si>
  <si>
    <t>SDA8A</t>
  </si>
  <si>
    <t>SDJ16A, SDJ16B</t>
  </si>
  <si>
    <t>SGA6A</t>
  </si>
  <si>
    <t>Garpenbergs gård</t>
  </si>
  <si>
    <t>metavolcanic boulders with iron, zinc, copper, silver, east side of the river, opposite to a sawmill, about 30m from the river</t>
  </si>
  <si>
    <t>N60.285947 E16.203372</t>
  </si>
  <si>
    <t xml:space="preserve"> 24.8.2017</t>
  </si>
  <si>
    <t>SLI5A, SLI5B, SLI5C</t>
  </si>
  <si>
    <t>SNI7A, SNI7B</t>
  </si>
  <si>
    <t>SOB6A</t>
  </si>
  <si>
    <t>SEP11A</t>
  </si>
  <si>
    <t>WTB1B, WTB1C, WTB1D</t>
  </si>
  <si>
    <t>Tregaron bog (Cors Caron)</t>
  </si>
  <si>
    <t>at the end of the boardwalk, almost in the middle of the bog</t>
  </si>
  <si>
    <t>N52.2431346 W3.9282164</t>
  </si>
  <si>
    <t>SCK2A, SCK2B</t>
  </si>
  <si>
    <t>SSB3A, SSB3B</t>
  </si>
  <si>
    <t>NEU3A, NEU3B</t>
  </si>
  <si>
    <t>SCK4A, SCK4B</t>
  </si>
  <si>
    <t>NEU5B, NEU5C</t>
  </si>
  <si>
    <t>Asperges ex S. Stenroos</t>
  </si>
  <si>
    <t>NEU8A, NEU8B, NEU8C</t>
  </si>
  <si>
    <t>Pol12</t>
  </si>
  <si>
    <t>Kalvárie u Motole, Prague </t>
  </si>
  <si>
    <t>diabase steppe/grassland with rock outcrops</t>
  </si>
  <si>
    <t>323.5</t>
  </si>
  <si>
    <t>N50.065824 E14.323209</t>
  </si>
  <si>
    <t>I. Černajová</t>
  </si>
  <si>
    <t>ZAV4A, ZAV4B</t>
  </si>
  <si>
    <t>Na Závěrce, Srbsko</t>
  </si>
  <si>
    <t>above the road 116, opposite of the wastewater treatment plant, steep grassland with limestone outcrops</t>
  </si>
  <si>
    <t>49.9335394N 14.1369492E</t>
  </si>
  <si>
    <t>ZAV4C, ZAV4D</t>
  </si>
  <si>
    <t>SUS4A</t>
  </si>
  <si>
    <t xml:space="preserve">Sušice </t>
  </si>
  <si>
    <t>former limestone quarry at SE slope of Minovka hill (556 m), rocky plató with sparse grassland</t>
  </si>
  <si>
    <t>49.2547483N 13.5522144E</t>
  </si>
  <si>
    <t>SV3A, SV3B</t>
  </si>
  <si>
    <t>Svatá</t>
  </si>
  <si>
    <t>rocky plató near the top of Obecná skála rock</t>
  </si>
  <si>
    <t>49.9399972N 13.9607781E</t>
  </si>
  <si>
    <t>P. Škaloud, O. Peksa, J. Steinová, P. Moya, Z. Vaiglová</t>
  </si>
  <si>
    <t>SYT3A, SYT3B</t>
  </si>
  <si>
    <t xml:space="preserve">Sytno </t>
  </si>
  <si>
    <t>mine spoil heap 1 km W of Sytno (foot the heap with sparse grassland)</t>
  </si>
  <si>
    <t>49.738951 N 13.027498E</t>
  </si>
  <si>
    <t>SYT3C, SYT3D</t>
  </si>
  <si>
    <t>VIN5A, VIN5B, VIN5C</t>
  </si>
  <si>
    <t>Vinařice</t>
  </si>
  <si>
    <t>vulcanite rock outcrops</t>
  </si>
  <si>
    <t>50.18164674N 14.08741931E</t>
  </si>
  <si>
    <t>VIN5D</t>
  </si>
  <si>
    <t>VIN5E, VIN5F</t>
  </si>
  <si>
    <t>WBN2A, WBN2B</t>
  </si>
  <si>
    <t>Bwlch Nant yr Arian</t>
  </si>
  <si>
    <t>rock outcrops grassland with heather</t>
  </si>
  <si>
    <t>N52.42184786 W3.88388505</t>
  </si>
  <si>
    <t>J. Steinová, Z. Vaiglová</t>
  </si>
  <si>
    <t>WKQ1A, WKQ1B</t>
  </si>
  <si>
    <t>Kings Quoit</t>
  </si>
  <si>
    <t>calcareous sandstone outcrops in a heathland</t>
  </si>
  <si>
    <t>N51.64013190 W4.80662423</t>
  </si>
  <si>
    <t>WKQ1C, WKQ1D</t>
  </si>
  <si>
    <t>WKQ1E</t>
  </si>
  <si>
    <t>WLT1A</t>
  </si>
  <si>
    <t>Little Tor</t>
  </si>
  <si>
    <t>below the pathway from Pennard to Oxwich, just E before there is a small gate, above the beach, steep limestone grassland with rock outcrops</t>
  </si>
  <si>
    <t>N51.57034244 W4.12931286</t>
  </si>
  <si>
    <t>WLT1B</t>
  </si>
  <si>
    <t>WST3A, WST3B</t>
  </si>
  <si>
    <t xml:space="preserve">Stackpole </t>
  </si>
  <si>
    <t>above the beach between Broadhaven and Stackpole, with the view of the Church Rock, limestone sand dune</t>
  </si>
  <si>
    <t>N51.61052960 W4.91996599</t>
  </si>
  <si>
    <t>WST3C, WST3D</t>
  </si>
  <si>
    <t>WST3E, WST3F</t>
  </si>
  <si>
    <t>WST3G, WST3H</t>
  </si>
  <si>
    <t>WSH4A, WSH4B, WSH4C</t>
  </si>
  <si>
    <t>Strumble Head</t>
  </si>
  <si>
    <t xml:space="preserve">cliffs about 300m E from the lighthouse, heathland with rock outcrops </t>
  </si>
  <si>
    <t>N52.03100833 W5.06334590</t>
  </si>
  <si>
    <t>WYN1A, WYN1B, WYN1C</t>
  </si>
  <si>
    <t>Ynyslas</t>
  </si>
  <si>
    <t>grassland on calcareous sand dune</t>
  </si>
  <si>
    <t>N52.52184528 W4.05740833</t>
  </si>
  <si>
    <t>WYN1D, WYN1E</t>
  </si>
  <si>
    <t>CSA1A</t>
  </si>
  <si>
    <t>Hungary</t>
  </si>
  <si>
    <t>Csákberény</t>
  </si>
  <si>
    <r>
      <t>approx. halway to S</t>
    </r>
    <r>
      <rPr>
        <sz val="11"/>
        <rFont val="Calibri"/>
        <family val="2"/>
        <charset val="238"/>
      </rPr>
      <t xml:space="preserve">öréd, few meters S of the road, </t>
    </r>
    <r>
      <rPr>
        <sz val="11"/>
        <rFont val="Calibri"/>
        <family val="2"/>
        <charset val="238"/>
        <scheme val="minor"/>
      </rPr>
      <t>the bottom of a small old abandoned limestone quarry</t>
    </r>
  </si>
  <si>
    <t>47.329388N 18.313593E</t>
  </si>
  <si>
    <t xml:space="preserve"> 4.6.2017</t>
  </si>
  <si>
    <t>O. Peksa, J. Steinová, I. Černajová</t>
  </si>
  <si>
    <t>CSA1B, CSA1C</t>
  </si>
  <si>
    <t>CSA1D, CSA1E</t>
  </si>
  <si>
    <t>KOT5A, KOT5B</t>
  </si>
  <si>
    <t>Kőtenger</t>
  </si>
  <si>
    <t>dry grassland on conglomerate outcrops</t>
  </si>
  <si>
    <t>46.889835N 17.554777E</t>
  </si>
  <si>
    <t xml:space="preserve"> 3.6.2017</t>
  </si>
  <si>
    <t>SDA1C, SDA1D</t>
  </si>
  <si>
    <t>NAG4A, NAG4B</t>
  </si>
  <si>
    <t>Nagytevel </t>
  </si>
  <si>
    <t>grassland on sand S to the forest road that goes along the laka Halastó and further SE, about 1,7km SE from the dam</t>
  </si>
  <si>
    <t>47.269014N 17.600788E</t>
  </si>
  <si>
    <t>NAG4C</t>
  </si>
  <si>
    <t>NAG4D, NAG4E</t>
  </si>
  <si>
    <t>SAL5D</t>
  </si>
  <si>
    <t>Salfőld</t>
  </si>
  <si>
    <t>early succession stages overgrowing a W slope of sand quarry</t>
  </si>
  <si>
    <t>46.834682N 17.562669E</t>
  </si>
  <si>
    <t>SAL5A</t>
  </si>
  <si>
    <t>SAL5B, SAL5C</t>
  </si>
  <si>
    <t>SAL5E</t>
  </si>
  <si>
    <t>TIH2A, TIH2B</t>
  </si>
  <si>
    <t>Tihany</t>
  </si>
  <si>
    <t>S to the road, basalt outcrops with dry grassland</t>
  </si>
  <si>
    <t>46.918950N 17.870927E</t>
  </si>
  <si>
    <t xml:space="preserve"> 2.6.2017</t>
  </si>
  <si>
    <t>SGA6B</t>
  </si>
  <si>
    <t>TIH2C, TIH2D</t>
  </si>
  <si>
    <t>VES1A, VES1B</t>
  </si>
  <si>
    <t>Veszprémfajsz Calvary</t>
  </si>
  <si>
    <t>almost at the top, SW facing slope, dry grassland with limestone outcrops</t>
  </si>
  <si>
    <t>47.034079N 17.900162E</t>
  </si>
  <si>
    <t>VES1C</t>
  </si>
  <si>
    <t>VES1D, VES1E</t>
  </si>
  <si>
    <t>NKA5A</t>
  </si>
  <si>
    <t>NKA5B, NKA5C</t>
  </si>
  <si>
    <t>NKA5D, NKA5E</t>
  </si>
  <si>
    <t>NFJ4A</t>
  </si>
  <si>
    <t>NFJ4B</t>
  </si>
  <si>
    <t>LNV7A, LNV7B, LNV7C</t>
  </si>
  <si>
    <t>Lakšárska Nová Ves</t>
  </si>
  <si>
    <t>sand dune at NW end of the village, about 100 m from the last house</t>
  </si>
  <si>
    <t>48.582857N 17.176843E</t>
  </si>
  <si>
    <t xml:space="preserve"> 5.6.2017</t>
  </si>
  <si>
    <t>SSB1A, SSB1B</t>
  </si>
  <si>
    <t>SLI6A, SLI6B, SLI6C</t>
  </si>
  <si>
    <t>all K-</t>
  </si>
  <si>
    <t>HRA8A</t>
  </si>
  <si>
    <t>HRA8B, HRA8C</t>
  </si>
  <si>
    <t>SV8A, SV8B</t>
  </si>
  <si>
    <t>WBN3A, WBN3B</t>
  </si>
  <si>
    <t>SDJ17A, SDJ17B</t>
  </si>
  <si>
    <t>N60.556239 E15.181531</t>
  </si>
  <si>
    <t xml:space="preserve"> 31.8.2022</t>
  </si>
  <si>
    <t>NEU2</t>
  </si>
  <si>
    <t>NRE8A</t>
  </si>
  <si>
    <t>NFJ3A</t>
  </si>
  <si>
    <t>NTJ7A, NTJ7B, NTJ7C</t>
  </si>
  <si>
    <t>SDJ2A, SDJ2B</t>
  </si>
  <si>
    <t>SEP13A, SEP13B</t>
  </si>
  <si>
    <t>SCK7A, SCK7B</t>
  </si>
  <si>
    <t>SDJ3A, SDJ3B</t>
  </si>
  <si>
    <t>gracilis ssp. turbinata</t>
  </si>
  <si>
    <t>SGA11A</t>
  </si>
  <si>
    <t>SGA11B</t>
  </si>
  <si>
    <t>SNI3A, SNI3B</t>
  </si>
  <si>
    <t>SNI3C, SNI3D</t>
  </si>
  <si>
    <t>SOB5A</t>
  </si>
  <si>
    <t>SSB2A, SSB2B</t>
  </si>
  <si>
    <t>KAL7A, KAL7B</t>
  </si>
  <si>
    <t xml:space="preserve">chlorophaea gr. </t>
  </si>
  <si>
    <t>50.065824 N 14.323209 E</t>
  </si>
  <si>
    <t>UV-, Pd+ red, squamules richely soredious</t>
  </si>
  <si>
    <t>NEU6A, NEU6B, NEU6C, NEU6D</t>
  </si>
  <si>
    <t>merochlorophaea</t>
  </si>
  <si>
    <t>UV+, KC+, NEU6C + Cl. cf. Rei, NEU6D: some podetia UV-, KC- probably Cl. merochlorophaea mixed with Cl. pyxidata; + Cl. Macilenta</t>
  </si>
  <si>
    <t>KAL5A, KAL5B, KAL5C</t>
  </si>
  <si>
    <t>cf. cariosa</t>
  </si>
  <si>
    <t>LNV4A, LNV4C</t>
  </si>
  <si>
    <t>SCK8A, SCK8B</t>
  </si>
  <si>
    <t>ZAV2C</t>
  </si>
  <si>
    <t>WLT4B, WLT4C, WLT4D</t>
  </si>
  <si>
    <t>NKA3B, NKA3C, NKA3D</t>
  </si>
  <si>
    <t>NTN1A, NTN1B, NTN1C</t>
  </si>
  <si>
    <t>Trøsen</t>
  </si>
  <si>
    <t>limestone outcrops by the road 824, about 500m SE from the crossroads with the road FV115, by a small abandoned quarry</t>
  </si>
  <si>
    <t>N68.569387 E16.649329</t>
  </si>
  <si>
    <t xml:space="preserve"> 8.7.2018</t>
  </si>
  <si>
    <t>SDA3B, SDA3C</t>
  </si>
  <si>
    <t>KAL3A, KAL3B, KAL3C</t>
  </si>
  <si>
    <t>NFJ10A</t>
  </si>
  <si>
    <t>NKA2A, NKA2B, NKA2C</t>
  </si>
  <si>
    <t xml:space="preserve">pyxidata </t>
  </si>
  <si>
    <t>ZAV5A, ZAV5B</t>
  </si>
  <si>
    <t>pyxidata s. lat.</t>
  </si>
  <si>
    <t>SDA3A</t>
  </si>
  <si>
    <t>pyxidata/pocillum</t>
  </si>
  <si>
    <t>WBN4A, WBN4B</t>
  </si>
  <si>
    <t>(L.) Weber ex F.H. Wigg. </t>
  </si>
  <si>
    <t>SSB4B</t>
  </si>
  <si>
    <t>SDA7A</t>
  </si>
  <si>
    <t>SDJ13A, SDJ13B</t>
  </si>
  <si>
    <t>SNI2A, SNI2B, SNI2C</t>
  </si>
  <si>
    <t>SOB2A, SOB2B</t>
  </si>
  <si>
    <t>SOB2C, SOB2D</t>
  </si>
  <si>
    <t>SEP12A</t>
  </si>
  <si>
    <t>SEP12B</t>
  </si>
  <si>
    <t>SCK3A, SCK3B</t>
  </si>
  <si>
    <t>HRA3A, HRA3B, HRA3C</t>
  </si>
  <si>
    <t>KAL2A</t>
  </si>
  <si>
    <t>KAL2B, KAL2C</t>
  </si>
  <si>
    <t>ZAV3B, ZAV3C</t>
  </si>
  <si>
    <t>ZAV3A</t>
  </si>
  <si>
    <t>SUS3A, SUS3B</t>
  </si>
  <si>
    <t>SUS3C, SUS3D</t>
  </si>
  <si>
    <t>VIN6A</t>
  </si>
  <si>
    <t>VIN6B, VIN6C</t>
  </si>
  <si>
    <t>VIN6D, VIN6E</t>
  </si>
  <si>
    <t>WKQ2A, WKQ2B</t>
  </si>
  <si>
    <t>WKQ2C, WKQ2D, WKQ2E</t>
  </si>
  <si>
    <t>WLT2E, WLT2F</t>
  </si>
  <si>
    <t>WLT2A, WLT2B</t>
  </si>
  <si>
    <t>WLT2C, WLT2D</t>
  </si>
  <si>
    <t>CCF6137, SSB6A_CKV</t>
  </si>
  <si>
    <t xml:space="preserve">Lichenozyma </t>
  </si>
  <si>
    <t>pisutiana</t>
  </si>
  <si>
    <t>isolated as endophyte from Cladonia cariosa, by I. Černajová on 5 September 2017; isotype</t>
  </si>
  <si>
    <t>WST4G, WST4H</t>
  </si>
  <si>
    <t>WST4A, WST4B</t>
  </si>
  <si>
    <t>WST4C, WST4D</t>
  </si>
  <si>
    <t>WST4E, WST4F</t>
  </si>
  <si>
    <t>WSH2A, WSH2B</t>
  </si>
  <si>
    <t>WYN3A, WYN3B</t>
  </si>
  <si>
    <t>WYN3C, WYN3D, WYN3E</t>
  </si>
  <si>
    <t>CSA6A</t>
  </si>
  <si>
    <t>KOT2A, KOT2B</t>
  </si>
  <si>
    <t>SEP5B</t>
  </si>
  <si>
    <r>
      <t>Paktaj</t>
    </r>
    <r>
      <rPr>
        <sz val="11"/>
        <color theme="1"/>
        <rFont val="Calibri"/>
        <family val="2"/>
        <charset val="238"/>
      </rPr>
      <t>å</t>
    </r>
    <r>
      <rPr>
        <sz val="11"/>
        <color rgb="FF000000"/>
        <rFont val="Calibri"/>
        <family val="2"/>
        <charset val="238"/>
      </rPr>
      <t>kaluobbalah</t>
    </r>
  </si>
  <si>
    <t>NAG5C,  NAG5E</t>
  </si>
  <si>
    <t>NAG5A, NAG5B</t>
  </si>
  <si>
    <t>SAL2A</t>
  </si>
  <si>
    <t>SAL2B</t>
  </si>
  <si>
    <t>SAL2C</t>
  </si>
  <si>
    <t>WKQ6A, WKQ6B</t>
  </si>
  <si>
    <t>TIH1B</t>
  </si>
  <si>
    <t>TIH1A</t>
  </si>
  <si>
    <t>TIH1C, TIH1D</t>
  </si>
  <si>
    <t>CSA5A</t>
  </si>
  <si>
    <t>VES2A, VES2C</t>
  </si>
  <si>
    <t>VES2B</t>
  </si>
  <si>
    <t>VES2D, VES2E</t>
  </si>
  <si>
    <t>LNV8A, LNV8B</t>
  </si>
  <si>
    <t>SUS5A, SUS5B, SUS5C</t>
  </si>
  <si>
    <t>NAG1C</t>
  </si>
  <si>
    <t>Pol14</t>
  </si>
  <si>
    <t>Sitno, Štiavnické Vrchy</t>
  </si>
  <si>
    <t>andesite rock outcrops in a mixed forrest, just E to the stairs, about 100m below the top of the hill, from the side of Tatárska Lúka</t>
  </si>
  <si>
    <t>N48.404301 E18.874294</t>
  </si>
  <si>
    <t>TLC: fumarprotocetraric acid</t>
  </si>
  <si>
    <t>NEU7C</t>
  </si>
  <si>
    <t>NAG1A, NAG1B, NAG1D</t>
  </si>
  <si>
    <t>SGA2A, SGA2B, SGA2C</t>
  </si>
  <si>
    <t>NFJ17A</t>
  </si>
  <si>
    <t>(Michx.) Fr. </t>
  </si>
  <si>
    <t>KAL4A, KAL4B, KAL4C</t>
  </si>
  <si>
    <t>symphycarpa</t>
  </si>
  <si>
    <t>ZAV6A, ZAV6B, ZAV6C</t>
  </si>
  <si>
    <t>ZAV6D, ZAV6E</t>
  </si>
  <si>
    <t>SUS1A, SUS1B</t>
  </si>
  <si>
    <t>SUS1C, SUS1D, SUS1E</t>
  </si>
  <si>
    <t>CSA4A, CSA4B, CSA4D</t>
  </si>
  <si>
    <t>CSA4C</t>
  </si>
  <si>
    <t>TAP3A, TAP3B, TAP3C</t>
  </si>
  <si>
    <t>Tapolcafő</t>
  </si>
  <si>
    <t xml:space="preserve">upper edge of an old abandoned limestone quarry </t>
  </si>
  <si>
    <t>47.278354N 17.542742E</t>
  </si>
  <si>
    <t>TAP3D, TAP3F, TAP3G, TAP3H, TAP3I</t>
  </si>
  <si>
    <t>TAP3E</t>
  </si>
  <si>
    <t>TIH5A, TIH5B, TIH5C, TIH5D</t>
  </si>
  <si>
    <t>SDJ8A, SDJ8B</t>
  </si>
  <si>
    <t>N60.556239 E15.181527</t>
  </si>
  <si>
    <t xml:space="preserve"> 31.8.2018</t>
  </si>
  <si>
    <t>VES4A, VES4B, VES4C</t>
  </si>
  <si>
    <t>SNI5A, SNI5B</t>
  </si>
  <si>
    <r>
      <t>Nittsj</t>
    </r>
    <r>
      <rPr>
        <sz val="11"/>
        <color theme="1"/>
        <rFont val="Calibri"/>
        <family val="2"/>
        <charset val="238"/>
      </rPr>
      <t>ö</t>
    </r>
  </si>
  <si>
    <t>VES4D, VES4E</t>
  </si>
  <si>
    <t>SNI5C</t>
  </si>
  <si>
    <t>NKA1A, NKA1B, NKA1C</t>
  </si>
  <si>
    <t>NKA1D, NKA1E</t>
  </si>
  <si>
    <t>NTN2A, NTN2B, NTN2C</t>
  </si>
  <si>
    <t>NTN2D, NTN2E</t>
  </si>
  <si>
    <t>SOB1A, SOB1B</t>
  </si>
  <si>
    <t>SOB1C, SOB1D, DOB1E</t>
  </si>
  <si>
    <t>SV6A, SV6B</t>
  </si>
  <si>
    <t>(L.) Weber ex F. H. Wigg.</t>
  </si>
  <si>
    <t>WBB3A, WBB3B</t>
  </si>
  <si>
    <t>WBB3C, WBB3D</t>
  </si>
  <si>
    <t>WTB3A</t>
  </si>
  <si>
    <t>WTB3B, WTB3C, WTB3D</t>
  </si>
  <si>
    <t>KOT8A, KOT8B</t>
  </si>
  <si>
    <t>WKQ6C</t>
  </si>
  <si>
    <t xml:space="preserve"> + Cl. ramulosa</t>
  </si>
  <si>
    <t>NFJ13A</t>
  </si>
  <si>
    <t>NTJ2A, NTJ2B, NTJ2C</t>
  </si>
  <si>
    <t>NTR8A</t>
  </si>
  <si>
    <t>NTR8B</t>
  </si>
  <si>
    <t>LNV2A, LNV2B, LNV2C</t>
  </si>
  <si>
    <t>SDJ14A</t>
  </si>
  <si>
    <t>SDJ14B</t>
  </si>
  <si>
    <t>SNI6A, SNI6B</t>
  </si>
  <si>
    <t>SEP6A, SEP6B</t>
  </si>
  <si>
    <t>KOT10B</t>
  </si>
  <si>
    <r>
      <t>UV</t>
    </r>
    <r>
      <rPr>
        <sz val="11"/>
        <color theme="1"/>
        <rFont val="Calibri"/>
        <family val="2"/>
        <charset val="238"/>
      </rPr>
      <t>±</t>
    </r>
    <r>
      <rPr>
        <sz val="11"/>
        <color rgb="FF000000"/>
        <rFont val="Calibri"/>
        <family val="2"/>
        <charset val="238"/>
      </rPr>
      <t xml:space="preserve"> + Cl. mitis</t>
    </r>
  </si>
  <si>
    <t>SAL3B, SAL3C</t>
  </si>
  <si>
    <t>SAL3D, SAL3E</t>
  </si>
  <si>
    <t>NAG1E</t>
  </si>
  <si>
    <t>LNV5A, LNV5B, LNV5C</t>
  </si>
  <si>
    <t>all UV±</t>
  </si>
  <si>
    <t>SSO4A, SSO4B</t>
  </si>
  <si>
    <r>
      <t>Soller</t>
    </r>
    <r>
      <rPr>
        <sz val="11"/>
        <color theme="1"/>
        <rFont val="Calibri"/>
        <family val="2"/>
        <charset val="238"/>
      </rPr>
      <t>ön</t>
    </r>
  </si>
  <si>
    <t>UV+; SSO4A + Cladonia fimbriata SSO6A</t>
  </si>
  <si>
    <t>SSO4E</t>
  </si>
  <si>
    <t xml:space="preserve">UV+  </t>
  </si>
  <si>
    <t>HRA9A, HRA9B, HRA9C</t>
  </si>
  <si>
    <t>all three UV+; 9A+Cl. macilenta, Cladonia sp.</t>
  </si>
  <si>
    <t>SUS5D, SUS5E</t>
  </si>
  <si>
    <t>both UV+; 5D+Cl. chlorophaea gr.</t>
  </si>
  <si>
    <t>TAP1A</t>
  </si>
  <si>
    <t xml:space="preserve">rei </t>
  </si>
  <si>
    <t>WBN10A</t>
  </si>
  <si>
    <t>NRE12B</t>
  </si>
  <si>
    <t>SSO4C, SSO4D</t>
  </si>
  <si>
    <t>SDA5A, SDA5B, SDA5C</t>
  </si>
  <si>
    <t>all UV-</t>
  </si>
  <si>
    <t>SCK1B</t>
  </si>
  <si>
    <t xml:space="preserve"> Siljan impact crater</t>
  </si>
  <si>
    <t>SV1A, SV1B</t>
  </si>
  <si>
    <t>both UV+, 1B+Cl. merochlorophaea (UV+, KC+ red)</t>
  </si>
  <si>
    <t>NEU4A, NEU4B</t>
  </si>
  <si>
    <t>both UV-, 4B+Cl. Macilenta</t>
  </si>
  <si>
    <t>SYT7A</t>
  </si>
  <si>
    <t>VIN2B</t>
  </si>
  <si>
    <t>NTJ1B, NTJ1C</t>
  </si>
  <si>
    <t>both UV-, Pd-</t>
  </si>
  <si>
    <t>NTR9B</t>
  </si>
  <si>
    <t>UV-, Pd-</t>
  </si>
  <si>
    <t>SV4A, SV4B</t>
  </si>
  <si>
    <t>both Pd-</t>
  </si>
  <si>
    <t>SGA1A, SGA1B</t>
  </si>
  <si>
    <t>SGA1C</t>
  </si>
  <si>
    <t>SSB7B</t>
  </si>
  <si>
    <t>SCK5A, SCK5B</t>
  </si>
  <si>
    <t>SEP1A, SEP1B, SEP1C</t>
  </si>
  <si>
    <t>all UV-, Pd-, 1A + Stereocaulon alpinum</t>
  </si>
  <si>
    <t>LNV1A, LNV1B, LNV1C</t>
  </si>
  <si>
    <t>all UV-, Pd-</t>
  </si>
  <si>
    <t>NTR3B</t>
  </si>
  <si>
    <t>NLA2A, NLA2B, NLA2D</t>
  </si>
  <si>
    <t>Lavangen</t>
  </si>
  <si>
    <t>SW of the village, old abandonded limestone quarry, on the other side of the road is another one still active, calcareous marble</t>
  </si>
  <si>
    <t>N68.524283 E16.641472</t>
  </si>
  <si>
    <t xml:space="preserve"> 9.7.2017</t>
  </si>
  <si>
    <t>NRE3A, NRE3B</t>
  </si>
  <si>
    <t>KOT4A</t>
  </si>
  <si>
    <t>WTB4A, WTB4B</t>
  </si>
  <si>
    <t>both UV+</t>
  </si>
  <si>
    <t>WTB4D</t>
  </si>
  <si>
    <t>WBB1A, WBB1B</t>
  </si>
  <si>
    <t>both UV+ white</t>
  </si>
  <si>
    <t>WBB1C, WBB1D</t>
  </si>
  <si>
    <t>WBB2A, WBB2B</t>
  </si>
  <si>
    <t>WBB2C, WBB2D</t>
  </si>
  <si>
    <t>WSH5B</t>
  </si>
  <si>
    <t>WBN7A, WBN7B</t>
  </si>
  <si>
    <t>WBN9A</t>
  </si>
  <si>
    <t>UV+ white</t>
  </si>
  <si>
    <t>WKQ3A</t>
  </si>
  <si>
    <t>WKQ4A</t>
  </si>
  <si>
    <t>WSH8A, WSH8B</t>
  </si>
  <si>
    <t>SDA6A</t>
  </si>
  <si>
    <t>Pd+ yellow</t>
  </si>
  <si>
    <t>SNI1C</t>
  </si>
  <si>
    <t>SNI1A, SNI1B</t>
  </si>
  <si>
    <t>both Pd+ red</t>
  </si>
  <si>
    <t>SDJ15A, SDJ15B</t>
  </si>
  <si>
    <t>SOB4A, SOB4B</t>
  </si>
  <si>
    <t>SOB4C, SOB4d</t>
  </si>
  <si>
    <t>SSB7A</t>
  </si>
  <si>
    <t>SSO7A</t>
  </si>
  <si>
    <t>SV5A, SV5B</t>
  </si>
  <si>
    <t>Stirt. </t>
  </si>
  <si>
    <t>both Pd+ orange</t>
  </si>
  <si>
    <t>WSH5A</t>
  </si>
  <si>
    <t>UV-, Pd+ orange</t>
  </si>
  <si>
    <t>WBN9B</t>
  </si>
  <si>
    <t>CSA3A</t>
  </si>
  <si>
    <r>
      <t>approx. halway to S</t>
    </r>
    <r>
      <rPr>
        <sz val="11"/>
        <color theme="1"/>
        <rFont val="Calibri"/>
        <family val="2"/>
        <charset val="238"/>
      </rPr>
      <t xml:space="preserve">öréd, few meters S of the road, </t>
    </r>
    <r>
      <rPr>
        <sz val="11"/>
        <color rgb="FF000000"/>
        <rFont val="Calibri"/>
        <family val="2"/>
        <charset val="238"/>
      </rPr>
      <t>the bottom of a small old abandoned limestone quarry</t>
    </r>
  </si>
  <si>
    <t xml:space="preserve"> (cf. magyarica)</t>
  </si>
  <si>
    <t>HRA4A, HRA4B</t>
  </si>
  <si>
    <t xml:space="preserve">both UV  </t>
  </si>
  <si>
    <t>NAG6A</t>
  </si>
  <si>
    <t>UV-; + Cl. rei (UV+)</t>
  </si>
  <si>
    <t>NAG6C, NAG6E, NAG6F</t>
  </si>
  <si>
    <t>all UV-, KC-</t>
  </si>
  <si>
    <t>NLA4C</t>
  </si>
  <si>
    <t>NRE2B</t>
  </si>
  <si>
    <t>pyxidata s. str.</t>
  </si>
  <si>
    <t>NTJ4B</t>
  </si>
  <si>
    <t>UV-, KC- (but a few squamules UV+ white)</t>
  </si>
  <si>
    <t>NTR6A, NTR6B</t>
  </si>
  <si>
    <t>SCK9A</t>
  </si>
  <si>
    <t>SDA4B</t>
  </si>
  <si>
    <t>UV-; +Cl. ramulosa</t>
  </si>
  <si>
    <t>SDJ12A, SDJ12B</t>
  </si>
  <si>
    <t>N60.556239 E15.181530</t>
  </si>
  <si>
    <t xml:space="preserve"> 31.8.2021</t>
  </si>
  <si>
    <t>SEP5A, SEP5C</t>
  </si>
  <si>
    <t>5A+C. straminea</t>
  </si>
  <si>
    <t>SEP7A, SEP7B</t>
  </si>
  <si>
    <t>SGA10A, SGA10B</t>
  </si>
  <si>
    <r>
      <t>Garpenbergs g</t>
    </r>
    <r>
      <rPr>
        <sz val="11"/>
        <color theme="1"/>
        <rFont val="Calibri"/>
        <family val="2"/>
        <charset val="238"/>
      </rPr>
      <t>ård</t>
    </r>
  </si>
  <si>
    <t>10A: UV-, KC-; 10B UV- (+Stereocaulon vesuvianum)</t>
  </si>
  <si>
    <t>SLI1A, SLI1B, SLI1C</t>
  </si>
  <si>
    <t>SOB3A, SOB3B, SOB3C</t>
  </si>
  <si>
    <t>SOB3D, SOB3E</t>
  </si>
  <si>
    <t>SSB9C</t>
  </si>
  <si>
    <t>SSO2C</t>
  </si>
  <si>
    <t>SSO3C, SSO3D</t>
  </si>
  <si>
    <t>3C: UV-, KC- (maybe mixed with C. chlorophaea s. str.), 3D: UV-</t>
  </si>
  <si>
    <t>SUS2A, SUS2B, SUS2C</t>
  </si>
  <si>
    <t>SUS2D, SUS2E</t>
  </si>
  <si>
    <t>SYT2A, SYT2B</t>
  </si>
  <si>
    <t>SYT2C, SYT2D</t>
  </si>
  <si>
    <t>TIH4C</t>
  </si>
  <si>
    <t>VIN4A</t>
  </si>
  <si>
    <t>WKQ5B, WKQ5C</t>
  </si>
  <si>
    <t>both UV-, Pd+ red; 5B + C. ramulosa (UV-, Pd+ red), Cladonia sp. (UV+ white, Pd-)-darker small squamules</t>
  </si>
  <si>
    <t>ZAV2A, ZAV2B</t>
  </si>
  <si>
    <t>SV10A, SV10B</t>
  </si>
  <si>
    <t>TIH4A, TIH4B</t>
  </si>
  <si>
    <t>SSO3A</t>
  </si>
  <si>
    <r>
      <t>UV</t>
    </r>
    <r>
      <rPr>
        <sz val="11"/>
        <color theme="1"/>
        <rFont val="Calibri"/>
        <family val="2"/>
        <charset val="238"/>
      </rPr>
      <t>±, KC+ carmine red</t>
    </r>
  </si>
  <si>
    <t>SCK9C</t>
  </si>
  <si>
    <r>
      <t>UV+</t>
    </r>
    <r>
      <rPr>
        <sz val="11"/>
        <color theme="1"/>
        <rFont val="Calibri"/>
        <family val="2"/>
        <charset val="238"/>
      </rPr>
      <t>, KC+ carmine red</t>
    </r>
  </si>
  <si>
    <t>HRA4C</t>
  </si>
  <si>
    <r>
      <t>UV+ white</t>
    </r>
    <r>
      <rPr>
        <sz val="11"/>
        <color theme="1"/>
        <rFont val="Calibri"/>
        <family val="2"/>
        <charset val="238"/>
      </rPr>
      <t>, KC+ carmine red</t>
    </r>
  </si>
  <si>
    <t>LNV9A</t>
  </si>
  <si>
    <t>NTJ4A</t>
  </si>
  <si>
    <t>SV7A, SV7B</t>
  </si>
  <si>
    <r>
      <t>both UV+</t>
    </r>
    <r>
      <rPr>
        <sz val="11"/>
        <color theme="1"/>
        <rFont val="Calibri"/>
        <family val="2"/>
        <charset val="238"/>
      </rPr>
      <t>, KC+ carmine red</t>
    </r>
  </si>
  <si>
    <t>WBN6A, WBN6B</t>
  </si>
  <si>
    <r>
      <t>both UV+ white</t>
    </r>
    <r>
      <rPr>
        <sz val="11"/>
        <color theme="1"/>
        <rFont val="Calibri"/>
        <family val="2"/>
        <charset val="238"/>
      </rPr>
      <t>, KC+ carmine red</t>
    </r>
  </si>
  <si>
    <t>WSH6A, WSH6B</t>
  </si>
  <si>
    <t>WTB5C</t>
  </si>
  <si>
    <r>
      <t>UV+ whitish</t>
    </r>
    <r>
      <rPr>
        <sz val="11"/>
        <color theme="1"/>
        <rFont val="Calibri"/>
        <family val="2"/>
        <charset val="238"/>
      </rPr>
      <t>, KC+ carmine red</t>
    </r>
  </si>
  <si>
    <t>NLA4E, NLA4F</t>
  </si>
  <si>
    <t>cf. chlorophaea</t>
  </si>
  <si>
    <t>(Flörke ex Sommerf.) Spreng. </t>
  </si>
  <si>
    <t xml:space="preserve">UV- </t>
  </si>
  <si>
    <t>NLA4D</t>
  </si>
  <si>
    <t xml:space="preserve">UV-  </t>
  </si>
  <si>
    <t>VIN3A</t>
  </si>
  <si>
    <t>SAL1B</t>
  </si>
  <si>
    <t xml:space="preserve">cf. chlorophaea </t>
  </si>
  <si>
    <t>NAG6B</t>
  </si>
  <si>
    <t xml:space="preserve">cf. chlorophaea s.str. </t>
  </si>
  <si>
    <t>UV- (maybe  mixed with Cl. pyxidata)</t>
  </si>
  <si>
    <t>VES3A, VES3C, VES3D, VES3E</t>
  </si>
  <si>
    <t xml:space="preserve">foliacea </t>
  </si>
  <si>
    <t>(Huds.) Willd. </t>
  </si>
  <si>
    <t xml:space="preserve">Hungary </t>
  </si>
  <si>
    <t>"convoluta morph"</t>
  </si>
  <si>
    <t>VES3B</t>
  </si>
  <si>
    <t>TIH3A, TIH3B, TIH3C, TIH3D</t>
  </si>
  <si>
    <t>KOT1A</t>
  </si>
  <si>
    <t>KOT1B</t>
  </si>
  <si>
    <t>VIN1A, VIN1B, VIN1C</t>
  </si>
  <si>
    <t>VIN1D, VIN1E</t>
  </si>
  <si>
    <t>CSA2A, CSA2B</t>
  </si>
  <si>
    <t>CSA2C, CSA2D</t>
  </si>
  <si>
    <t>LNV3A, LNV3B, LNV3C</t>
  </si>
  <si>
    <t>KAL1A, KAL1B, KAL1C</t>
  </si>
  <si>
    <t>WSH9A, WSH9B</t>
  </si>
  <si>
    <t>WLT3A</t>
  </si>
  <si>
    <t>WLZ3B, WLT3C, WLT3D, WLT3E</t>
  </si>
  <si>
    <t>NTR14A</t>
  </si>
  <si>
    <t>WYN2B</t>
  </si>
  <si>
    <t>humilis</t>
  </si>
  <si>
    <t>WBB4A, WBB4B, WBB4C, WBB4D</t>
  </si>
  <si>
    <t>KAL6A, KAL6B, KAL6C</t>
  </si>
  <si>
    <t>SSB12B</t>
  </si>
  <si>
    <t>HRA1A, HRA1B</t>
  </si>
  <si>
    <t>1A+Cl. cf. Cervicornis, Cl. Macilenta, Cl. Merochlorophaea</t>
  </si>
  <si>
    <t>HRA1C</t>
  </si>
  <si>
    <t>SSB9A, SSB9B</t>
  </si>
  <si>
    <t>SSO2B</t>
  </si>
  <si>
    <t>WSH7A</t>
  </si>
  <si>
    <t>NTR9A</t>
  </si>
  <si>
    <t>SDJ7A, SDJ7B</t>
  </si>
  <si>
    <t>WTB6A</t>
  </si>
  <si>
    <t>WTB7A</t>
  </si>
  <si>
    <t xml:space="preserve"> + Cl. portentosa</t>
  </si>
  <si>
    <t>WBN5B</t>
  </si>
  <si>
    <t>SEP10A, SEP10B</t>
  </si>
  <si>
    <t>NTR13A</t>
  </si>
  <si>
    <t>SDJ11A, SDJ11B</t>
  </si>
  <si>
    <t>N60.556239 E15.181529</t>
  </si>
  <si>
    <t xml:space="preserve"> 31.8.2020</t>
  </si>
  <si>
    <t>NTJ5A, NTJ5B</t>
  </si>
  <si>
    <t>SGA9B</t>
  </si>
  <si>
    <t>NRE11B</t>
  </si>
  <si>
    <t>trassii</t>
  </si>
  <si>
    <t>LNV6A, LNV6B, LNV6C</t>
  </si>
  <si>
    <t>SGA7A, SGA7B</t>
  </si>
  <si>
    <t>SYT1A</t>
  </si>
  <si>
    <t>SYT1B, SYT1C, SYT1D</t>
  </si>
  <si>
    <t>(With.) J.R. Laundon </t>
  </si>
  <si>
    <t> Ehrh. ex Hoffm.</t>
  </si>
  <si>
    <t>(Sommerf.) Flörke</t>
  </si>
  <si>
    <t> (L.) Weber ex F.H. Wigg.</t>
  </si>
  <si>
    <t>(Hoffm.) Schaer.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</si>
</sst>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rgb="FF000000"/>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color rgb="FF000000"/>
      <name val="Arial"/>
      <family val="2"/>
      <charset val="238"/>
    </font>
    <font>
      <sz val="11"/>
      <name val="Calibri"/>
      <family val="2"/>
      <charset val="238"/>
    </font>
    <font>
      <b/>
      <sz val="11"/>
      <color rgb="FF000000"/>
      <name val="Calibri"/>
      <family val="2"/>
      <charset val="238"/>
    </font>
    <font>
      <b/>
      <sz val="11"/>
      <name val="Calibri"/>
      <family val="2"/>
      <charset val="238"/>
    </font>
    <font>
      <i/>
      <sz val="11"/>
      <color rgb="FF000000"/>
      <name val="Calibri"/>
      <family val="2"/>
      <charset val="238"/>
    </font>
    <font>
      <sz val="10"/>
      <color rgb="FF000000"/>
      <name val="Arial CE"/>
      <family val="2"/>
      <charset val="238"/>
    </font>
    <font>
      <sz val="11"/>
      <color rgb="FF000000"/>
      <name val="Times New Roman"/>
      <family val="1"/>
      <charset val="238"/>
    </font>
    <font>
      <sz val="8.25"/>
      <color rgb="FF000000"/>
      <name val="Calibri"/>
      <family val="2"/>
      <charset val="238"/>
    </font>
    <font>
      <sz val="7"/>
      <color rgb="FF000000"/>
      <name val="Verdana"/>
      <family val="2"/>
      <charset val="238"/>
    </font>
    <font>
      <sz val="12"/>
      <color rgb="FF000000"/>
      <name val="Calibri"/>
      <family val="2"/>
      <charset val="238"/>
    </font>
    <font>
      <i/>
      <sz val="12"/>
      <color rgb="FF000000"/>
      <name val="Calibri"/>
      <family val="2"/>
      <charset val="238"/>
    </font>
    <font>
      <sz val="12"/>
      <color rgb="FF000000"/>
      <name val="Arial"/>
      <family val="2"/>
      <charset val="238"/>
    </font>
    <font>
      <sz val="9"/>
      <color rgb="FF000000"/>
      <name val="Verdana"/>
      <family val="2"/>
      <charset val="238"/>
    </font>
    <font>
      <i/>
      <sz val="11"/>
      <name val="Calibri"/>
      <family val="2"/>
      <charset val="238"/>
    </font>
    <font>
      <sz val="10"/>
      <color rgb="FF222222"/>
      <name val="Arial"/>
      <family val="2"/>
      <charset val="238"/>
    </font>
    <font>
      <sz val="12"/>
      <color rgb="FF000000"/>
      <name val="Times New Roman"/>
      <family val="1"/>
      <charset val="238"/>
    </font>
    <font>
      <i/>
      <sz val="12"/>
      <color rgb="FF000000"/>
      <name val="Times New Roman"/>
      <family val="1"/>
      <charset val="238"/>
    </font>
    <font>
      <b/>
      <sz val="9"/>
      <color rgb="FF000000"/>
      <name val="Verdana"/>
      <family val="2"/>
      <charset val="238"/>
    </font>
    <font>
      <i/>
      <sz val="11"/>
      <color theme="1"/>
      <name val="Calibri"/>
      <family val="2"/>
      <charset val="238"/>
      <scheme val="minor"/>
    </font>
    <font>
      <sz val="11"/>
      <color theme="1"/>
      <name val="Calibri"/>
      <family val="2"/>
      <charset val="238"/>
    </font>
    <font>
      <sz val="9"/>
      <color theme="1"/>
      <name val="Verdana"/>
      <family val="2"/>
      <charset val="238"/>
    </font>
    <font>
      <i/>
      <sz val="11"/>
      <color theme="1"/>
      <name val="Calibri"/>
      <family val="2"/>
      <charset val="238"/>
    </font>
    <font>
      <sz val="10"/>
      <color indexed="8"/>
      <name val="Arial"/>
      <family val="2"/>
      <charset val="238"/>
    </font>
    <font>
      <sz val="11"/>
      <color indexed="8"/>
      <name val="Calibri"/>
      <family val="2"/>
      <charset val="238"/>
    </font>
    <font>
      <sz val="11"/>
      <color indexed="8"/>
      <name val="Calibri"/>
      <charset val="238"/>
    </font>
    <font>
      <b/>
      <sz val="11"/>
      <color theme="1"/>
      <name val="Calibri"/>
      <family val="2"/>
      <charset val="238"/>
      <scheme val="minor"/>
    </font>
    <font>
      <sz val="11"/>
      <name val="Calibri"/>
      <family val="2"/>
      <charset val="238"/>
      <scheme val="minor"/>
    </font>
    <font>
      <sz val="11"/>
      <color rgb="FF000000"/>
      <name val="Calibri"/>
      <family val="2"/>
      <charset val="23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right style="thin">
        <color rgb="FFC0C0C0"/>
      </right>
      <top style="thin">
        <color rgb="FFC0C0C0"/>
      </top>
      <bottom style="thin">
        <color rgb="FFC0C0C0"/>
      </bottom>
      <diagonal/>
    </border>
    <border>
      <left style="thin">
        <color rgb="FFC0C0C0"/>
      </left>
      <right style="thin">
        <color rgb="FFC0C0C0"/>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xf numFmtId="0" fontId="5" fillId="0" borderId="0"/>
    <xf numFmtId="0" fontId="29" fillId="0" borderId="0"/>
  </cellStyleXfs>
  <cellXfs count="139">
    <xf numFmtId="0" fontId="0" fillId="0" borderId="0" xfId="0"/>
    <xf numFmtId="0" fontId="0" fillId="0" borderId="0" xfId="0" applyFont="1" applyAlignment="1">
      <alignment wrapText="1"/>
    </xf>
    <xf numFmtId="49" fontId="0" fillId="0" borderId="0" xfId="0" applyNumberFormat="1" applyFont="1"/>
    <xf numFmtId="0" fontId="9" fillId="0" borderId="0" xfId="0" applyFont="1" applyFill="1" applyAlignment="1">
      <alignment horizontal="left" wrapText="1"/>
    </xf>
    <xf numFmtId="0" fontId="9" fillId="0" borderId="0" xfId="0" applyFont="1" applyFill="1" applyAlignment="1">
      <alignment wrapText="1"/>
    </xf>
    <xf numFmtId="0" fontId="10" fillId="0" borderId="0" xfId="0" applyFont="1" applyFill="1" applyAlignment="1">
      <alignment horizontal="left" wrapText="1"/>
    </xf>
    <xf numFmtId="49" fontId="9" fillId="0" borderId="0" xfId="0" applyNumberFormat="1" applyFont="1" applyFill="1" applyAlignment="1">
      <alignment horizontal="left" wrapText="1"/>
    </xf>
    <xf numFmtId="0" fontId="0" fillId="0" borderId="0" xfId="0" applyFont="1" applyFill="1" applyAlignment="1">
      <alignment wrapText="1"/>
    </xf>
    <xf numFmtId="0" fontId="0" fillId="0" borderId="0" xfId="0" applyFill="1" applyAlignment="1">
      <alignment horizontal="left"/>
    </xf>
    <xf numFmtId="0" fontId="0" fillId="0" borderId="0" xfId="0" applyFill="1" applyAlignment="1"/>
    <xf numFmtId="0" fontId="8" fillId="0" borderId="0" xfId="0" applyFont="1" applyFill="1" applyAlignment="1">
      <alignment horizontal="left"/>
    </xf>
    <xf numFmtId="49" fontId="0" fillId="0" borderId="0" xfId="0" applyNumberFormat="1" applyFont="1" applyFill="1" applyAlignment="1">
      <alignment horizontal="left"/>
    </xf>
    <xf numFmtId="0" fontId="0" fillId="0" borderId="0" xfId="0" applyFill="1"/>
    <xf numFmtId="0" fontId="0" fillId="0" borderId="0" xfId="0" applyFill="1" applyBorder="1" applyAlignment="1">
      <alignment horizontal="left"/>
    </xf>
    <xf numFmtId="0" fontId="0" fillId="0" borderId="0" xfId="1" applyFont="1" applyFill="1" applyBorder="1" applyAlignment="1">
      <alignment horizontal="left" wrapText="1"/>
    </xf>
    <xf numFmtId="0" fontId="0" fillId="0" borderId="0" xfId="0" applyFont="1" applyFill="1" applyAlignment="1">
      <alignment horizontal="left"/>
    </xf>
    <xf numFmtId="0" fontId="0" fillId="0" borderId="0" xfId="0" applyFont="1" applyFill="1" applyBorder="1" applyAlignment="1">
      <alignment horizontal="left"/>
    </xf>
    <xf numFmtId="49" fontId="0" fillId="0" borderId="0" xfId="0" applyNumberFormat="1" applyFont="1" applyFill="1" applyBorder="1" applyAlignment="1">
      <alignment horizontal="left"/>
    </xf>
    <xf numFmtId="0" fontId="8" fillId="0" borderId="0" xfId="0" applyFont="1" applyFill="1" applyBorder="1" applyAlignment="1">
      <alignment horizontal="left"/>
    </xf>
    <xf numFmtId="0" fontId="0" fillId="0" borderId="0" xfId="0" applyFill="1" applyBorder="1"/>
    <xf numFmtId="14" fontId="0" fillId="0" borderId="0" xfId="0" applyNumberFormat="1" applyFill="1" applyAlignment="1">
      <alignment horizontal="left"/>
    </xf>
    <xf numFmtId="14" fontId="0" fillId="0" borderId="0" xfId="0" applyNumberFormat="1" applyFill="1" applyBorder="1" applyAlignment="1">
      <alignment horizontal="left"/>
    </xf>
    <xf numFmtId="0" fontId="0" fillId="0" borderId="0" xfId="0" applyFill="1" applyBorder="1" applyAlignment="1"/>
    <xf numFmtId="14" fontId="0" fillId="0" borderId="0" xfId="1" applyNumberFormat="1" applyFont="1" applyFill="1" applyBorder="1" applyAlignment="1">
      <alignment horizontal="left" wrapText="1"/>
    </xf>
    <xf numFmtId="0" fontId="0" fillId="0" borderId="0" xfId="1" applyFont="1" applyFill="1" applyBorder="1" applyAlignment="1">
      <alignment horizontal="left"/>
    </xf>
    <xf numFmtId="0" fontId="0" fillId="0" borderId="1" xfId="0" applyFont="1" applyFill="1" applyBorder="1" applyAlignment="1">
      <alignment horizontal="left"/>
    </xf>
    <xf numFmtId="0" fontId="0" fillId="0" borderId="1" xfId="1" applyFont="1" applyFill="1" applyBorder="1" applyAlignment="1">
      <alignment horizontal="left"/>
    </xf>
    <xf numFmtId="0" fontId="0" fillId="0" borderId="1" xfId="1" applyFont="1" applyFill="1" applyBorder="1" applyAlignment="1">
      <alignment horizontal="left" wrapText="1"/>
    </xf>
    <xf numFmtId="0" fontId="0" fillId="0" borderId="0" xfId="0" applyFont="1" applyFill="1" applyAlignment="1">
      <alignment horizontal="left" wrapText="1"/>
    </xf>
    <xf numFmtId="14" fontId="0" fillId="0" borderId="0" xfId="0" applyNumberFormat="1" applyFill="1" applyAlignment="1">
      <alignment horizontal="right"/>
    </xf>
    <xf numFmtId="0" fontId="8" fillId="0" borderId="0" xfId="0" applyFont="1" applyFill="1" applyAlignment="1"/>
    <xf numFmtId="0" fontId="6" fillId="0" borderId="0" xfId="0" applyFont="1" applyFill="1" applyBorder="1" applyAlignment="1">
      <alignment horizontal="left"/>
    </xf>
    <xf numFmtId="14" fontId="6" fillId="0" borderId="0" xfId="0" applyNumberFormat="1" applyFont="1" applyFill="1" applyBorder="1" applyAlignment="1">
      <alignment horizontal="left"/>
    </xf>
    <xf numFmtId="0" fontId="7" fillId="0" borderId="0" xfId="0" applyFont="1" applyFill="1" applyBorder="1" applyAlignment="1">
      <alignment horizontal="left"/>
    </xf>
    <xf numFmtId="0" fontId="12" fillId="0" borderId="0" xfId="0" applyFont="1" applyFill="1" applyAlignment="1">
      <alignment horizontal="left"/>
    </xf>
    <xf numFmtId="0" fontId="12" fillId="0" borderId="0" xfId="0" applyFont="1" applyFill="1" applyBorder="1" applyAlignment="1">
      <alignment horizontal="left"/>
    </xf>
    <xf numFmtId="14" fontId="0" fillId="0" borderId="0" xfId="0" applyNumberFormat="1" applyFill="1" applyAlignment="1"/>
    <xf numFmtId="14" fontId="0" fillId="0" borderId="0" xfId="0" applyNumberFormat="1" applyFill="1" applyBorder="1" applyAlignment="1"/>
    <xf numFmtId="0" fontId="8" fillId="0" borderId="0" xfId="0" applyFont="1" applyFill="1"/>
    <xf numFmtId="0" fontId="0" fillId="0" borderId="0" xfId="0" applyFill="1" applyAlignment="1">
      <alignment horizontal="right"/>
    </xf>
    <xf numFmtId="0" fontId="12" fillId="0" borderId="0" xfId="0" applyFont="1" applyFill="1" applyBorder="1"/>
    <xf numFmtId="14" fontId="0" fillId="0" borderId="0" xfId="0" applyNumberFormat="1" applyFill="1" applyBorder="1" applyAlignment="1">
      <alignment horizontal="right"/>
    </xf>
    <xf numFmtId="0" fontId="0" fillId="0" borderId="0" xfId="0" applyFill="1" applyBorder="1" applyAlignment="1">
      <alignment horizontal="right"/>
    </xf>
    <xf numFmtId="0" fontId="12" fillId="0" borderId="0" xfId="0" applyFont="1" applyFill="1"/>
    <xf numFmtId="0" fontId="6" fillId="0" borderId="0" xfId="1" applyFont="1" applyFill="1"/>
    <xf numFmtId="0" fontId="11" fillId="0" borderId="0" xfId="0" applyFont="1" applyFill="1" applyAlignment="1">
      <alignment horizontal="left"/>
    </xf>
    <xf numFmtId="0" fontId="15" fillId="0" borderId="0" xfId="0" applyFont="1" applyFill="1"/>
    <xf numFmtId="0" fontId="0" fillId="0" borderId="0" xfId="0" applyFont="1" applyFill="1" applyBorder="1"/>
    <xf numFmtId="0" fontId="16" fillId="0" borderId="0" xfId="0" applyFont="1" applyFill="1" applyAlignment="1">
      <alignment horizontal="left"/>
    </xf>
    <xf numFmtId="0" fontId="8" fillId="0" borderId="0" xfId="0" applyFont="1" applyFill="1" applyBorder="1"/>
    <xf numFmtId="0" fontId="16" fillId="0" borderId="0" xfId="0" applyFont="1" applyFill="1" applyBorder="1" applyAlignment="1">
      <alignment horizontal="left"/>
    </xf>
    <xf numFmtId="0" fontId="17" fillId="0" borderId="0" xfId="0" applyFont="1" applyFill="1" applyBorder="1" applyAlignment="1">
      <alignment horizontal="left"/>
    </xf>
    <xf numFmtId="0" fontId="17" fillId="0" borderId="0" xfId="0" applyFont="1" applyFill="1" applyAlignment="1">
      <alignment horizontal="left"/>
    </xf>
    <xf numFmtId="17" fontId="0" fillId="0" borderId="0" xfId="0" applyNumberFormat="1" applyFont="1" applyFill="1" applyAlignment="1">
      <alignment horizontal="right"/>
    </xf>
    <xf numFmtId="14" fontId="0" fillId="0" borderId="0" xfId="0" applyNumberFormat="1" applyFill="1"/>
    <xf numFmtId="49" fontId="0" fillId="0" borderId="0" xfId="0" applyNumberFormat="1" applyFont="1" applyFill="1"/>
    <xf numFmtId="0" fontId="0" fillId="0" borderId="0" xfId="1" applyFont="1" applyFill="1" applyBorder="1" applyAlignment="1">
      <alignment horizontal="right" wrapText="1"/>
    </xf>
    <xf numFmtId="0" fontId="0" fillId="0" borderId="1" xfId="1" applyFont="1" applyFill="1" applyBorder="1" applyAlignment="1">
      <alignment wrapText="1"/>
    </xf>
    <xf numFmtId="0" fontId="0" fillId="0" borderId="1" xfId="1" applyFont="1" applyFill="1" applyBorder="1" applyAlignment="1">
      <alignment horizontal="right" wrapText="1"/>
    </xf>
    <xf numFmtId="14" fontId="0" fillId="0" borderId="1" xfId="1" applyNumberFormat="1" applyFont="1" applyFill="1" applyBorder="1" applyAlignment="1">
      <alignment wrapText="1"/>
    </xf>
    <xf numFmtId="0" fontId="0" fillId="0" borderId="1" xfId="0" applyFill="1" applyBorder="1" applyAlignment="1">
      <alignment horizontal="left"/>
    </xf>
    <xf numFmtId="0" fontId="0" fillId="0" borderId="1" xfId="0" applyFill="1" applyBorder="1"/>
    <xf numFmtId="0" fontId="0" fillId="0" borderId="0" xfId="0" applyFont="1" applyFill="1" applyAlignment="1"/>
    <xf numFmtId="0" fontId="0" fillId="0" borderId="4" xfId="1" applyFont="1" applyFill="1" applyBorder="1" applyAlignment="1">
      <alignment wrapText="1"/>
    </xf>
    <xf numFmtId="49" fontId="0" fillId="0" borderId="0" xfId="0" applyNumberFormat="1" applyFont="1" applyFill="1" applyBorder="1"/>
    <xf numFmtId="0" fontId="18" fillId="0" borderId="1" xfId="1" applyFont="1" applyFill="1" applyBorder="1" applyAlignment="1">
      <alignment wrapText="1"/>
    </xf>
    <xf numFmtId="14" fontId="0" fillId="0" borderId="0" xfId="0" applyNumberFormat="1" applyFill="1" applyBorder="1"/>
    <xf numFmtId="14" fontId="0" fillId="0" borderId="1" xfId="1" applyNumberFormat="1" applyFont="1" applyFill="1" applyBorder="1" applyAlignment="1">
      <alignment horizontal="left" wrapText="1"/>
    </xf>
    <xf numFmtId="0" fontId="0" fillId="0" borderId="0" xfId="0" applyFont="1" applyFill="1" applyBorder="1" applyAlignment="1">
      <alignment horizontal="right"/>
    </xf>
    <xf numFmtId="0" fontId="0" fillId="0" borderId="2" xfId="0" applyFill="1" applyBorder="1" applyAlignment="1">
      <alignment horizontal="left"/>
    </xf>
    <xf numFmtId="0" fontId="0" fillId="0" borderId="2" xfId="1" applyFont="1" applyFill="1" applyBorder="1" applyAlignment="1">
      <alignment horizontal="left"/>
    </xf>
    <xf numFmtId="0" fontId="0" fillId="0" borderId="3" xfId="0" applyFont="1" applyFill="1" applyBorder="1" applyAlignment="1">
      <alignment horizontal="left"/>
    </xf>
    <xf numFmtId="0" fontId="0" fillId="2" borderId="0" xfId="0" applyFill="1"/>
    <xf numFmtId="0" fontId="19" fillId="0" borderId="0" xfId="0" applyFont="1"/>
    <xf numFmtId="17" fontId="0" fillId="0" borderId="0" xfId="0" applyNumberFormat="1" applyFill="1"/>
    <xf numFmtId="0" fontId="19" fillId="0" borderId="0" xfId="0" applyFont="1" applyFill="1"/>
    <xf numFmtId="0" fontId="5" fillId="0" borderId="0" xfId="2" applyFill="1" applyAlignment="1">
      <alignment horizontal="left"/>
    </xf>
    <xf numFmtId="49" fontId="0" fillId="0" borderId="0" xfId="0" applyNumberFormat="1" applyFill="1"/>
    <xf numFmtId="0" fontId="0" fillId="0" borderId="0" xfId="0" quotePrefix="1" applyFill="1" applyAlignment="1">
      <alignment horizontal="left"/>
    </xf>
    <xf numFmtId="0" fontId="21" fillId="0" borderId="0" xfId="0" applyFont="1"/>
    <xf numFmtId="14" fontId="0" fillId="0" borderId="0" xfId="0" applyNumberFormat="1" applyAlignment="1" applyProtection="1">
      <alignment vertical="center"/>
    </xf>
    <xf numFmtId="49" fontId="0" fillId="0" borderId="0" xfId="0" applyNumberFormat="1" applyFill="1" applyAlignment="1">
      <alignment horizontal="right"/>
    </xf>
    <xf numFmtId="0" fontId="0" fillId="0" borderId="0" xfId="0" applyFont="1" applyFill="1"/>
    <xf numFmtId="0" fontId="0" fillId="2" borderId="0" xfId="0" applyFont="1" applyFill="1" applyAlignment="1">
      <alignment horizontal="left"/>
    </xf>
    <xf numFmtId="0" fontId="20" fillId="2" borderId="0" xfId="0" applyFont="1" applyFill="1" applyAlignment="1">
      <alignment horizontal="left"/>
    </xf>
    <xf numFmtId="0" fontId="8" fillId="2" borderId="0" xfId="0" applyFont="1" applyFill="1"/>
    <xf numFmtId="49" fontId="0" fillId="2" borderId="0" xfId="0" applyNumberFormat="1" applyFill="1"/>
    <xf numFmtId="0" fontId="0" fillId="2" borderId="0" xfId="0" applyFill="1" applyAlignment="1">
      <alignment horizontal="right"/>
    </xf>
    <xf numFmtId="0" fontId="0" fillId="2" borderId="0" xfId="0" applyFill="1" applyAlignment="1">
      <alignment horizontal="left"/>
    </xf>
    <xf numFmtId="0" fontId="0" fillId="2" borderId="0" xfId="0" applyFill="1" applyAlignment="1"/>
    <xf numFmtId="0" fontId="0" fillId="0" borderId="5" xfId="0" applyBorder="1"/>
    <xf numFmtId="14" fontId="0" fillId="0" borderId="0" xfId="0" applyNumberFormat="1"/>
    <xf numFmtId="49" fontId="0" fillId="0" borderId="0" xfId="0" applyNumberFormat="1" applyFill="1" applyAlignment="1">
      <alignment horizontal="left" vertical="top"/>
    </xf>
    <xf numFmtId="0" fontId="0" fillId="0" borderId="0" xfId="0" applyFill="1" applyAlignment="1">
      <alignment horizontal="left" vertical="top"/>
    </xf>
    <xf numFmtId="14" fontId="0" fillId="0" borderId="0" xfId="0" applyNumberFormat="1" applyFill="1" applyAlignment="1">
      <alignment horizontal="left" vertical="top"/>
    </xf>
    <xf numFmtId="49" fontId="0" fillId="0" borderId="0" xfId="0" applyNumberFormat="1" applyFill="1" applyAlignment="1">
      <alignment horizontal="right" vertical="top"/>
    </xf>
    <xf numFmtId="0" fontId="0" fillId="0" borderId="0" xfId="0" applyFill="1" applyAlignment="1">
      <alignment horizontal="right" vertical="top"/>
    </xf>
    <xf numFmtId="0" fontId="4" fillId="0" borderId="0" xfId="2" applyFont="1" applyFill="1" applyAlignment="1">
      <alignment horizontal="left"/>
    </xf>
    <xf numFmtId="0" fontId="3" fillId="0" borderId="0" xfId="2" applyFont="1" applyFill="1" applyAlignment="1">
      <alignment horizontal="left"/>
    </xf>
    <xf numFmtId="0" fontId="9" fillId="0" borderId="0" xfId="0" applyFont="1" applyFill="1"/>
    <xf numFmtId="0" fontId="11" fillId="0" borderId="0" xfId="0" applyFont="1" applyFill="1"/>
    <xf numFmtId="0" fontId="7" fillId="0" borderId="0" xfId="0" applyFont="1"/>
    <xf numFmtId="0" fontId="0" fillId="0" borderId="0" xfId="0" applyFill="1" applyBorder="1" applyAlignment="1">
      <alignment horizontal="left" vertical="top"/>
    </xf>
    <xf numFmtId="0" fontId="25" fillId="0" borderId="0" xfId="0" applyFont="1"/>
    <xf numFmtId="0" fontId="25" fillId="0" borderId="0" xfId="0" applyFont="1" applyFill="1"/>
    <xf numFmtId="0" fontId="0" fillId="0" borderId="0" xfId="0" applyFill="1" applyAlignment="1">
      <alignment wrapText="1"/>
    </xf>
    <xf numFmtId="0" fontId="26" fillId="0" borderId="0" xfId="0" applyFont="1" applyFill="1"/>
    <xf numFmtId="0" fontId="26" fillId="0" borderId="0" xfId="0" applyFont="1" applyFill="1" applyAlignment="1">
      <alignment horizontal="right" vertical="top"/>
    </xf>
    <xf numFmtId="0" fontId="26" fillId="0" borderId="0" xfId="0" applyFont="1" applyFill="1" applyAlignment="1">
      <alignment horizontal="left"/>
    </xf>
    <xf numFmtId="0" fontId="27" fillId="0" borderId="0" xfId="0" applyFont="1"/>
    <xf numFmtId="0" fontId="28" fillId="0" borderId="0" xfId="0" applyFont="1" applyFill="1"/>
    <xf numFmtId="17" fontId="26" fillId="0" borderId="0" xfId="0" applyNumberFormat="1" applyFont="1" applyFill="1"/>
    <xf numFmtId="0" fontId="26" fillId="0" borderId="0" xfId="0" applyFont="1" applyFill="1" applyAlignment="1">
      <alignment horizontal="right"/>
    </xf>
    <xf numFmtId="0" fontId="26" fillId="0" borderId="0" xfId="0" applyFont="1" applyFill="1" applyAlignment="1"/>
    <xf numFmtId="14" fontId="26" fillId="0" borderId="0" xfId="0" applyNumberFormat="1" applyFont="1" applyFill="1"/>
    <xf numFmtId="0" fontId="0" fillId="0" borderId="0" xfId="0" applyAlignment="1">
      <alignment horizontal="left"/>
    </xf>
    <xf numFmtId="0" fontId="0" fillId="0" borderId="0" xfId="0" applyAlignment="1">
      <alignment horizontal="center"/>
    </xf>
    <xf numFmtId="0" fontId="2" fillId="0" borderId="0" xfId="0" applyFont="1" applyAlignment="1">
      <alignment horizontal="center" vertical="center"/>
    </xf>
    <xf numFmtId="0" fontId="30" fillId="0" borderId="0" xfId="3" applyFont="1" applyFill="1" applyBorder="1" applyAlignment="1">
      <alignment wrapText="1"/>
    </xf>
    <xf numFmtId="14" fontId="30" fillId="0" borderId="0" xfId="3" applyNumberFormat="1" applyFont="1" applyFill="1" applyBorder="1" applyAlignment="1">
      <alignment wrapText="1"/>
    </xf>
    <xf numFmtId="0" fontId="31" fillId="0" borderId="6" xfId="3" applyFont="1" applyFill="1" applyBorder="1" applyAlignment="1"/>
    <xf numFmtId="0" fontId="31" fillId="0" borderId="6" xfId="3" applyFont="1" applyFill="1" applyBorder="1" applyAlignment="1">
      <alignment horizontal="right"/>
    </xf>
    <xf numFmtId="14" fontId="31" fillId="0" borderId="6" xfId="3" applyNumberFormat="1" applyFont="1" applyFill="1" applyBorder="1" applyAlignment="1">
      <alignment horizontal="right"/>
    </xf>
    <xf numFmtId="0" fontId="0" fillId="0" borderId="0" xfId="0" applyBorder="1"/>
    <xf numFmtId="0" fontId="0" fillId="0" borderId="0" xfId="0" applyFont="1" applyBorder="1" applyAlignment="1"/>
    <xf numFmtId="0" fontId="0" fillId="0" borderId="0" xfId="0" applyBorder="1" applyAlignment="1">
      <alignment wrapText="1"/>
    </xf>
    <xf numFmtId="0" fontId="33" fillId="0" borderId="0" xfId="0" applyFont="1" applyFill="1" applyBorder="1"/>
    <xf numFmtId="0" fontId="0" fillId="0" borderId="0" xfId="0" applyBorder="1" applyAlignment="1"/>
    <xf numFmtId="0" fontId="33" fillId="0" borderId="0" xfId="0" applyFont="1" applyBorder="1"/>
    <xf numFmtId="0" fontId="0" fillId="0" borderId="0" xfId="0" applyFill="1" applyBorder="1" applyAlignment="1">
      <alignment wrapText="1"/>
    </xf>
    <xf numFmtId="14" fontId="0" fillId="0" borderId="0" xfId="0" applyNumberFormat="1" applyBorder="1"/>
    <xf numFmtId="0" fontId="0" fillId="0" borderId="0" xfId="0" applyAlignment="1"/>
    <xf numFmtId="0" fontId="0" fillId="0" borderId="0" xfId="0" applyFont="1" applyBorder="1"/>
    <xf numFmtId="0" fontId="32" fillId="0" borderId="0" xfId="0" applyFont="1" applyBorder="1" applyAlignment="1"/>
    <xf numFmtId="0" fontId="26" fillId="0" borderId="0" xfId="0" applyFont="1" applyBorder="1"/>
    <xf numFmtId="0" fontId="33" fillId="0" borderId="0" xfId="0" applyFont="1"/>
    <xf numFmtId="0" fontId="19" fillId="0" borderId="0" xfId="0" applyFont="1" applyBorder="1"/>
    <xf numFmtId="0" fontId="34" fillId="0" borderId="0" xfId="0" applyFont="1"/>
    <xf numFmtId="0" fontId="1" fillId="0" borderId="0" xfId="0" applyFont="1" applyFill="1" applyBorder="1"/>
  </cellXfs>
  <cellStyles count="4">
    <cellStyle name="Normální" xfId="0" builtinId="0"/>
    <cellStyle name="Normální 2" xfId="2"/>
    <cellStyle name="Normální_List1" xfId="3"/>
    <cellStyle name="TableStyleLigh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ndexfungorum.org/Names/Names.asp?strGenus=Cladonia" TargetMode="External"/><Relationship Id="rId18" Type="http://schemas.openxmlformats.org/officeDocument/2006/relationships/hyperlink" Target="http://www.speciesfungorum.org/Names/SynSpecies.asp?RecordID=100902" TargetMode="External"/><Relationship Id="rId26" Type="http://schemas.openxmlformats.org/officeDocument/2006/relationships/hyperlink" Target="http://www.indexfungorum.org/Names/Names.asp?strGenus=Trametes" TargetMode="External"/><Relationship Id="rId39" Type="http://schemas.openxmlformats.org/officeDocument/2006/relationships/hyperlink" Target="http://www.indexfungorum.org/Names/Names.asp?strGenus=Polyporus" TargetMode="External"/><Relationship Id="rId21" Type="http://schemas.openxmlformats.org/officeDocument/2006/relationships/hyperlink" Target="http://www.speciesfungorum.org/Names/SynSpecies.asp?RecordID=503643" TargetMode="External"/><Relationship Id="rId34" Type="http://schemas.openxmlformats.org/officeDocument/2006/relationships/hyperlink" Target="http://www.indexfungorum.org/Names/Names.asp?strGenus=Polyporus" TargetMode="External"/><Relationship Id="rId42" Type="http://schemas.openxmlformats.org/officeDocument/2006/relationships/hyperlink" Target="http://www.indexfungorum.org/Names/Names.asp?strGenus=Panaeolus" TargetMode="External"/><Relationship Id="rId47" Type="http://schemas.openxmlformats.org/officeDocument/2006/relationships/hyperlink" Target="http://www.indexfungorum.org/Names/Names.asp?strGenus=Trametes" TargetMode="External"/><Relationship Id="rId50" Type="http://schemas.openxmlformats.org/officeDocument/2006/relationships/hyperlink" Target="http://www.indexfungorum.org/Names/Names.asp?strGenus=Agaricus" TargetMode="External"/><Relationship Id="rId7" Type="http://schemas.openxmlformats.org/officeDocument/2006/relationships/hyperlink" Target="http://www.indexfungorum.org/Names/Names.asp?strGenus=Cladonia" TargetMode="External"/><Relationship Id="rId2" Type="http://schemas.openxmlformats.org/officeDocument/2006/relationships/hyperlink" Target="http://www.indexfungorum.org/Names/Names.asp?strGenus=Cladonia" TargetMode="External"/><Relationship Id="rId16" Type="http://schemas.openxmlformats.org/officeDocument/2006/relationships/hyperlink" Target="http://www.speciesfungorum.org/Names/SynSpecies.asp?RecordID=275023" TargetMode="External"/><Relationship Id="rId29" Type="http://schemas.openxmlformats.org/officeDocument/2006/relationships/hyperlink" Target="http://www.indexfungorum.org/Names/Names.asp?strGenus=Phellinus" TargetMode="External"/><Relationship Id="rId11" Type="http://schemas.openxmlformats.org/officeDocument/2006/relationships/hyperlink" Target="http://www.indexfungorum.org/Names/Names.asp?strGenus=Cladonia" TargetMode="External"/><Relationship Id="rId24" Type="http://schemas.openxmlformats.org/officeDocument/2006/relationships/hyperlink" Target="http://www.speciesfungorum.org/Names/SynSpecies.asp?RecordID=326342" TargetMode="External"/><Relationship Id="rId32" Type="http://schemas.openxmlformats.org/officeDocument/2006/relationships/hyperlink" Target="http://www.speciesfungorum.org/Names/SynSpecies.asp?RecordID=110927" TargetMode="External"/><Relationship Id="rId37" Type="http://schemas.openxmlformats.org/officeDocument/2006/relationships/hyperlink" Target="http://www.speciesfungorum.org/Names/SynSpecies.asp?RecordID=110927" TargetMode="External"/><Relationship Id="rId40" Type="http://schemas.openxmlformats.org/officeDocument/2006/relationships/hyperlink" Target="http://www.indexfungorum.org/Names/Names.asp?strGenus=Trametes" TargetMode="External"/><Relationship Id="rId45" Type="http://schemas.openxmlformats.org/officeDocument/2006/relationships/hyperlink" Target="http://www.indexfungorum.org/Names/Names.asp?strGenus=Trametes" TargetMode="External"/><Relationship Id="rId53" Type="http://schemas.openxmlformats.org/officeDocument/2006/relationships/hyperlink" Target="http://www.indexfungorum.org/names/Names.asp?strGenus=Alphitomorpha" TargetMode="External"/><Relationship Id="rId5" Type="http://schemas.openxmlformats.org/officeDocument/2006/relationships/hyperlink" Target="http://www.indexfungorum.org/Names/Names.asp?strGenus=Peltigera" TargetMode="External"/><Relationship Id="rId10" Type="http://schemas.openxmlformats.org/officeDocument/2006/relationships/hyperlink" Target="http://www.indexfungorum.org/Names/Names.asp?strGenus=Cladonia" TargetMode="External"/><Relationship Id="rId19" Type="http://schemas.openxmlformats.org/officeDocument/2006/relationships/hyperlink" Target="http://www.speciesfungorum.org/Names/SynSpecies.asp?RecordID=100902" TargetMode="External"/><Relationship Id="rId31" Type="http://schemas.openxmlformats.org/officeDocument/2006/relationships/hyperlink" Target="http://www.indexfungorum.org/Names/Names.asp?strGenus=Skeletocutis" TargetMode="External"/><Relationship Id="rId44" Type="http://schemas.openxmlformats.org/officeDocument/2006/relationships/hyperlink" Target="http://www.indexfungorum.org/Names/Names.asp?strGenus=Napicladium" TargetMode="External"/><Relationship Id="rId52" Type="http://schemas.openxmlformats.org/officeDocument/2006/relationships/hyperlink" Target="http://www.speciesfungorum.org/Names/SynSpecies.asp?RecordID=146972" TargetMode="External"/><Relationship Id="rId4" Type="http://schemas.openxmlformats.org/officeDocument/2006/relationships/hyperlink" Target="http://www.indexfungorum.org/Names/Names.asp?strGenus=Cladonia" TargetMode="External"/><Relationship Id="rId9" Type="http://schemas.openxmlformats.org/officeDocument/2006/relationships/hyperlink" Target="http://www.indexfungorum.org/Names/Names.asp?strGenus=Cladonia" TargetMode="External"/><Relationship Id="rId14" Type="http://schemas.openxmlformats.org/officeDocument/2006/relationships/hyperlink" Target="http://www.speciesfungorum.org/Names/SynSpecies.asp?RecordID=474672" TargetMode="External"/><Relationship Id="rId22" Type="http://schemas.openxmlformats.org/officeDocument/2006/relationships/hyperlink" Target="http://www.speciesfungorum.org/Names/SynSpecies.asp?RecordID=503643" TargetMode="External"/><Relationship Id="rId27" Type="http://schemas.openxmlformats.org/officeDocument/2006/relationships/hyperlink" Target="http://www.speciesfungorum.org/Names/SynSpecies.asp?RecordID=282428" TargetMode="External"/><Relationship Id="rId30" Type="http://schemas.openxmlformats.org/officeDocument/2006/relationships/hyperlink" Target="http://www.indexfungorum.org/Names/Names.asp?strGenus=Skeletocutis" TargetMode="External"/><Relationship Id="rId35" Type="http://schemas.openxmlformats.org/officeDocument/2006/relationships/hyperlink" Target="http://www.indexfungorum.org/Names/Names.asp?strGenus=Coltricia" TargetMode="External"/><Relationship Id="rId43" Type="http://schemas.openxmlformats.org/officeDocument/2006/relationships/hyperlink" Target="http://www.indexfungorum.org/Names/Names.asp?strGenus=Botryodiplodia" TargetMode="External"/><Relationship Id="rId48" Type="http://schemas.openxmlformats.org/officeDocument/2006/relationships/hyperlink" Target="http://www.indexfungorum.org/Names/Names.asp?strGenus=Trametes" TargetMode="External"/><Relationship Id="rId8" Type="http://schemas.openxmlformats.org/officeDocument/2006/relationships/hyperlink" Target="http://www.indexfungorum.org/Names/Names.asp?strGenus=Cladonia" TargetMode="External"/><Relationship Id="rId51" Type="http://schemas.openxmlformats.org/officeDocument/2006/relationships/hyperlink" Target="http://www.indexfungorum.org/names/Names.asp?strGenus=Alphitomorpha" TargetMode="External"/><Relationship Id="rId3" Type="http://schemas.openxmlformats.org/officeDocument/2006/relationships/hyperlink" Target="http://www.indexfungorum.org/Names/Names.asp?strGenus=Cladonia" TargetMode="External"/><Relationship Id="rId12" Type="http://schemas.openxmlformats.org/officeDocument/2006/relationships/hyperlink" Target="http://www.indexfungorum.org/Names/Names.asp?strGenus=Cladonia" TargetMode="External"/><Relationship Id="rId17" Type="http://schemas.openxmlformats.org/officeDocument/2006/relationships/hyperlink" Target="http://www.indexfungorum.org/Names/Names.asp?strGenus=Polyporus" TargetMode="External"/><Relationship Id="rId25" Type="http://schemas.openxmlformats.org/officeDocument/2006/relationships/hyperlink" Target="http://www.speciesfungorum.org/Names/SynSpecies.asp?RecordID=326342" TargetMode="External"/><Relationship Id="rId33" Type="http://schemas.openxmlformats.org/officeDocument/2006/relationships/hyperlink" Target="http://www.indexfungorum.org/Names/Names.asp?strGenus=Polyporus" TargetMode="External"/><Relationship Id="rId38" Type="http://schemas.openxmlformats.org/officeDocument/2006/relationships/hyperlink" Target="http://www.indexfungorum.org/Names/Names.asp?strGenus=Trametes" TargetMode="External"/><Relationship Id="rId46" Type="http://schemas.openxmlformats.org/officeDocument/2006/relationships/hyperlink" Target="http://www.indexfungorum.org/Names/Names.asp?strGenus=Trametes" TargetMode="External"/><Relationship Id="rId20" Type="http://schemas.openxmlformats.org/officeDocument/2006/relationships/hyperlink" Target="http://www.speciesfungorum.org/Names/SynSpecies.asp?RecordID=110927" TargetMode="External"/><Relationship Id="rId41" Type="http://schemas.openxmlformats.org/officeDocument/2006/relationships/hyperlink" Target="http://www.indexfungorum.org/Names/Names.asp?strGenus=Trametes" TargetMode="External"/><Relationship Id="rId54" Type="http://schemas.openxmlformats.org/officeDocument/2006/relationships/printerSettings" Target="../printerSettings/printerSettings1.bin"/><Relationship Id="rId1" Type="http://schemas.openxmlformats.org/officeDocument/2006/relationships/hyperlink" Target="http://www.indexfungorum.org/Names/Names.asp?strGenus=Cladonia" TargetMode="External"/><Relationship Id="rId6" Type="http://schemas.openxmlformats.org/officeDocument/2006/relationships/hyperlink" Target="http://www.indexfungorum.org/Names/Names.asp?strGenus=Cladonia" TargetMode="External"/><Relationship Id="rId15" Type="http://schemas.openxmlformats.org/officeDocument/2006/relationships/hyperlink" Target="http://www.speciesfungorum.org/Names/SynSpecies.asp?RecordID=474672" TargetMode="External"/><Relationship Id="rId23" Type="http://schemas.openxmlformats.org/officeDocument/2006/relationships/hyperlink" Target="http://www.indexfungorum.org/Names/Names.asp?strGenus=Actidium" TargetMode="External"/><Relationship Id="rId28" Type="http://schemas.openxmlformats.org/officeDocument/2006/relationships/hyperlink" Target="http://www.speciesfungorum.org/Names/SynSpecies.asp?RecordID=282428" TargetMode="External"/><Relationship Id="rId36" Type="http://schemas.openxmlformats.org/officeDocument/2006/relationships/hyperlink" Target="http://www.speciesfungorum.org/Names/SynSpecies.asp?RecordID=110927" TargetMode="External"/><Relationship Id="rId49" Type="http://schemas.openxmlformats.org/officeDocument/2006/relationships/hyperlink" Target="http://www.speciesfungorum.org/Names/Names.asp?strGenus=Myce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96"/>
  <sheetViews>
    <sheetView tabSelected="1" zoomScaleNormal="100" workbookViewId="0">
      <pane xSplit="2" ySplit="1" topLeftCell="C3263" activePane="bottomRight" state="frozen"/>
      <selection pane="topRight" activeCell="C1" sqref="C1"/>
      <selection pane="bottomLeft" activeCell="A2" sqref="A2"/>
      <selection pane="bottomRight" activeCell="G3270" sqref="G3270:G3296"/>
    </sheetView>
  </sheetViews>
  <sheetFormatPr defaultColWidth="8.7109375" defaultRowHeight="15" customHeight="1" x14ac:dyDescent="0.25"/>
  <cols>
    <col min="1" max="1" width="6.42578125" style="12" customWidth="1"/>
    <col min="2" max="2" width="5.85546875" style="9" customWidth="1"/>
    <col min="3" max="3" width="8.42578125" style="12" customWidth="1"/>
    <col min="4" max="4" width="44.42578125" style="12" customWidth="1"/>
    <col min="5" max="5" width="20.140625" style="12" customWidth="1"/>
    <col min="6" max="6" width="16.28515625" style="12" customWidth="1"/>
    <col min="7" max="7" width="25.42578125" style="12" customWidth="1"/>
    <col min="8" max="8" width="35.7109375" style="38" customWidth="1"/>
    <col min="9" max="9" width="15.85546875" style="12" customWidth="1"/>
    <col min="10" max="10" width="12.5703125" style="12" customWidth="1"/>
    <col min="11" max="11" width="15.5703125" style="12" customWidth="1"/>
    <col min="12" max="12" width="15.85546875" style="12" customWidth="1"/>
    <col min="13" max="13" width="8.28515625" style="12" customWidth="1"/>
    <col min="14" max="14" width="7" style="12" customWidth="1"/>
    <col min="15" max="15" width="26.140625" style="12" customWidth="1"/>
    <col min="16" max="16" width="7.140625" style="12" customWidth="1"/>
    <col min="17" max="17" width="17.42578125" style="12" bestFit="1" customWidth="1"/>
    <col min="18" max="18" width="9.5703125" style="39" customWidth="1"/>
    <col min="19" max="19" width="13.7109375" style="8" customWidth="1"/>
    <col min="20" max="20" width="15.7109375" style="8" customWidth="1"/>
    <col min="21" max="21" width="10.28515625" style="8" customWidth="1"/>
    <col min="22" max="22" width="8.85546875" style="8"/>
    <col min="23" max="23" width="13" style="8"/>
    <col min="24" max="24" width="16.5703125" style="9" customWidth="1"/>
    <col min="25" max="25" width="8.7109375" style="12"/>
    <col min="26" max="26" width="10.7109375" style="12"/>
    <col min="27" max="16384" width="8.7109375" style="12"/>
  </cols>
  <sheetData>
    <row r="1" spans="1:25" s="7" customFormat="1" ht="61.5" customHeight="1" x14ac:dyDescent="0.25">
      <c r="A1" s="3" t="s">
        <v>0</v>
      </c>
      <c r="B1" s="4" t="s">
        <v>1</v>
      </c>
      <c r="C1" s="3" t="s">
        <v>2</v>
      </c>
      <c r="D1" s="3" t="s">
        <v>3</v>
      </c>
      <c r="E1" s="3" t="s">
        <v>4</v>
      </c>
      <c r="F1" s="3" t="s">
        <v>5</v>
      </c>
      <c r="G1" s="3" t="s">
        <v>6</v>
      </c>
      <c r="H1" s="5" t="s">
        <v>7</v>
      </c>
      <c r="I1" s="3" t="s">
        <v>8</v>
      </c>
      <c r="J1" s="3" t="s">
        <v>9</v>
      </c>
      <c r="K1" s="3" t="s">
        <v>10</v>
      </c>
      <c r="L1" s="3" t="s">
        <v>11</v>
      </c>
      <c r="M1" s="3" t="s">
        <v>12</v>
      </c>
      <c r="N1" s="3" t="s">
        <v>13</v>
      </c>
      <c r="O1" s="3" t="s">
        <v>14</v>
      </c>
      <c r="P1" s="6" t="s">
        <v>15</v>
      </c>
      <c r="Q1" s="6" t="s">
        <v>16</v>
      </c>
      <c r="R1" s="6" t="s">
        <v>17</v>
      </c>
      <c r="S1" s="3" t="s">
        <v>18</v>
      </c>
      <c r="T1" s="3" t="s">
        <v>19</v>
      </c>
      <c r="U1" s="3" t="s">
        <v>20</v>
      </c>
      <c r="V1" s="3" t="s">
        <v>21</v>
      </c>
      <c r="W1" s="3" t="s">
        <v>22</v>
      </c>
      <c r="X1" s="3" t="s">
        <v>23</v>
      </c>
      <c r="Y1" s="4"/>
    </row>
    <row r="2" spans="1:25" ht="15" customHeight="1" x14ac:dyDescent="0.25">
      <c r="A2" s="15" t="s">
        <v>24</v>
      </c>
      <c r="B2" s="62">
        <v>0</v>
      </c>
      <c r="C2" s="15">
        <v>4374</v>
      </c>
      <c r="D2" s="15" t="s">
        <v>2133</v>
      </c>
      <c r="E2" s="15" t="s">
        <v>2134</v>
      </c>
      <c r="F2" s="15" t="s">
        <v>2135</v>
      </c>
      <c r="G2" s="15" t="s">
        <v>2136</v>
      </c>
      <c r="H2" s="10" t="s">
        <v>2133</v>
      </c>
      <c r="I2" s="15" t="s">
        <v>74</v>
      </c>
      <c r="J2" s="15" t="s">
        <v>1203</v>
      </c>
      <c r="K2" s="15" t="s">
        <v>1204</v>
      </c>
      <c r="L2" s="15" t="s">
        <v>1428</v>
      </c>
      <c r="M2" s="15" t="s">
        <v>5591</v>
      </c>
      <c r="N2" s="15" t="s">
        <v>2141</v>
      </c>
      <c r="O2" s="15" t="s">
        <v>5592</v>
      </c>
      <c r="P2" s="15"/>
      <c r="Q2" s="15" t="s">
        <v>5593</v>
      </c>
      <c r="R2" s="15" t="str">
        <f t="shared" ref="R2:R36" si="0">TEXT(Q2,"d.m.rrrr")</f>
        <v>16.3.2012</v>
      </c>
      <c r="S2" s="15" t="s">
        <v>1188</v>
      </c>
      <c r="T2" s="15" t="s">
        <v>1188</v>
      </c>
      <c r="U2" s="15"/>
      <c r="V2" s="15"/>
      <c r="W2" s="15" t="s">
        <v>1188</v>
      </c>
      <c r="X2" s="15"/>
    </row>
    <row r="3" spans="1:25" ht="15" customHeight="1" x14ac:dyDescent="0.25">
      <c r="A3" s="15" t="s">
        <v>24</v>
      </c>
      <c r="B3" s="62">
        <v>0</v>
      </c>
      <c r="C3" s="15">
        <v>3246</v>
      </c>
      <c r="D3" s="15" t="s">
        <v>1249</v>
      </c>
      <c r="E3" s="15" t="s">
        <v>1250</v>
      </c>
      <c r="F3" s="15" t="s">
        <v>1251</v>
      </c>
      <c r="G3" s="15" t="s">
        <v>1252</v>
      </c>
      <c r="H3" s="10" t="s">
        <v>1249</v>
      </c>
      <c r="I3" s="15" t="s">
        <v>199</v>
      </c>
      <c r="J3" s="15" t="s">
        <v>2144</v>
      </c>
      <c r="K3" s="15" t="s">
        <v>2145</v>
      </c>
      <c r="L3" s="15" t="s">
        <v>2146</v>
      </c>
      <c r="M3" s="15" t="s">
        <v>5594</v>
      </c>
      <c r="N3" s="15" t="s">
        <v>1487</v>
      </c>
      <c r="O3" s="15" t="s">
        <v>2148</v>
      </c>
      <c r="P3" s="15"/>
      <c r="Q3" s="20">
        <v>40372</v>
      </c>
      <c r="R3" s="15" t="str">
        <f t="shared" si="0"/>
        <v>13.7.2010</v>
      </c>
      <c r="S3" s="15" t="s">
        <v>1188</v>
      </c>
      <c r="T3" s="15" t="s">
        <v>1188</v>
      </c>
      <c r="U3" s="15"/>
      <c r="V3" s="15"/>
      <c r="W3" s="15" t="s">
        <v>1188</v>
      </c>
      <c r="X3" s="15" t="s">
        <v>5595</v>
      </c>
    </row>
    <row r="4" spans="1:25" ht="15" customHeight="1" x14ac:dyDescent="0.25">
      <c r="A4" s="15" t="s">
        <v>24</v>
      </c>
      <c r="B4" s="62">
        <v>0</v>
      </c>
      <c r="C4" s="15">
        <v>4496</v>
      </c>
      <c r="D4" s="15" t="s">
        <v>1261</v>
      </c>
      <c r="E4" s="15" t="s">
        <v>1262</v>
      </c>
      <c r="F4" s="15" t="s">
        <v>1263</v>
      </c>
      <c r="G4" s="15" t="s">
        <v>1264</v>
      </c>
      <c r="H4" s="10" t="s">
        <v>1261</v>
      </c>
      <c r="I4" s="15" t="s">
        <v>74</v>
      </c>
      <c r="J4" s="15" t="s">
        <v>1279</v>
      </c>
      <c r="K4" s="15" t="s">
        <v>1668</v>
      </c>
      <c r="L4" s="15" t="s">
        <v>2151</v>
      </c>
      <c r="M4" s="15" t="s">
        <v>5596</v>
      </c>
      <c r="N4" s="15" t="s">
        <v>2153</v>
      </c>
      <c r="O4" s="15" t="s">
        <v>5597</v>
      </c>
      <c r="P4" s="15"/>
      <c r="Q4" s="15" t="s">
        <v>5598</v>
      </c>
      <c r="R4" s="15" t="str">
        <f t="shared" si="0"/>
        <v>20.4.2012</v>
      </c>
      <c r="S4" s="15" t="s">
        <v>1286</v>
      </c>
      <c r="T4" s="15" t="s">
        <v>1188</v>
      </c>
      <c r="U4" s="15"/>
      <c r="V4" s="15"/>
      <c r="W4" s="15" t="s">
        <v>1188</v>
      </c>
      <c r="X4" s="15"/>
    </row>
    <row r="5" spans="1:25" ht="15" customHeight="1" x14ac:dyDescent="0.25">
      <c r="A5" s="15" t="s">
        <v>24</v>
      </c>
      <c r="B5" s="62">
        <v>0</v>
      </c>
      <c r="C5" s="15">
        <v>6244</v>
      </c>
      <c r="D5" s="15" t="s">
        <v>2984</v>
      </c>
      <c r="E5" s="15" t="s">
        <v>1268</v>
      </c>
      <c r="F5" s="15" t="s">
        <v>2985</v>
      </c>
      <c r="G5" s="16" t="s">
        <v>2986</v>
      </c>
      <c r="H5" s="10" t="s">
        <v>2984</v>
      </c>
      <c r="I5" s="15" t="s">
        <v>74</v>
      </c>
      <c r="J5" s="15" t="s">
        <v>1226</v>
      </c>
      <c r="K5" s="15" t="s">
        <v>2987</v>
      </c>
      <c r="L5" s="15" t="s">
        <v>2988</v>
      </c>
      <c r="M5" s="15" t="s">
        <v>5599</v>
      </c>
      <c r="N5" s="15" t="s">
        <v>2990</v>
      </c>
      <c r="O5" s="15" t="s">
        <v>1444</v>
      </c>
      <c r="P5" s="15"/>
      <c r="Q5" s="15" t="s">
        <v>5600</v>
      </c>
      <c r="R5" s="15" t="str">
        <f t="shared" si="0"/>
        <v>11.10.2013</v>
      </c>
      <c r="S5" s="15" t="s">
        <v>1187</v>
      </c>
      <c r="T5" s="15" t="s">
        <v>1188</v>
      </c>
      <c r="U5" s="15"/>
      <c r="V5" s="15"/>
      <c r="W5" s="15" t="s">
        <v>1188</v>
      </c>
      <c r="X5" s="15" t="s">
        <v>2992</v>
      </c>
    </row>
    <row r="6" spans="1:25" ht="15" customHeight="1" x14ac:dyDescent="0.25">
      <c r="A6" s="15" t="s">
        <v>24</v>
      </c>
      <c r="B6" s="62">
        <v>0</v>
      </c>
      <c r="C6" s="15">
        <v>4316</v>
      </c>
      <c r="D6" s="15" t="s">
        <v>2171</v>
      </c>
      <c r="E6" s="15" t="s">
        <v>1316</v>
      </c>
      <c r="F6" s="15" t="s">
        <v>2172</v>
      </c>
      <c r="G6" s="8" t="s">
        <v>2173</v>
      </c>
      <c r="H6" s="10" t="s">
        <v>2171</v>
      </c>
      <c r="I6" s="15" t="s">
        <v>74</v>
      </c>
      <c r="J6" s="15" t="s">
        <v>1203</v>
      </c>
      <c r="K6" s="15" t="s">
        <v>1236</v>
      </c>
      <c r="L6" s="15" t="s">
        <v>1449</v>
      </c>
      <c r="M6" s="15" t="s">
        <v>1450</v>
      </c>
      <c r="N6" s="15" t="s">
        <v>1451</v>
      </c>
      <c r="O6" s="15" t="s">
        <v>2176</v>
      </c>
      <c r="P6" s="15"/>
      <c r="Q6" s="15" t="s">
        <v>1453</v>
      </c>
      <c r="R6" s="15" t="str">
        <f t="shared" si="0"/>
        <v>27.2.2012</v>
      </c>
      <c r="S6" s="15" t="s">
        <v>1188</v>
      </c>
      <c r="T6" s="15" t="s">
        <v>1188</v>
      </c>
      <c r="U6" s="15"/>
      <c r="V6" s="15"/>
      <c r="W6" s="15" t="s">
        <v>1188</v>
      </c>
      <c r="X6" s="15" t="s">
        <v>2178</v>
      </c>
    </row>
    <row r="7" spans="1:25" ht="15" customHeight="1" x14ac:dyDescent="0.25">
      <c r="A7" s="15" t="s">
        <v>24</v>
      </c>
      <c r="B7" s="62">
        <v>0</v>
      </c>
      <c r="C7" s="15">
        <v>4544</v>
      </c>
      <c r="D7" s="15" t="s">
        <v>2179</v>
      </c>
      <c r="E7" s="15" t="s">
        <v>1316</v>
      </c>
      <c r="F7" s="15" t="s">
        <v>2180</v>
      </c>
      <c r="G7" s="8" t="s">
        <v>2181</v>
      </c>
      <c r="H7" s="10" t="s">
        <v>2179</v>
      </c>
      <c r="I7" s="15" t="s">
        <v>74</v>
      </c>
      <c r="J7" s="15" t="s">
        <v>1279</v>
      </c>
      <c r="K7" s="15" t="s">
        <v>1668</v>
      </c>
      <c r="L7" s="15" t="s">
        <v>2151</v>
      </c>
      <c r="M7" s="15" t="s">
        <v>5601</v>
      </c>
      <c r="N7" s="15" t="s">
        <v>2183</v>
      </c>
      <c r="O7" s="15" t="s">
        <v>1117</v>
      </c>
      <c r="P7" s="15"/>
      <c r="Q7" s="15" t="s">
        <v>5598</v>
      </c>
      <c r="R7" s="15" t="str">
        <f t="shared" si="0"/>
        <v>20.4.2012</v>
      </c>
      <c r="S7" s="15" t="s">
        <v>1286</v>
      </c>
      <c r="T7" s="15" t="s">
        <v>1188</v>
      </c>
      <c r="U7" s="15"/>
      <c r="V7" s="15"/>
      <c r="W7" s="15" t="s">
        <v>1188</v>
      </c>
      <c r="X7" s="15" t="s">
        <v>2185</v>
      </c>
    </row>
    <row r="8" spans="1:25" ht="15" customHeight="1" x14ac:dyDescent="0.25">
      <c r="A8" s="15" t="s">
        <v>24</v>
      </c>
      <c r="B8" s="62">
        <v>0</v>
      </c>
      <c r="C8" s="15">
        <v>4435</v>
      </c>
      <c r="D8" s="15" t="s">
        <v>2209</v>
      </c>
      <c r="E8" s="15" t="s">
        <v>218</v>
      </c>
      <c r="F8" s="15" t="s">
        <v>5602</v>
      </c>
      <c r="G8" s="15"/>
      <c r="H8" s="10" t="s">
        <v>2209</v>
      </c>
      <c r="I8" s="15" t="s">
        <v>74</v>
      </c>
      <c r="J8" s="15" t="s">
        <v>1203</v>
      </c>
      <c r="K8" s="15" t="s">
        <v>1204</v>
      </c>
      <c r="L8" s="15" t="s">
        <v>1947</v>
      </c>
      <c r="M8" s="15" t="s">
        <v>5603</v>
      </c>
      <c r="N8" s="15" t="s">
        <v>1327</v>
      </c>
      <c r="O8" s="15" t="s">
        <v>2213</v>
      </c>
      <c r="P8" s="15"/>
      <c r="Q8" s="15" t="s">
        <v>5604</v>
      </c>
      <c r="R8" s="15" t="str">
        <f t="shared" si="0"/>
        <v>9.4.2012</v>
      </c>
      <c r="S8" s="15" t="s">
        <v>1188</v>
      </c>
      <c r="T8" s="15" t="s">
        <v>1188</v>
      </c>
      <c r="U8" s="15"/>
      <c r="V8" s="15"/>
      <c r="W8" s="15" t="s">
        <v>1188</v>
      </c>
      <c r="X8" s="15"/>
    </row>
    <row r="9" spans="1:25" ht="15" customHeight="1" x14ac:dyDescent="0.25">
      <c r="A9" s="15" t="s">
        <v>24</v>
      </c>
      <c r="B9" s="62">
        <v>0</v>
      </c>
      <c r="C9" s="15">
        <v>4248</v>
      </c>
      <c r="D9" s="15" t="s">
        <v>5605</v>
      </c>
      <c r="E9" s="15" t="s">
        <v>218</v>
      </c>
      <c r="F9" s="15" t="s">
        <v>2216</v>
      </c>
      <c r="G9" s="15"/>
      <c r="H9" s="10" t="s">
        <v>5605</v>
      </c>
      <c r="I9" s="15" t="s">
        <v>1253</v>
      </c>
      <c r="J9" s="15" t="s">
        <v>1394</v>
      </c>
      <c r="K9" s="15" t="s">
        <v>5606</v>
      </c>
      <c r="L9" s="15" t="s">
        <v>1396</v>
      </c>
      <c r="M9" s="15" t="s">
        <v>5607</v>
      </c>
      <c r="N9" s="15" t="s">
        <v>2220</v>
      </c>
      <c r="O9" s="15" t="s">
        <v>2221</v>
      </c>
      <c r="P9" s="15"/>
      <c r="Q9" s="15" t="s">
        <v>1400</v>
      </c>
      <c r="R9" s="15" t="str">
        <f t="shared" si="0"/>
        <v>27.6.2011</v>
      </c>
      <c r="S9" s="15" t="s">
        <v>1286</v>
      </c>
      <c r="T9" s="15" t="s">
        <v>1188</v>
      </c>
      <c r="U9" s="15"/>
      <c r="V9" s="15"/>
      <c r="W9" s="15" t="s">
        <v>1188</v>
      </c>
      <c r="X9" s="15"/>
    </row>
    <row r="10" spans="1:25" ht="15" customHeight="1" x14ac:dyDescent="0.25">
      <c r="A10" s="15" t="s">
        <v>24</v>
      </c>
      <c r="B10" s="62">
        <v>0</v>
      </c>
      <c r="C10" s="15">
        <v>4638</v>
      </c>
      <c r="D10" s="15" t="s">
        <v>1433</v>
      </c>
      <c r="E10" s="15" t="s">
        <v>218</v>
      </c>
      <c r="F10" s="15" t="s">
        <v>1434</v>
      </c>
      <c r="G10" s="15"/>
      <c r="H10" s="10" t="s">
        <v>1433</v>
      </c>
      <c r="I10" s="15" t="s">
        <v>74</v>
      </c>
      <c r="J10" s="15" t="s">
        <v>1203</v>
      </c>
      <c r="K10" s="15" t="s">
        <v>1204</v>
      </c>
      <c r="L10" s="15" t="s">
        <v>1428</v>
      </c>
      <c r="M10" s="15" t="s">
        <v>1883</v>
      </c>
      <c r="N10" s="15" t="s">
        <v>1207</v>
      </c>
      <c r="O10" s="15" t="s">
        <v>1885</v>
      </c>
      <c r="P10" s="15"/>
      <c r="Q10" s="15" t="s">
        <v>5608</v>
      </c>
      <c r="R10" s="15" t="str">
        <f t="shared" si="0"/>
        <v>19.6.2012</v>
      </c>
      <c r="S10" s="15" t="s">
        <v>3913</v>
      </c>
      <c r="T10" s="15" t="s">
        <v>1188</v>
      </c>
      <c r="U10" s="15"/>
      <c r="V10" s="15"/>
      <c r="W10" s="15" t="s">
        <v>1188</v>
      </c>
      <c r="X10" s="15"/>
    </row>
    <row r="11" spans="1:25" ht="15" customHeight="1" x14ac:dyDescent="0.25">
      <c r="A11" s="15" t="s">
        <v>24</v>
      </c>
      <c r="B11" s="62">
        <v>0</v>
      </c>
      <c r="C11" s="15">
        <v>5125</v>
      </c>
      <c r="D11" s="15" t="s">
        <v>236</v>
      </c>
      <c r="E11" s="15" t="s">
        <v>232</v>
      </c>
      <c r="F11" s="15" t="s">
        <v>237</v>
      </c>
      <c r="G11" s="15"/>
      <c r="H11" s="10" t="s">
        <v>236</v>
      </c>
      <c r="I11" s="15" t="s">
        <v>74</v>
      </c>
      <c r="J11" s="15" t="s">
        <v>3558</v>
      </c>
      <c r="K11" s="15" t="s">
        <v>3559</v>
      </c>
      <c r="L11" s="15" t="s">
        <v>3560</v>
      </c>
      <c r="M11" s="15" t="s">
        <v>5609</v>
      </c>
      <c r="N11" s="15" t="s">
        <v>1764</v>
      </c>
      <c r="O11" s="15" t="s">
        <v>1672</v>
      </c>
      <c r="P11" s="15"/>
      <c r="Q11" s="15" t="s">
        <v>5610</v>
      </c>
      <c r="R11" s="15" t="str">
        <f t="shared" si="0"/>
        <v>10.7.2012</v>
      </c>
      <c r="S11" s="15" t="s">
        <v>1308</v>
      </c>
      <c r="T11" s="15" t="s">
        <v>1188</v>
      </c>
      <c r="U11" s="15"/>
      <c r="V11" s="15"/>
      <c r="W11" s="15" t="s">
        <v>1188</v>
      </c>
      <c r="X11" s="15" t="s">
        <v>3563</v>
      </c>
    </row>
    <row r="12" spans="1:25" ht="15" customHeight="1" x14ac:dyDescent="0.25">
      <c r="A12" s="15" t="s">
        <v>24</v>
      </c>
      <c r="B12" s="62">
        <v>0</v>
      </c>
      <c r="C12" s="15">
        <v>2447</v>
      </c>
      <c r="D12" s="15" t="s">
        <v>1468</v>
      </c>
      <c r="E12" s="15" t="s">
        <v>284</v>
      </c>
      <c r="F12" s="15" t="s">
        <v>285</v>
      </c>
      <c r="G12" s="15"/>
      <c r="H12" s="10" t="s">
        <v>1468</v>
      </c>
      <c r="I12" s="15" t="s">
        <v>199</v>
      </c>
      <c r="J12" s="15" t="s">
        <v>1613</v>
      </c>
      <c r="K12" s="15" t="s">
        <v>1614</v>
      </c>
      <c r="L12" s="15" t="s">
        <v>5611</v>
      </c>
      <c r="M12" s="15" t="s">
        <v>5612</v>
      </c>
      <c r="N12" s="15" t="s">
        <v>1505</v>
      </c>
      <c r="O12" s="15" t="s">
        <v>5613</v>
      </c>
      <c r="P12" s="15"/>
      <c r="Q12" s="20">
        <v>40088</v>
      </c>
      <c r="R12" s="15" t="str">
        <f t="shared" si="0"/>
        <v>2.10.2009</v>
      </c>
      <c r="S12" s="15" t="s">
        <v>5614</v>
      </c>
      <c r="T12" s="15" t="s">
        <v>1188</v>
      </c>
      <c r="U12" s="15"/>
      <c r="V12" s="15"/>
      <c r="W12" s="15" t="s">
        <v>1188</v>
      </c>
      <c r="X12" s="15" t="s">
        <v>5615</v>
      </c>
    </row>
    <row r="13" spans="1:25" ht="15" customHeight="1" x14ac:dyDescent="0.25">
      <c r="A13" s="15" t="s">
        <v>24</v>
      </c>
      <c r="B13" s="62">
        <v>0</v>
      </c>
      <c r="C13" s="15">
        <v>4030</v>
      </c>
      <c r="D13" s="15" t="s">
        <v>1482</v>
      </c>
      <c r="E13" s="15" t="s">
        <v>26</v>
      </c>
      <c r="F13" s="15" t="s">
        <v>308</v>
      </c>
      <c r="G13" s="15" t="s">
        <v>2301</v>
      </c>
      <c r="H13" s="10" t="s">
        <v>1482</v>
      </c>
      <c r="I13" s="15" t="s">
        <v>74</v>
      </c>
      <c r="J13" s="15" t="s">
        <v>1279</v>
      </c>
      <c r="K13" s="15" t="s">
        <v>1559</v>
      </c>
      <c r="L13" s="15" t="s">
        <v>1560</v>
      </c>
      <c r="M13" s="15" t="s">
        <v>5616</v>
      </c>
      <c r="N13" s="15" t="s">
        <v>1258</v>
      </c>
      <c r="O13" s="15" t="s">
        <v>2306</v>
      </c>
      <c r="P13" s="15"/>
      <c r="Q13" s="20">
        <v>40786</v>
      </c>
      <c r="R13" s="15" t="str">
        <f t="shared" si="0"/>
        <v>31.8.2011</v>
      </c>
      <c r="S13" s="15" t="s">
        <v>1188</v>
      </c>
      <c r="T13" s="15" t="s">
        <v>1188</v>
      </c>
      <c r="U13" s="15"/>
      <c r="V13" s="15"/>
      <c r="W13" s="15" t="s">
        <v>1188</v>
      </c>
      <c r="X13" s="15"/>
    </row>
    <row r="14" spans="1:25" ht="15" customHeight="1" x14ac:dyDescent="0.25">
      <c r="A14" s="15" t="s">
        <v>24</v>
      </c>
      <c r="B14" s="62">
        <v>0</v>
      </c>
      <c r="C14" s="15">
        <v>4099</v>
      </c>
      <c r="D14" s="15" t="s">
        <v>2376</v>
      </c>
      <c r="E14" s="15" t="s">
        <v>2358</v>
      </c>
      <c r="F14" s="15" t="s">
        <v>2377</v>
      </c>
      <c r="G14" s="15"/>
      <c r="H14" s="10" t="s">
        <v>2376</v>
      </c>
      <c r="I14" s="15" t="s">
        <v>199</v>
      </c>
      <c r="J14" s="15" t="s">
        <v>1613</v>
      </c>
      <c r="K14" s="15" t="s">
        <v>1614</v>
      </c>
      <c r="L14" s="15" t="s">
        <v>2894</v>
      </c>
      <c r="M14" s="15" t="s">
        <v>5617</v>
      </c>
      <c r="N14" s="15" t="s">
        <v>2380</v>
      </c>
      <c r="O14" s="15" t="s">
        <v>1964</v>
      </c>
      <c r="P14" s="15"/>
      <c r="Q14" s="20">
        <v>40682</v>
      </c>
      <c r="R14" s="15" t="str">
        <f t="shared" si="0"/>
        <v>19.5.2011</v>
      </c>
      <c r="S14" s="16" t="s">
        <v>1286</v>
      </c>
      <c r="T14" s="16" t="s">
        <v>1248</v>
      </c>
      <c r="U14" s="15"/>
      <c r="V14" s="15"/>
      <c r="W14" s="15" t="s">
        <v>1188</v>
      </c>
      <c r="X14" s="15"/>
    </row>
    <row r="15" spans="1:25" ht="15" customHeight="1" x14ac:dyDescent="0.25">
      <c r="A15" s="15" t="s">
        <v>24</v>
      </c>
      <c r="B15" s="62">
        <v>0</v>
      </c>
      <c r="C15" s="15">
        <v>4367</v>
      </c>
      <c r="D15" s="15" t="s">
        <v>2425</v>
      </c>
      <c r="E15" s="15" t="s">
        <v>2426</v>
      </c>
      <c r="F15" s="15" t="s">
        <v>2427</v>
      </c>
      <c r="G15" s="15"/>
      <c r="H15" s="10" t="s">
        <v>2425</v>
      </c>
      <c r="I15" s="15" t="s">
        <v>74</v>
      </c>
      <c r="J15" s="15" t="s">
        <v>1203</v>
      </c>
      <c r="K15" s="15" t="s">
        <v>1204</v>
      </c>
      <c r="L15" s="15" t="s">
        <v>1428</v>
      </c>
      <c r="M15" s="15" t="s">
        <v>5591</v>
      </c>
      <c r="N15" s="15" t="s">
        <v>2141</v>
      </c>
      <c r="O15" s="15" t="s">
        <v>1885</v>
      </c>
      <c r="P15" s="15"/>
      <c r="Q15" s="15" t="s">
        <v>5593</v>
      </c>
      <c r="R15" s="15" t="str">
        <f t="shared" si="0"/>
        <v>16.3.2012</v>
      </c>
      <c r="S15" s="16" t="s">
        <v>1188</v>
      </c>
      <c r="T15" s="16" t="s">
        <v>1188</v>
      </c>
      <c r="U15" s="15"/>
      <c r="V15" s="15"/>
      <c r="W15" s="15" t="s">
        <v>1188</v>
      </c>
      <c r="X15" s="15"/>
    </row>
    <row r="16" spans="1:25" ht="15" customHeight="1" x14ac:dyDescent="0.25">
      <c r="A16" s="15" t="s">
        <v>24</v>
      </c>
      <c r="B16" s="62">
        <v>0</v>
      </c>
      <c r="C16" s="15">
        <v>4109</v>
      </c>
      <c r="D16" s="15" t="s">
        <v>2465</v>
      </c>
      <c r="E16" s="15" t="s">
        <v>1551</v>
      </c>
      <c r="F16" s="15" t="s">
        <v>2466</v>
      </c>
      <c r="G16" s="15"/>
      <c r="H16" s="10" t="s">
        <v>2465</v>
      </c>
      <c r="I16" s="15" t="s">
        <v>199</v>
      </c>
      <c r="J16" s="15" t="s">
        <v>1613</v>
      </c>
      <c r="K16" s="15" t="s">
        <v>1614</v>
      </c>
      <c r="L16" s="15" t="s">
        <v>2894</v>
      </c>
      <c r="M16" s="15" t="s">
        <v>5617</v>
      </c>
      <c r="N16" s="15" t="s">
        <v>2380</v>
      </c>
      <c r="O16" s="15" t="s">
        <v>1893</v>
      </c>
      <c r="P16" s="15"/>
      <c r="Q16" s="20">
        <v>40682</v>
      </c>
      <c r="R16" s="15" t="str">
        <f t="shared" si="0"/>
        <v>19.5.2011</v>
      </c>
      <c r="S16" s="16" t="s">
        <v>1286</v>
      </c>
      <c r="T16" s="16" t="s">
        <v>1188</v>
      </c>
      <c r="U16" s="15"/>
      <c r="V16" s="15"/>
      <c r="W16" s="15" t="s">
        <v>1188</v>
      </c>
      <c r="X16" s="15"/>
    </row>
    <row r="17" spans="1:24" ht="15" customHeight="1" x14ac:dyDescent="0.25">
      <c r="A17" s="15" t="s">
        <v>24</v>
      </c>
      <c r="B17" s="62">
        <v>0</v>
      </c>
      <c r="C17" s="15">
        <v>4359</v>
      </c>
      <c r="D17" s="15" t="s">
        <v>1554</v>
      </c>
      <c r="E17" s="16" t="s">
        <v>811</v>
      </c>
      <c r="F17" s="16" t="s">
        <v>812</v>
      </c>
      <c r="G17" s="16"/>
      <c r="H17" s="10" t="s">
        <v>1554</v>
      </c>
      <c r="I17" s="15" t="s">
        <v>74</v>
      </c>
      <c r="J17" s="15" t="s">
        <v>1203</v>
      </c>
      <c r="K17" s="15" t="s">
        <v>1204</v>
      </c>
      <c r="L17" s="15" t="s">
        <v>1428</v>
      </c>
      <c r="M17" s="15" t="s">
        <v>5591</v>
      </c>
      <c r="N17" s="15" t="s">
        <v>2141</v>
      </c>
      <c r="O17" s="15" t="s">
        <v>2477</v>
      </c>
      <c r="P17" s="15"/>
      <c r="Q17" s="20" t="s">
        <v>5593</v>
      </c>
      <c r="R17" s="15" t="str">
        <f t="shared" si="0"/>
        <v>16.3.2012</v>
      </c>
      <c r="S17" s="16" t="s">
        <v>1188</v>
      </c>
      <c r="T17" s="16" t="s">
        <v>1188</v>
      </c>
      <c r="U17" s="15"/>
      <c r="V17" s="15"/>
      <c r="W17" s="15" t="s">
        <v>1188</v>
      </c>
      <c r="X17" s="15"/>
    </row>
    <row r="18" spans="1:24" ht="15" customHeight="1" x14ac:dyDescent="0.25">
      <c r="A18" s="15" t="s">
        <v>24</v>
      </c>
      <c r="B18" s="62">
        <v>0</v>
      </c>
      <c r="C18" s="15">
        <v>4321</v>
      </c>
      <c r="D18" s="15" t="s">
        <v>2260</v>
      </c>
      <c r="E18" s="15" t="s">
        <v>1477</v>
      </c>
      <c r="F18" s="15" t="s">
        <v>2261</v>
      </c>
      <c r="G18" s="15"/>
      <c r="H18" s="10" t="s">
        <v>2260</v>
      </c>
      <c r="I18" s="15" t="s">
        <v>74</v>
      </c>
      <c r="J18" s="15" t="s">
        <v>1242</v>
      </c>
      <c r="K18" s="15" t="s">
        <v>5618</v>
      </c>
      <c r="L18" s="15" t="s">
        <v>2264</v>
      </c>
      <c r="M18" s="15" t="s">
        <v>5619</v>
      </c>
      <c r="N18" s="15" t="s">
        <v>1590</v>
      </c>
      <c r="O18" s="15" t="s">
        <v>1893</v>
      </c>
      <c r="P18" s="15"/>
      <c r="Q18" s="20" t="s">
        <v>5620</v>
      </c>
      <c r="R18" s="15" t="str">
        <f t="shared" si="0"/>
        <v>29.2.2012</v>
      </c>
      <c r="S18" s="16" t="s">
        <v>5621</v>
      </c>
      <c r="T18" s="16" t="s">
        <v>1188</v>
      </c>
      <c r="U18" s="15"/>
      <c r="V18" s="15"/>
      <c r="W18" s="15" t="s">
        <v>1188</v>
      </c>
      <c r="X18" s="15" t="s">
        <v>5622</v>
      </c>
    </row>
    <row r="19" spans="1:24" ht="15" customHeight="1" x14ac:dyDescent="0.25">
      <c r="A19" s="15" t="s">
        <v>24</v>
      </c>
      <c r="B19" s="62">
        <v>0</v>
      </c>
      <c r="C19" s="15">
        <v>4347</v>
      </c>
      <c r="D19" s="15" t="s">
        <v>2272</v>
      </c>
      <c r="E19" s="15" t="s">
        <v>1477</v>
      </c>
      <c r="F19" s="15" t="s">
        <v>2273</v>
      </c>
      <c r="G19" s="15"/>
      <c r="H19" s="10" t="s">
        <v>2272</v>
      </c>
      <c r="I19" s="15" t="s">
        <v>74</v>
      </c>
      <c r="J19" s="15" t="s">
        <v>1203</v>
      </c>
      <c r="K19" s="15" t="s">
        <v>1236</v>
      </c>
      <c r="L19" s="15" t="s">
        <v>1737</v>
      </c>
      <c r="M19" s="15" t="s">
        <v>1738</v>
      </c>
      <c r="N19" s="15" t="s">
        <v>1739</v>
      </c>
      <c r="O19" s="15" t="s">
        <v>1740</v>
      </c>
      <c r="P19" s="15"/>
      <c r="Q19" s="20" t="s">
        <v>1741</v>
      </c>
      <c r="R19" s="15" t="str">
        <f t="shared" si="0"/>
        <v>10.3.2012</v>
      </c>
      <c r="S19" s="16" t="s">
        <v>1188</v>
      </c>
      <c r="T19" s="16" t="s">
        <v>1188</v>
      </c>
      <c r="U19" s="15"/>
      <c r="V19" s="15"/>
      <c r="W19" s="15" t="s">
        <v>1188</v>
      </c>
      <c r="X19" s="15"/>
    </row>
    <row r="20" spans="1:24" ht="15" customHeight="1" x14ac:dyDescent="0.25">
      <c r="A20" s="15" t="s">
        <v>24</v>
      </c>
      <c r="B20" s="62">
        <v>0</v>
      </c>
      <c r="C20" s="15">
        <v>4522</v>
      </c>
      <c r="D20" s="15" t="s">
        <v>2278</v>
      </c>
      <c r="E20" s="15" t="s">
        <v>1477</v>
      </c>
      <c r="F20" s="15" t="s">
        <v>2279</v>
      </c>
      <c r="G20" s="15"/>
      <c r="H20" s="10" t="s">
        <v>2278</v>
      </c>
      <c r="I20" s="15" t="s">
        <v>74</v>
      </c>
      <c r="J20" s="15" t="s">
        <v>1279</v>
      </c>
      <c r="K20" s="15" t="s">
        <v>1668</v>
      </c>
      <c r="L20" s="15" t="s">
        <v>2151</v>
      </c>
      <c r="M20" s="15" t="s">
        <v>5596</v>
      </c>
      <c r="N20" s="15" t="s">
        <v>2153</v>
      </c>
      <c r="O20" s="15" t="s">
        <v>2282</v>
      </c>
      <c r="P20" s="15"/>
      <c r="Q20" s="20" t="s">
        <v>5598</v>
      </c>
      <c r="R20" s="15" t="str">
        <f t="shared" si="0"/>
        <v>20.4.2012</v>
      </c>
      <c r="S20" s="16" t="s">
        <v>1286</v>
      </c>
      <c r="T20" s="16" t="s">
        <v>1188</v>
      </c>
      <c r="U20" s="15"/>
      <c r="V20" s="15"/>
      <c r="W20" s="15" t="s">
        <v>1188</v>
      </c>
      <c r="X20" s="15" t="s">
        <v>2283</v>
      </c>
    </row>
    <row r="21" spans="1:24" ht="15" customHeight="1" x14ac:dyDescent="0.25">
      <c r="A21" s="15" t="s">
        <v>24</v>
      </c>
      <c r="B21" s="62">
        <v>0</v>
      </c>
      <c r="C21" s="15">
        <v>4309</v>
      </c>
      <c r="D21" s="15" t="s">
        <v>2506</v>
      </c>
      <c r="E21" s="15" t="s">
        <v>818</v>
      </c>
      <c r="F21" s="15" t="s">
        <v>2507</v>
      </c>
      <c r="G21" s="15"/>
      <c r="H21" s="10" t="s">
        <v>2506</v>
      </c>
      <c r="I21" s="15" t="s">
        <v>74</v>
      </c>
      <c r="J21" s="15" t="s">
        <v>1203</v>
      </c>
      <c r="K21" s="15" t="s">
        <v>1236</v>
      </c>
      <c r="L21" s="15" t="s">
        <v>1449</v>
      </c>
      <c r="M21" s="15" t="s">
        <v>1450</v>
      </c>
      <c r="N21" s="15" t="s">
        <v>2510</v>
      </c>
      <c r="O21" s="15" t="s">
        <v>2085</v>
      </c>
      <c r="P21" s="15"/>
      <c r="Q21" s="20" t="s">
        <v>1453</v>
      </c>
      <c r="R21" s="15" t="str">
        <f t="shared" si="0"/>
        <v>27.2.2012</v>
      </c>
      <c r="S21" s="16" t="s">
        <v>1188</v>
      </c>
      <c r="T21" s="16" t="s">
        <v>1188</v>
      </c>
      <c r="U21" s="15"/>
      <c r="V21" s="15"/>
      <c r="W21" s="15" t="s">
        <v>1188</v>
      </c>
      <c r="X21" s="15" t="s">
        <v>5623</v>
      </c>
    </row>
    <row r="22" spans="1:24" ht="15" customHeight="1" x14ac:dyDescent="0.25">
      <c r="A22" s="15" t="s">
        <v>24</v>
      </c>
      <c r="B22" s="62">
        <v>0</v>
      </c>
      <c r="C22" s="15">
        <v>3343</v>
      </c>
      <c r="D22" s="15" t="s">
        <v>4668</v>
      </c>
      <c r="E22" s="15" t="s">
        <v>818</v>
      </c>
      <c r="F22" s="15" t="s">
        <v>2514</v>
      </c>
      <c r="G22" s="15"/>
      <c r="H22" s="10" t="s">
        <v>4668</v>
      </c>
      <c r="I22" s="15" t="s">
        <v>74</v>
      </c>
      <c r="J22" s="15" t="s">
        <v>1242</v>
      </c>
      <c r="K22" s="15" t="s">
        <v>5624</v>
      </c>
      <c r="L22" s="15" t="s">
        <v>2515</v>
      </c>
      <c r="M22" s="15" t="s">
        <v>5625</v>
      </c>
      <c r="N22" s="15" t="s">
        <v>2517</v>
      </c>
      <c r="O22" s="15" t="s">
        <v>912</v>
      </c>
      <c r="P22" s="15"/>
      <c r="Q22" s="20">
        <v>40564</v>
      </c>
      <c r="R22" s="15" t="str">
        <f t="shared" si="0"/>
        <v>21.1.2011</v>
      </c>
      <c r="S22" s="16" t="s">
        <v>2519</v>
      </c>
      <c r="T22" s="16" t="s">
        <v>1188</v>
      </c>
      <c r="U22" s="15"/>
      <c r="V22" s="15"/>
      <c r="W22" s="15" t="s">
        <v>1188</v>
      </c>
      <c r="X22" s="15" t="s">
        <v>5626</v>
      </c>
    </row>
    <row r="23" spans="1:24" ht="15" customHeight="1" x14ac:dyDescent="0.25">
      <c r="A23" s="15" t="s">
        <v>24</v>
      </c>
      <c r="B23" s="62">
        <v>0</v>
      </c>
      <c r="C23" s="15">
        <v>4265</v>
      </c>
      <c r="D23" s="15" t="s">
        <v>2533</v>
      </c>
      <c r="E23" s="15" t="s">
        <v>1733</v>
      </c>
      <c r="F23" s="15" t="s">
        <v>2534</v>
      </c>
      <c r="G23" s="15"/>
      <c r="H23" s="10" t="s">
        <v>2533</v>
      </c>
      <c r="I23" s="15" t="s">
        <v>1253</v>
      </c>
      <c r="J23" s="15" t="s">
        <v>1394</v>
      </c>
      <c r="K23" s="15" t="s">
        <v>5606</v>
      </c>
      <c r="L23" s="15" t="s">
        <v>1396</v>
      </c>
      <c r="M23" s="15" t="s">
        <v>5627</v>
      </c>
      <c r="N23" s="15" t="s">
        <v>5628</v>
      </c>
      <c r="O23" s="15" t="s">
        <v>1374</v>
      </c>
      <c r="P23" s="15"/>
      <c r="Q23" s="20" t="s">
        <v>5629</v>
      </c>
      <c r="R23" s="15" t="str">
        <f t="shared" si="0"/>
        <v>28.6.2011</v>
      </c>
      <c r="S23" s="15" t="s">
        <v>1286</v>
      </c>
      <c r="T23" s="15" t="s">
        <v>1188</v>
      </c>
      <c r="U23" s="15"/>
      <c r="V23" s="15"/>
      <c r="W23" s="15" t="s">
        <v>1188</v>
      </c>
      <c r="X23" s="15"/>
    </row>
    <row r="24" spans="1:24" ht="15" customHeight="1" x14ac:dyDescent="0.25">
      <c r="A24" s="15" t="s">
        <v>24</v>
      </c>
      <c r="B24" s="62">
        <v>0</v>
      </c>
      <c r="C24" s="15">
        <v>5070</v>
      </c>
      <c r="D24" s="15" t="s">
        <v>1732</v>
      </c>
      <c r="E24" s="15" t="s">
        <v>1733</v>
      </c>
      <c r="F24" s="15" t="s">
        <v>1734</v>
      </c>
      <c r="G24" s="15"/>
      <c r="H24" s="10" t="s">
        <v>1732</v>
      </c>
      <c r="I24" s="15" t="s">
        <v>74</v>
      </c>
      <c r="J24" s="15" t="s">
        <v>1242</v>
      </c>
      <c r="K24" s="15" t="s">
        <v>3576</v>
      </c>
      <c r="L24" s="15" t="s">
        <v>5630</v>
      </c>
      <c r="M24" s="15" t="s">
        <v>5631</v>
      </c>
      <c r="N24" s="15" t="s">
        <v>3579</v>
      </c>
      <c r="O24" s="15" t="s">
        <v>840</v>
      </c>
      <c r="P24" s="15"/>
      <c r="Q24" s="20" t="s">
        <v>5632</v>
      </c>
      <c r="R24" s="15" t="str">
        <f t="shared" si="0"/>
        <v>21.8.2012</v>
      </c>
      <c r="S24" s="15" t="s">
        <v>1188</v>
      </c>
      <c r="T24" s="15" t="s">
        <v>1188</v>
      </c>
      <c r="U24" s="15"/>
      <c r="V24" s="15"/>
      <c r="W24" s="15" t="s">
        <v>1188</v>
      </c>
      <c r="X24" s="15" t="s">
        <v>3581</v>
      </c>
    </row>
    <row r="25" spans="1:24" ht="15" customHeight="1" x14ac:dyDescent="0.25">
      <c r="A25" s="15" t="s">
        <v>24</v>
      </c>
      <c r="B25" s="62">
        <v>0</v>
      </c>
      <c r="C25" s="15">
        <v>6245</v>
      </c>
      <c r="D25" s="15" t="s">
        <v>2993</v>
      </c>
      <c r="E25" s="15" t="s">
        <v>877</v>
      </c>
      <c r="F25" s="15" t="s">
        <v>2994</v>
      </c>
      <c r="G25" s="15"/>
      <c r="H25" s="10" t="s">
        <v>2993</v>
      </c>
      <c r="I25" s="15" t="s">
        <v>74</v>
      </c>
      <c r="J25" s="15" t="s">
        <v>1226</v>
      </c>
      <c r="K25" s="15" t="s">
        <v>2987</v>
      </c>
      <c r="L25" s="15" t="s">
        <v>2988</v>
      </c>
      <c r="M25" s="15" t="s">
        <v>5599</v>
      </c>
      <c r="N25" s="15" t="s">
        <v>2990</v>
      </c>
      <c r="O25" s="15" t="s">
        <v>2996</v>
      </c>
      <c r="P25" s="15"/>
      <c r="Q25" s="20" t="s">
        <v>5600</v>
      </c>
      <c r="R25" s="15" t="str">
        <f t="shared" si="0"/>
        <v>11.10.2013</v>
      </c>
      <c r="S25" s="15" t="s">
        <v>1187</v>
      </c>
      <c r="T25" s="15" t="s">
        <v>1188</v>
      </c>
      <c r="U25" s="15"/>
      <c r="V25" s="15"/>
      <c r="W25" s="15" t="s">
        <v>1188</v>
      </c>
      <c r="X25" s="15"/>
    </row>
    <row r="26" spans="1:24" ht="15" customHeight="1" x14ac:dyDescent="0.25">
      <c r="A26" s="15" t="s">
        <v>24</v>
      </c>
      <c r="B26" s="62">
        <v>0</v>
      </c>
      <c r="C26" s="15">
        <v>4490</v>
      </c>
      <c r="D26" s="15" t="s">
        <v>1802</v>
      </c>
      <c r="E26" s="15" t="s">
        <v>890</v>
      </c>
      <c r="F26" s="15" t="s">
        <v>1803</v>
      </c>
      <c r="G26" s="15"/>
      <c r="H26" s="10" t="s">
        <v>1802</v>
      </c>
      <c r="I26" s="15" t="s">
        <v>74</v>
      </c>
      <c r="J26" s="15" t="s">
        <v>1279</v>
      </c>
      <c r="K26" s="15" t="s">
        <v>1668</v>
      </c>
      <c r="L26" s="15" t="s">
        <v>2151</v>
      </c>
      <c r="M26" s="15" t="s">
        <v>5633</v>
      </c>
      <c r="N26" s="15" t="s">
        <v>1239</v>
      </c>
      <c r="O26" s="15" t="s">
        <v>2615</v>
      </c>
      <c r="P26" s="15"/>
      <c r="Q26" s="20" t="s">
        <v>5634</v>
      </c>
      <c r="R26" s="15" t="str">
        <f t="shared" si="0"/>
        <v>22.4.2012</v>
      </c>
      <c r="S26" s="15" t="s">
        <v>1286</v>
      </c>
      <c r="T26" s="15" t="s">
        <v>1188</v>
      </c>
      <c r="U26" s="15"/>
      <c r="V26" s="15"/>
      <c r="W26" s="15" t="s">
        <v>1188</v>
      </c>
      <c r="X26" s="15" t="s">
        <v>2617</v>
      </c>
    </row>
    <row r="27" spans="1:24" ht="15" customHeight="1" x14ac:dyDescent="0.25">
      <c r="A27" s="15" t="s">
        <v>24</v>
      </c>
      <c r="B27" s="62">
        <v>0</v>
      </c>
      <c r="C27" s="15">
        <v>4447</v>
      </c>
      <c r="D27" s="15" t="s">
        <v>1852</v>
      </c>
      <c r="E27" s="15" t="s">
        <v>919</v>
      </c>
      <c r="F27" s="15" t="s">
        <v>1853</v>
      </c>
      <c r="G27" s="15"/>
      <c r="H27" s="10" t="s">
        <v>1852</v>
      </c>
      <c r="I27" s="15" t="s">
        <v>74</v>
      </c>
      <c r="J27" s="15" t="s">
        <v>1203</v>
      </c>
      <c r="K27" s="15" t="s">
        <v>1204</v>
      </c>
      <c r="L27" s="15" t="s">
        <v>1947</v>
      </c>
      <c r="M27" s="15" t="s">
        <v>5635</v>
      </c>
      <c r="N27" s="15" t="s">
        <v>1851</v>
      </c>
      <c r="O27" s="15" t="s">
        <v>912</v>
      </c>
      <c r="P27" s="15"/>
      <c r="Q27" s="20" t="s">
        <v>5604</v>
      </c>
      <c r="R27" s="15" t="str">
        <f t="shared" si="0"/>
        <v>9.4.2012</v>
      </c>
      <c r="S27" s="15" t="s">
        <v>1188</v>
      </c>
      <c r="T27" s="15" t="s">
        <v>1188</v>
      </c>
      <c r="U27" s="15"/>
      <c r="V27" s="15"/>
      <c r="W27" s="15" t="s">
        <v>1188</v>
      </c>
      <c r="X27" s="15" t="s">
        <v>5636</v>
      </c>
    </row>
    <row r="28" spans="1:24" ht="15" customHeight="1" x14ac:dyDescent="0.25">
      <c r="A28" s="15" t="s">
        <v>24</v>
      </c>
      <c r="B28" s="62">
        <v>0</v>
      </c>
      <c r="C28" s="15">
        <v>4495</v>
      </c>
      <c r="D28" s="15" t="s">
        <v>987</v>
      </c>
      <c r="E28" s="15" t="s">
        <v>984</v>
      </c>
      <c r="F28" s="15" t="s">
        <v>985</v>
      </c>
      <c r="G28" s="15"/>
      <c r="H28" s="10" t="s">
        <v>987</v>
      </c>
      <c r="I28" s="15" t="s">
        <v>74</v>
      </c>
      <c r="J28" s="15" t="s">
        <v>1279</v>
      </c>
      <c r="K28" s="15" t="s">
        <v>1668</v>
      </c>
      <c r="L28" s="15" t="s">
        <v>2151</v>
      </c>
      <c r="M28" s="15" t="s">
        <v>5596</v>
      </c>
      <c r="N28" s="15" t="s">
        <v>2153</v>
      </c>
      <c r="O28" s="15" t="s">
        <v>2784</v>
      </c>
      <c r="P28" s="15"/>
      <c r="Q28" s="20" t="s">
        <v>5598</v>
      </c>
      <c r="R28" s="15" t="str">
        <f t="shared" si="0"/>
        <v>20.4.2012</v>
      </c>
      <c r="S28" s="15" t="s">
        <v>1286</v>
      </c>
      <c r="T28" s="15" t="s">
        <v>1188</v>
      </c>
      <c r="U28" s="15"/>
      <c r="V28" s="15"/>
      <c r="W28" s="15" t="s">
        <v>1188</v>
      </c>
      <c r="X28" s="15"/>
    </row>
    <row r="29" spans="1:24" ht="15" customHeight="1" x14ac:dyDescent="0.25">
      <c r="A29" s="15" t="s">
        <v>24</v>
      </c>
      <c r="B29" s="62">
        <v>0</v>
      </c>
      <c r="C29" s="15">
        <v>3733</v>
      </c>
      <c r="D29" s="15" t="s">
        <v>5637</v>
      </c>
      <c r="E29" s="15" t="s">
        <v>1033</v>
      </c>
      <c r="F29" s="15" t="s">
        <v>2859</v>
      </c>
      <c r="G29" s="15"/>
      <c r="H29" s="10" t="s">
        <v>5637</v>
      </c>
      <c r="I29" s="15" t="s">
        <v>74</v>
      </c>
      <c r="J29" s="15" t="s">
        <v>1203</v>
      </c>
      <c r="K29" s="15" t="s">
        <v>1318</v>
      </c>
      <c r="L29" s="15" t="s">
        <v>1319</v>
      </c>
      <c r="M29" s="15" t="s">
        <v>5638</v>
      </c>
      <c r="N29" s="15" t="s">
        <v>2862</v>
      </c>
      <c r="O29" s="15" t="s">
        <v>2863</v>
      </c>
      <c r="P29" s="15"/>
      <c r="Q29" s="20">
        <v>40781</v>
      </c>
      <c r="R29" s="15" t="str">
        <f t="shared" si="0"/>
        <v>26.8.2011</v>
      </c>
      <c r="S29" s="15" t="s">
        <v>1188</v>
      </c>
      <c r="T29" s="15" t="s">
        <v>1188</v>
      </c>
      <c r="U29" s="15"/>
      <c r="V29" s="15"/>
      <c r="W29" s="15" t="s">
        <v>1188</v>
      </c>
      <c r="X29" s="15" t="s">
        <v>1344</v>
      </c>
    </row>
    <row r="30" spans="1:24" ht="15" customHeight="1" x14ac:dyDescent="0.25">
      <c r="A30" s="15" t="s">
        <v>24</v>
      </c>
      <c r="B30" s="62">
        <v>0</v>
      </c>
      <c r="C30" s="15">
        <v>4395</v>
      </c>
      <c r="D30" s="15" t="s">
        <v>5639</v>
      </c>
      <c r="E30" s="15" t="s">
        <v>1033</v>
      </c>
      <c r="F30" s="15" t="s">
        <v>2866</v>
      </c>
      <c r="G30" s="15"/>
      <c r="H30" s="10" t="s">
        <v>5639</v>
      </c>
      <c r="I30" s="15" t="s">
        <v>74</v>
      </c>
      <c r="J30" s="15" t="s">
        <v>1203</v>
      </c>
      <c r="K30" s="15" t="s">
        <v>1236</v>
      </c>
      <c r="L30" s="15" t="s">
        <v>1237</v>
      </c>
      <c r="M30" s="15" t="s">
        <v>5640</v>
      </c>
      <c r="N30" s="15" t="s">
        <v>5641</v>
      </c>
      <c r="O30" s="15" t="s">
        <v>1426</v>
      </c>
      <c r="P30" s="15"/>
      <c r="Q30" s="20" t="s">
        <v>5642</v>
      </c>
      <c r="R30" s="15" t="str">
        <f t="shared" si="0"/>
        <v>26.3.2012</v>
      </c>
      <c r="S30" s="15" t="s">
        <v>1188</v>
      </c>
      <c r="T30" s="15" t="s">
        <v>1188</v>
      </c>
      <c r="U30" s="15"/>
      <c r="V30" s="15"/>
      <c r="W30" s="15" t="s">
        <v>1188</v>
      </c>
      <c r="X30" s="15"/>
    </row>
    <row r="31" spans="1:24" ht="15" customHeight="1" x14ac:dyDescent="0.25">
      <c r="A31" s="15" t="s">
        <v>24</v>
      </c>
      <c r="B31" s="62">
        <v>0</v>
      </c>
      <c r="C31" s="15">
        <v>4431</v>
      </c>
      <c r="D31" s="15" t="s">
        <v>2871</v>
      </c>
      <c r="E31" s="15" t="s">
        <v>1033</v>
      </c>
      <c r="F31" s="15" t="s">
        <v>2872</v>
      </c>
      <c r="G31" s="15"/>
      <c r="H31" s="10" t="s">
        <v>2871</v>
      </c>
      <c r="I31" s="15" t="s">
        <v>74</v>
      </c>
      <c r="J31" s="15" t="s">
        <v>1203</v>
      </c>
      <c r="K31" s="15" t="s">
        <v>1204</v>
      </c>
      <c r="L31" s="15" t="s">
        <v>1947</v>
      </c>
      <c r="M31" s="15" t="s">
        <v>5643</v>
      </c>
      <c r="N31" s="15" t="s">
        <v>2875</v>
      </c>
      <c r="O31" s="15" t="s">
        <v>1893</v>
      </c>
      <c r="P31" s="15"/>
      <c r="Q31" s="20" t="s">
        <v>1951</v>
      </c>
      <c r="R31" s="15" t="str">
        <f t="shared" si="0"/>
        <v>1.4.2012</v>
      </c>
      <c r="S31" s="15" t="s">
        <v>1952</v>
      </c>
      <c r="T31" s="15" t="s">
        <v>1188</v>
      </c>
      <c r="U31" s="15"/>
      <c r="V31" s="15"/>
      <c r="W31" s="15" t="s">
        <v>1188</v>
      </c>
      <c r="X31" s="15" t="s">
        <v>5644</v>
      </c>
    </row>
    <row r="32" spans="1:24" ht="15" customHeight="1" x14ac:dyDescent="0.25">
      <c r="A32" s="15" t="s">
        <v>24</v>
      </c>
      <c r="B32" s="62">
        <v>0</v>
      </c>
      <c r="C32" s="15">
        <v>4353</v>
      </c>
      <c r="D32" s="15" t="s">
        <v>2878</v>
      </c>
      <c r="E32" s="15" t="s">
        <v>1033</v>
      </c>
      <c r="F32" s="15" t="s">
        <v>2879</v>
      </c>
      <c r="G32" s="15"/>
      <c r="H32" s="10" t="s">
        <v>2878</v>
      </c>
      <c r="I32" s="15" t="s">
        <v>74</v>
      </c>
      <c r="J32" s="15" t="s">
        <v>1203</v>
      </c>
      <c r="K32" s="15" t="s">
        <v>1236</v>
      </c>
      <c r="L32" s="15" t="s">
        <v>1237</v>
      </c>
      <c r="M32" s="15" t="s">
        <v>5645</v>
      </c>
      <c r="N32" s="15" t="s">
        <v>5641</v>
      </c>
      <c r="O32" s="15" t="s">
        <v>2882</v>
      </c>
      <c r="P32" s="15"/>
      <c r="Q32" s="20" t="s">
        <v>1741</v>
      </c>
      <c r="R32" s="15" t="str">
        <f t="shared" si="0"/>
        <v>10.3.2012</v>
      </c>
      <c r="S32" s="15" t="s">
        <v>1188</v>
      </c>
      <c r="T32" s="15" t="s">
        <v>1188</v>
      </c>
      <c r="U32" s="15"/>
      <c r="V32" s="15"/>
      <c r="W32" s="15" t="s">
        <v>1188</v>
      </c>
      <c r="X32" s="15"/>
    </row>
    <row r="33" spans="1:25" ht="15" customHeight="1" x14ac:dyDescent="0.25">
      <c r="A33" s="15" t="s">
        <v>24</v>
      </c>
      <c r="B33" s="62">
        <v>0</v>
      </c>
      <c r="C33" s="15">
        <v>4103</v>
      </c>
      <c r="D33" s="15" t="s">
        <v>5646</v>
      </c>
      <c r="E33" s="15" t="s">
        <v>2000</v>
      </c>
      <c r="F33" s="15" t="s">
        <v>2892</v>
      </c>
      <c r="G33" s="15"/>
      <c r="H33" s="10" t="s">
        <v>5646</v>
      </c>
      <c r="I33" s="15" t="s">
        <v>199</v>
      </c>
      <c r="J33" s="15" t="s">
        <v>1613</v>
      </c>
      <c r="K33" s="15" t="s">
        <v>1614</v>
      </c>
      <c r="L33" s="15" t="s">
        <v>2894</v>
      </c>
      <c r="M33" s="15" t="s">
        <v>5617</v>
      </c>
      <c r="N33" s="15" t="s">
        <v>2380</v>
      </c>
      <c r="O33" s="15" t="s">
        <v>1893</v>
      </c>
      <c r="P33" s="15"/>
      <c r="Q33" s="20">
        <v>40682</v>
      </c>
      <c r="R33" s="15" t="str">
        <f t="shared" si="0"/>
        <v>19.5.2011</v>
      </c>
      <c r="S33" s="15" t="s">
        <v>1286</v>
      </c>
      <c r="T33" s="15" t="s">
        <v>1188</v>
      </c>
      <c r="U33" s="15"/>
      <c r="V33" s="15"/>
      <c r="W33" s="15" t="s">
        <v>1188</v>
      </c>
      <c r="X33" s="15"/>
    </row>
    <row r="34" spans="1:25" ht="15" customHeight="1" x14ac:dyDescent="0.25">
      <c r="A34" s="15" t="s">
        <v>24</v>
      </c>
      <c r="B34" s="62">
        <v>0</v>
      </c>
      <c r="C34" s="15">
        <v>4422</v>
      </c>
      <c r="D34" s="15" t="s">
        <v>5647</v>
      </c>
      <c r="E34" s="15" t="s">
        <v>3414</v>
      </c>
      <c r="F34" s="15" t="s">
        <v>2901</v>
      </c>
      <c r="G34" s="15"/>
      <c r="H34" s="10" t="s">
        <v>5647</v>
      </c>
      <c r="I34" s="15" t="s">
        <v>74</v>
      </c>
      <c r="J34" s="15" t="s">
        <v>1203</v>
      </c>
      <c r="K34" s="15" t="s">
        <v>1204</v>
      </c>
      <c r="L34" s="15" t="s">
        <v>1947</v>
      </c>
      <c r="M34" s="15" t="s">
        <v>5648</v>
      </c>
      <c r="N34" s="15" t="s">
        <v>1207</v>
      </c>
      <c r="O34" s="15" t="s">
        <v>1374</v>
      </c>
      <c r="P34" s="15"/>
      <c r="Q34" s="20" t="s">
        <v>1951</v>
      </c>
      <c r="R34" s="15" t="str">
        <f t="shared" si="0"/>
        <v>1.4.2012</v>
      </c>
      <c r="S34" s="15" t="s">
        <v>1952</v>
      </c>
      <c r="T34" s="15" t="s">
        <v>1188</v>
      </c>
      <c r="U34" s="15"/>
      <c r="V34" s="15"/>
      <c r="W34" s="15" t="s">
        <v>1188</v>
      </c>
      <c r="X34" s="15" t="s">
        <v>2903</v>
      </c>
    </row>
    <row r="35" spans="1:25" ht="15" customHeight="1" x14ac:dyDescent="0.25">
      <c r="A35" s="15" t="s">
        <v>24</v>
      </c>
      <c r="B35" s="62">
        <v>0</v>
      </c>
      <c r="C35" s="15">
        <v>4436</v>
      </c>
      <c r="D35" s="15" t="s">
        <v>2884</v>
      </c>
      <c r="E35" s="15" t="s">
        <v>2885</v>
      </c>
      <c r="F35" s="15" t="s">
        <v>2886</v>
      </c>
      <c r="G35" s="15"/>
      <c r="H35" s="10" t="s">
        <v>2884</v>
      </c>
      <c r="I35" s="15" t="s">
        <v>74</v>
      </c>
      <c r="J35" s="15" t="s">
        <v>1203</v>
      </c>
      <c r="K35" s="15" t="s">
        <v>1204</v>
      </c>
      <c r="L35" s="15" t="s">
        <v>1947</v>
      </c>
      <c r="M35" s="15" t="s">
        <v>5603</v>
      </c>
      <c r="N35" s="15" t="s">
        <v>1327</v>
      </c>
      <c r="O35" s="15" t="s">
        <v>2213</v>
      </c>
      <c r="P35" s="15"/>
      <c r="Q35" s="20" t="s">
        <v>5604</v>
      </c>
      <c r="R35" s="15" t="str">
        <f t="shared" si="0"/>
        <v>9.4.2012</v>
      </c>
      <c r="S35" s="15" t="s">
        <v>1188</v>
      </c>
      <c r="T35" s="15" t="s">
        <v>1188</v>
      </c>
      <c r="U35" s="15"/>
      <c r="V35" s="15"/>
      <c r="W35" s="15" t="s">
        <v>1188</v>
      </c>
      <c r="X35" s="15" t="s">
        <v>2890</v>
      </c>
    </row>
    <row r="36" spans="1:25" ht="15" customHeight="1" x14ac:dyDescent="0.25">
      <c r="A36" s="15" t="s">
        <v>24</v>
      </c>
      <c r="B36" s="62">
        <v>0</v>
      </c>
      <c r="C36" s="16">
        <v>5096</v>
      </c>
      <c r="D36" s="16" t="s">
        <v>3584</v>
      </c>
      <c r="E36" s="16" t="s">
        <v>3585</v>
      </c>
      <c r="F36" s="16" t="s">
        <v>3586</v>
      </c>
      <c r="G36" s="16"/>
      <c r="H36" s="18" t="s">
        <v>3584</v>
      </c>
      <c r="I36" s="16" t="s">
        <v>74</v>
      </c>
      <c r="J36" s="16" t="s">
        <v>1303</v>
      </c>
      <c r="K36" s="16" t="s">
        <v>1604</v>
      </c>
      <c r="L36" s="16" t="s">
        <v>3588</v>
      </c>
      <c r="M36" s="16" t="s">
        <v>5649</v>
      </c>
      <c r="N36" s="16" t="s">
        <v>1843</v>
      </c>
      <c r="O36" s="16" t="s">
        <v>2064</v>
      </c>
      <c r="P36" s="16"/>
      <c r="Q36" s="21" t="s">
        <v>5650</v>
      </c>
      <c r="R36" s="16" t="str">
        <f t="shared" si="0"/>
        <v>13.7.2012</v>
      </c>
      <c r="S36" s="16" t="s">
        <v>1188</v>
      </c>
      <c r="T36" s="16" t="s">
        <v>1188</v>
      </c>
      <c r="U36" s="16"/>
      <c r="V36" s="16"/>
      <c r="W36" s="16" t="s">
        <v>1188</v>
      </c>
      <c r="X36" s="16"/>
      <c r="Y36" s="19"/>
    </row>
    <row r="37" spans="1:25" ht="15" customHeight="1" x14ac:dyDescent="0.25">
      <c r="A37" s="8" t="s">
        <v>24</v>
      </c>
      <c r="B37" s="9">
        <v>235</v>
      </c>
      <c r="C37" s="8">
        <v>235</v>
      </c>
      <c r="D37" s="8" t="s">
        <v>25</v>
      </c>
      <c r="E37" s="8" t="s">
        <v>26</v>
      </c>
      <c r="F37" s="8"/>
      <c r="G37" s="8"/>
      <c r="H37" s="10"/>
      <c r="I37" s="8" t="s">
        <v>27</v>
      </c>
      <c r="J37" s="8"/>
      <c r="K37" s="8"/>
      <c r="L37" s="8"/>
      <c r="M37" s="8" t="s">
        <v>28</v>
      </c>
      <c r="N37" s="8" t="s">
        <v>29</v>
      </c>
      <c r="O37" s="8" t="s">
        <v>30</v>
      </c>
      <c r="P37" s="11" t="s">
        <v>31</v>
      </c>
      <c r="Q37" s="8" t="s">
        <v>32</v>
      </c>
      <c r="R37" s="8"/>
      <c r="S37" s="8" t="s">
        <v>33</v>
      </c>
      <c r="T37" s="8" t="s">
        <v>33</v>
      </c>
      <c r="U37" s="12"/>
      <c r="V37" s="12"/>
      <c r="W37" s="8" t="s">
        <v>33</v>
      </c>
      <c r="X37" s="8" t="s">
        <v>34</v>
      </c>
    </row>
    <row r="38" spans="1:25" ht="15" customHeight="1" x14ac:dyDescent="0.25">
      <c r="A38" s="8" t="s">
        <v>24</v>
      </c>
      <c r="B38" s="9">
        <v>638</v>
      </c>
      <c r="C38" s="8">
        <v>183</v>
      </c>
      <c r="D38" s="8" t="s">
        <v>35</v>
      </c>
      <c r="E38" s="8" t="s">
        <v>36</v>
      </c>
      <c r="F38" s="8" t="s">
        <v>37</v>
      </c>
      <c r="G38" s="8" t="s">
        <v>888</v>
      </c>
      <c r="H38" s="10"/>
      <c r="I38" s="8" t="s">
        <v>27</v>
      </c>
      <c r="J38" s="8"/>
      <c r="K38" s="8"/>
      <c r="L38" s="8"/>
      <c r="M38" s="8" t="s">
        <v>38</v>
      </c>
      <c r="N38" s="8" t="s">
        <v>39</v>
      </c>
      <c r="O38" s="8" t="s">
        <v>30</v>
      </c>
      <c r="P38" s="11" t="s">
        <v>40</v>
      </c>
      <c r="Q38" s="8" t="s">
        <v>41</v>
      </c>
      <c r="R38" s="8"/>
      <c r="S38" s="8" t="s">
        <v>42</v>
      </c>
      <c r="T38" s="8" t="s">
        <v>33</v>
      </c>
      <c r="U38" s="12"/>
      <c r="V38" s="12"/>
      <c r="W38" s="8" t="s">
        <v>33</v>
      </c>
      <c r="X38" s="8" t="s">
        <v>43</v>
      </c>
    </row>
    <row r="39" spans="1:25" ht="15" customHeight="1" x14ac:dyDescent="0.25">
      <c r="A39" s="8" t="s">
        <v>24</v>
      </c>
      <c r="B39" s="9">
        <v>639</v>
      </c>
      <c r="C39" s="8">
        <v>421</v>
      </c>
      <c r="D39" s="8" t="s">
        <v>44</v>
      </c>
      <c r="E39" s="8" t="s">
        <v>36</v>
      </c>
      <c r="F39" s="8" t="s">
        <v>45</v>
      </c>
      <c r="G39" s="8" t="s">
        <v>46</v>
      </c>
      <c r="H39" s="10"/>
      <c r="I39" s="8" t="s">
        <v>47</v>
      </c>
      <c r="J39" s="8"/>
      <c r="K39" s="8"/>
      <c r="L39" s="8"/>
      <c r="M39" s="8" t="s">
        <v>48</v>
      </c>
      <c r="N39" s="8" t="s">
        <v>49</v>
      </c>
      <c r="O39" s="8" t="s">
        <v>50</v>
      </c>
      <c r="P39" s="8" t="s">
        <v>51</v>
      </c>
      <c r="Q39" s="8" t="s">
        <v>52</v>
      </c>
      <c r="R39" s="8"/>
      <c r="S39" s="8" t="s">
        <v>53</v>
      </c>
      <c r="T39" s="8" t="s">
        <v>33</v>
      </c>
      <c r="U39" s="12"/>
      <c r="V39" s="12"/>
      <c r="W39" s="8" t="s">
        <v>33</v>
      </c>
      <c r="X39" s="8"/>
    </row>
    <row r="40" spans="1:25" ht="15" customHeight="1" x14ac:dyDescent="0.25">
      <c r="A40" s="8" t="s">
        <v>24</v>
      </c>
      <c r="B40" s="9">
        <v>640</v>
      </c>
      <c r="C40" s="8">
        <v>426</v>
      </c>
      <c r="D40" s="8" t="s">
        <v>44</v>
      </c>
      <c r="E40" s="8" t="s">
        <v>36</v>
      </c>
      <c r="F40" s="8" t="s">
        <v>45</v>
      </c>
      <c r="G40" s="8" t="s">
        <v>46</v>
      </c>
      <c r="H40" s="10"/>
      <c r="I40" s="8" t="s">
        <v>47</v>
      </c>
      <c r="J40" s="8"/>
      <c r="K40" s="8"/>
      <c r="L40" s="8"/>
      <c r="M40" s="8" t="s">
        <v>48</v>
      </c>
      <c r="N40" s="8" t="s">
        <v>54</v>
      </c>
      <c r="O40" s="8" t="s">
        <v>55</v>
      </c>
      <c r="P40" s="11" t="s">
        <v>56</v>
      </c>
      <c r="Q40" s="8" t="s">
        <v>52</v>
      </c>
      <c r="R40" s="8"/>
      <c r="S40" s="8" t="s">
        <v>53</v>
      </c>
      <c r="T40" s="8" t="s">
        <v>33</v>
      </c>
      <c r="U40" s="12"/>
      <c r="V40" s="12"/>
      <c r="W40" s="8" t="s">
        <v>33</v>
      </c>
      <c r="X40" s="8"/>
    </row>
    <row r="41" spans="1:25" ht="15" customHeight="1" x14ac:dyDescent="0.25">
      <c r="A41" s="8" t="s">
        <v>24</v>
      </c>
      <c r="B41" s="9">
        <v>641</v>
      </c>
      <c r="C41" s="8">
        <v>545</v>
      </c>
      <c r="D41" s="8" t="s">
        <v>57</v>
      </c>
      <c r="E41" s="8" t="s">
        <v>58</v>
      </c>
      <c r="F41" s="8" t="s">
        <v>59</v>
      </c>
      <c r="G41" s="8" t="s">
        <v>3473</v>
      </c>
      <c r="H41" s="10"/>
      <c r="I41" s="8" t="s">
        <v>27</v>
      </c>
      <c r="J41" s="8"/>
      <c r="K41" s="8"/>
      <c r="L41" s="8"/>
      <c r="M41" s="8" t="s">
        <v>60</v>
      </c>
      <c r="N41" s="8" t="s">
        <v>61</v>
      </c>
      <c r="O41" s="8" t="s">
        <v>62</v>
      </c>
      <c r="P41" s="11" t="s">
        <v>63</v>
      </c>
      <c r="Q41" s="8" t="s">
        <v>64</v>
      </c>
      <c r="R41" s="8"/>
      <c r="S41" s="8" t="s">
        <v>65</v>
      </c>
      <c r="T41" s="8" t="s">
        <v>33</v>
      </c>
      <c r="U41" s="12"/>
      <c r="V41" s="12"/>
      <c r="W41" s="8" t="s">
        <v>33</v>
      </c>
      <c r="X41" s="8"/>
    </row>
    <row r="42" spans="1:25" ht="15" customHeight="1" x14ac:dyDescent="0.25">
      <c r="A42" s="8" t="s">
        <v>24</v>
      </c>
      <c r="B42" s="9">
        <v>642</v>
      </c>
      <c r="C42" s="8">
        <v>263</v>
      </c>
      <c r="D42" s="8" t="s">
        <v>66</v>
      </c>
      <c r="E42" s="8" t="s">
        <v>58</v>
      </c>
      <c r="F42" s="8" t="s">
        <v>67</v>
      </c>
      <c r="G42" s="8"/>
      <c r="H42" s="10"/>
      <c r="I42" s="8" t="s">
        <v>27</v>
      </c>
      <c r="J42" s="8"/>
      <c r="K42" s="8"/>
      <c r="L42" s="8"/>
      <c r="M42" s="8" t="s">
        <v>68</v>
      </c>
      <c r="N42" s="8" t="s">
        <v>69</v>
      </c>
      <c r="O42" s="8" t="s">
        <v>70</v>
      </c>
      <c r="P42" s="11" t="s">
        <v>71</v>
      </c>
      <c r="Q42" s="8" t="s">
        <v>32</v>
      </c>
      <c r="R42" s="8"/>
      <c r="S42" s="8" t="s">
        <v>33</v>
      </c>
      <c r="T42" s="12"/>
      <c r="U42" s="12"/>
      <c r="V42" s="12"/>
      <c r="W42" s="8" t="s">
        <v>33</v>
      </c>
      <c r="X42" s="8"/>
    </row>
    <row r="43" spans="1:25" ht="15" customHeight="1" x14ac:dyDescent="0.25">
      <c r="A43" s="8" t="s">
        <v>24</v>
      </c>
      <c r="B43" s="9">
        <v>643</v>
      </c>
      <c r="C43" s="8">
        <v>74</v>
      </c>
      <c r="D43" s="8" t="s">
        <v>72</v>
      </c>
      <c r="E43" s="8" t="s">
        <v>58</v>
      </c>
      <c r="F43" s="8" t="s">
        <v>73</v>
      </c>
      <c r="G43" s="8"/>
      <c r="H43" s="10"/>
      <c r="I43" s="8" t="s">
        <v>74</v>
      </c>
      <c r="J43" s="8"/>
      <c r="K43" s="8"/>
      <c r="L43" s="8"/>
      <c r="M43" s="8" t="s">
        <v>75</v>
      </c>
      <c r="N43" s="8" t="s">
        <v>76</v>
      </c>
      <c r="O43" s="8" t="s">
        <v>77</v>
      </c>
      <c r="P43" s="11"/>
      <c r="Q43" s="8" t="s">
        <v>78</v>
      </c>
      <c r="R43" s="8"/>
      <c r="S43" s="8" t="s">
        <v>79</v>
      </c>
      <c r="T43" s="12"/>
      <c r="U43" s="12"/>
      <c r="V43" s="12"/>
      <c r="W43" s="8" t="s">
        <v>33</v>
      </c>
      <c r="X43" s="8"/>
    </row>
    <row r="44" spans="1:25" ht="15" customHeight="1" x14ac:dyDescent="0.25">
      <c r="A44" s="8" t="s">
        <v>24</v>
      </c>
      <c r="B44" s="9">
        <v>644</v>
      </c>
      <c r="C44" s="8">
        <v>548</v>
      </c>
      <c r="D44" s="8" t="s">
        <v>72</v>
      </c>
      <c r="E44" s="8" t="s">
        <v>58</v>
      </c>
      <c r="F44" s="8" t="s">
        <v>73</v>
      </c>
      <c r="G44" s="8"/>
      <c r="H44" s="10"/>
      <c r="I44" s="8" t="s">
        <v>27</v>
      </c>
      <c r="J44" s="8"/>
      <c r="K44" s="8"/>
      <c r="L44" s="8"/>
      <c r="M44" s="8" t="s">
        <v>80</v>
      </c>
      <c r="N44" s="8" t="s">
        <v>81</v>
      </c>
      <c r="O44" s="8" t="s">
        <v>82</v>
      </c>
      <c r="P44" s="11" t="s">
        <v>71</v>
      </c>
      <c r="Q44" s="8" t="s">
        <v>83</v>
      </c>
      <c r="R44" s="8"/>
      <c r="S44" s="8" t="s">
        <v>84</v>
      </c>
      <c r="T44" s="8" t="s">
        <v>33</v>
      </c>
      <c r="U44" s="12"/>
      <c r="V44" s="12"/>
      <c r="W44" s="8" t="s">
        <v>33</v>
      </c>
      <c r="X44" s="8" t="s">
        <v>85</v>
      </c>
    </row>
    <row r="45" spans="1:25" ht="15" customHeight="1" x14ac:dyDescent="0.25">
      <c r="A45" s="8" t="s">
        <v>24</v>
      </c>
      <c r="B45" s="9">
        <v>645</v>
      </c>
      <c r="C45" s="8"/>
      <c r="D45" s="8" t="s">
        <v>86</v>
      </c>
      <c r="E45" s="8" t="s">
        <v>87</v>
      </c>
      <c r="F45" s="8" t="s">
        <v>88</v>
      </c>
      <c r="G45" s="8" t="s">
        <v>89</v>
      </c>
      <c r="H45" s="10" t="s">
        <v>90</v>
      </c>
      <c r="I45" s="8" t="s">
        <v>91</v>
      </c>
      <c r="J45" s="8" t="s">
        <v>92</v>
      </c>
      <c r="K45" s="8"/>
      <c r="L45" s="8"/>
      <c r="M45" s="8" t="s">
        <v>93</v>
      </c>
      <c r="N45" s="8"/>
      <c r="O45" s="8"/>
      <c r="P45" s="8"/>
      <c r="Q45" s="11" t="s">
        <v>94</v>
      </c>
      <c r="R45" s="11"/>
      <c r="S45" s="8" t="s">
        <v>95</v>
      </c>
      <c r="T45" s="8" t="s">
        <v>96</v>
      </c>
      <c r="U45" s="12"/>
      <c r="V45" s="8" t="str">
        <f t="shared" ref="V45:V79" si="1">F45</f>
        <v>saccata</v>
      </c>
      <c r="W45" s="12"/>
      <c r="X45" s="8"/>
    </row>
    <row r="46" spans="1:25" ht="15" customHeight="1" x14ac:dyDescent="0.25">
      <c r="A46" s="8" t="s">
        <v>24</v>
      </c>
      <c r="B46" s="9">
        <v>646</v>
      </c>
      <c r="C46" s="8"/>
      <c r="D46" s="8" t="s">
        <v>97</v>
      </c>
      <c r="E46" s="13" t="s">
        <v>98</v>
      </c>
      <c r="F46" s="13" t="s">
        <v>99</v>
      </c>
      <c r="G46" s="8"/>
      <c r="H46" s="10" t="s">
        <v>100</v>
      </c>
      <c r="I46" s="8" t="s">
        <v>91</v>
      </c>
      <c r="J46" s="8" t="s">
        <v>92</v>
      </c>
      <c r="K46" s="8"/>
      <c r="L46" s="8"/>
      <c r="M46" s="8" t="s">
        <v>101</v>
      </c>
      <c r="N46" s="8"/>
      <c r="O46" s="8"/>
      <c r="P46" s="8"/>
      <c r="Q46" s="11">
        <v>1818</v>
      </c>
      <c r="R46" s="11"/>
      <c r="S46" s="13" t="s">
        <v>96</v>
      </c>
      <c r="T46" s="13" t="s">
        <v>96</v>
      </c>
      <c r="U46" s="12"/>
      <c r="V46" s="8" t="str">
        <f t="shared" si="1"/>
        <v>gypsaceus</v>
      </c>
      <c r="W46" s="12"/>
      <c r="X46" s="8"/>
    </row>
    <row r="47" spans="1:25" ht="15" customHeight="1" x14ac:dyDescent="0.25">
      <c r="A47" s="8" t="s">
        <v>24</v>
      </c>
      <c r="B47" s="9">
        <v>647</v>
      </c>
      <c r="C47" s="8"/>
      <c r="D47" s="8" t="s">
        <v>102</v>
      </c>
      <c r="E47" s="8" t="s">
        <v>87</v>
      </c>
      <c r="F47" s="8" t="s">
        <v>103</v>
      </c>
      <c r="G47" s="8" t="s">
        <v>89</v>
      </c>
      <c r="H47" s="10" t="s">
        <v>104</v>
      </c>
      <c r="I47" s="8" t="s">
        <v>91</v>
      </c>
      <c r="J47" s="8" t="s">
        <v>105</v>
      </c>
      <c r="K47" s="8"/>
      <c r="L47" s="8"/>
      <c r="M47" s="8" t="s">
        <v>106</v>
      </c>
      <c r="N47" s="8"/>
      <c r="O47" s="8"/>
      <c r="P47" s="8"/>
      <c r="Q47" s="11" t="s">
        <v>107</v>
      </c>
      <c r="R47" s="11"/>
      <c r="S47" s="8" t="s">
        <v>108</v>
      </c>
      <c r="T47" s="12"/>
      <c r="U47" s="8" t="s">
        <v>109</v>
      </c>
      <c r="V47" s="8" t="str">
        <f t="shared" si="1"/>
        <v>crocea</v>
      </c>
      <c r="W47" s="12"/>
      <c r="X47" s="8"/>
    </row>
    <row r="48" spans="1:25" ht="15" customHeight="1" x14ac:dyDescent="0.25">
      <c r="A48" s="8" t="s">
        <v>24</v>
      </c>
      <c r="B48" s="9">
        <v>648</v>
      </c>
      <c r="C48" s="8"/>
      <c r="D48" s="8" t="s">
        <v>86</v>
      </c>
      <c r="E48" s="8" t="s">
        <v>87</v>
      </c>
      <c r="F48" s="8" t="s">
        <v>88</v>
      </c>
      <c r="G48" s="8" t="s">
        <v>89</v>
      </c>
      <c r="H48" s="10" t="s">
        <v>90</v>
      </c>
      <c r="I48" s="8" t="s">
        <v>91</v>
      </c>
      <c r="J48" s="8" t="s">
        <v>92</v>
      </c>
      <c r="K48" s="8"/>
      <c r="L48" s="8"/>
      <c r="M48" s="8" t="s">
        <v>110</v>
      </c>
      <c r="N48" s="8"/>
      <c r="O48" s="8"/>
      <c r="P48" s="8"/>
      <c r="Q48" s="11" t="s">
        <v>111</v>
      </c>
      <c r="R48" s="11"/>
      <c r="S48" s="8" t="s">
        <v>112</v>
      </c>
      <c r="T48" s="12"/>
      <c r="U48" s="8" t="s">
        <v>109</v>
      </c>
      <c r="V48" s="8" t="str">
        <f t="shared" si="1"/>
        <v>saccata</v>
      </c>
      <c r="W48" s="12"/>
      <c r="X48" s="8"/>
    </row>
    <row r="49" spans="1:24" ht="15" customHeight="1" x14ac:dyDescent="0.25">
      <c r="A49" s="8" t="s">
        <v>24</v>
      </c>
      <c r="B49" s="9">
        <v>649</v>
      </c>
      <c r="C49" s="8"/>
      <c r="D49" s="8" t="s">
        <v>86</v>
      </c>
      <c r="E49" s="8" t="s">
        <v>87</v>
      </c>
      <c r="F49" s="8" t="s">
        <v>88</v>
      </c>
      <c r="G49" s="8" t="s">
        <v>89</v>
      </c>
      <c r="H49" s="10" t="s">
        <v>90</v>
      </c>
      <c r="I49" s="8" t="s">
        <v>91</v>
      </c>
      <c r="J49" s="8" t="s">
        <v>92</v>
      </c>
      <c r="K49" s="8"/>
      <c r="L49" s="8"/>
      <c r="M49" s="8" t="s">
        <v>113</v>
      </c>
      <c r="N49" s="8"/>
      <c r="O49" s="8"/>
      <c r="P49" s="8"/>
      <c r="Q49" s="11" t="s">
        <v>114</v>
      </c>
      <c r="R49" s="11"/>
      <c r="S49" s="8" t="s">
        <v>112</v>
      </c>
      <c r="T49" s="12"/>
      <c r="U49" s="8" t="s">
        <v>109</v>
      </c>
      <c r="V49" s="8" t="str">
        <f t="shared" si="1"/>
        <v>saccata</v>
      </c>
      <c r="W49" s="12"/>
      <c r="X49" s="8"/>
    </row>
    <row r="50" spans="1:24" ht="15" customHeight="1" x14ac:dyDescent="0.25">
      <c r="A50" s="8" t="s">
        <v>24</v>
      </c>
      <c r="B50" s="9">
        <v>650</v>
      </c>
      <c r="C50" s="8"/>
      <c r="D50" s="8" t="s">
        <v>86</v>
      </c>
      <c r="E50" s="8" t="s">
        <v>87</v>
      </c>
      <c r="F50" s="8" t="s">
        <v>88</v>
      </c>
      <c r="G50" s="8" t="s">
        <v>89</v>
      </c>
      <c r="H50" s="10" t="s">
        <v>90</v>
      </c>
      <c r="I50" s="8" t="s">
        <v>91</v>
      </c>
      <c r="J50" s="8" t="s">
        <v>92</v>
      </c>
      <c r="K50" s="8"/>
      <c r="L50" s="8"/>
      <c r="M50" s="8" t="s">
        <v>115</v>
      </c>
      <c r="N50" s="8"/>
      <c r="O50" s="8"/>
      <c r="P50" s="8"/>
      <c r="Q50" s="11" t="s">
        <v>116</v>
      </c>
      <c r="R50" s="11"/>
      <c r="S50" s="8" t="s">
        <v>112</v>
      </c>
      <c r="T50" s="12"/>
      <c r="U50" s="8" t="s">
        <v>109</v>
      </c>
      <c r="V50" s="8" t="str">
        <f t="shared" si="1"/>
        <v>saccata</v>
      </c>
      <c r="W50" s="12"/>
      <c r="X50" s="8"/>
    </row>
    <row r="51" spans="1:24" ht="15" customHeight="1" x14ac:dyDescent="0.25">
      <c r="A51" s="8" t="s">
        <v>24</v>
      </c>
      <c r="B51" s="9">
        <v>651</v>
      </c>
      <c r="C51" s="8"/>
      <c r="D51" s="8" t="s">
        <v>86</v>
      </c>
      <c r="E51" s="8" t="s">
        <v>87</v>
      </c>
      <c r="F51" s="8" t="s">
        <v>88</v>
      </c>
      <c r="G51" s="8" t="s">
        <v>89</v>
      </c>
      <c r="H51" s="10" t="s">
        <v>90</v>
      </c>
      <c r="I51" s="8" t="s">
        <v>91</v>
      </c>
      <c r="J51" s="8" t="s">
        <v>105</v>
      </c>
      <c r="K51" s="8"/>
      <c r="L51" s="8"/>
      <c r="M51" s="8" t="s">
        <v>117</v>
      </c>
      <c r="N51" s="8"/>
      <c r="O51" s="8"/>
      <c r="P51" s="8"/>
      <c r="Q51" s="11" t="s">
        <v>118</v>
      </c>
      <c r="R51" s="11"/>
      <c r="S51" s="8" t="s">
        <v>119</v>
      </c>
      <c r="T51" s="8" t="s">
        <v>120</v>
      </c>
      <c r="U51" s="8" t="s">
        <v>109</v>
      </c>
      <c r="V51" s="8" t="str">
        <f t="shared" si="1"/>
        <v>saccata</v>
      </c>
      <c r="W51" s="12"/>
      <c r="X51" s="8"/>
    </row>
    <row r="52" spans="1:24" ht="15" customHeight="1" x14ac:dyDescent="0.25">
      <c r="A52" s="8" t="s">
        <v>24</v>
      </c>
      <c r="B52" s="9">
        <v>652</v>
      </c>
      <c r="C52" s="8"/>
      <c r="D52" s="8" t="s">
        <v>86</v>
      </c>
      <c r="E52" s="8" t="s">
        <v>87</v>
      </c>
      <c r="F52" s="8" t="s">
        <v>88</v>
      </c>
      <c r="G52" s="8" t="s">
        <v>89</v>
      </c>
      <c r="H52" s="10" t="s">
        <v>90</v>
      </c>
      <c r="I52" s="8" t="s">
        <v>91</v>
      </c>
      <c r="J52" s="8" t="s">
        <v>121</v>
      </c>
      <c r="K52" s="8"/>
      <c r="L52" s="8"/>
      <c r="M52" s="8" t="s">
        <v>122</v>
      </c>
      <c r="N52" s="8"/>
      <c r="O52" s="8"/>
      <c r="P52" s="8"/>
      <c r="Q52" s="11" t="s">
        <v>123</v>
      </c>
      <c r="R52" s="11"/>
      <c r="S52" s="8" t="s">
        <v>124</v>
      </c>
      <c r="T52" s="12"/>
      <c r="U52" s="8" t="s">
        <v>109</v>
      </c>
      <c r="V52" s="8" t="str">
        <f t="shared" si="1"/>
        <v>saccata</v>
      </c>
      <c r="W52" s="12"/>
      <c r="X52" s="8"/>
    </row>
    <row r="53" spans="1:24" ht="15" customHeight="1" x14ac:dyDescent="0.25">
      <c r="A53" s="8" t="s">
        <v>24</v>
      </c>
      <c r="B53" s="9">
        <v>653</v>
      </c>
      <c r="C53" s="8"/>
      <c r="D53" s="8" t="s">
        <v>86</v>
      </c>
      <c r="E53" s="8" t="s">
        <v>87</v>
      </c>
      <c r="F53" s="8" t="s">
        <v>88</v>
      </c>
      <c r="G53" s="8" t="s">
        <v>89</v>
      </c>
      <c r="H53" s="10" t="s">
        <v>90</v>
      </c>
      <c r="I53" s="8" t="s">
        <v>91</v>
      </c>
      <c r="J53" s="8" t="s">
        <v>92</v>
      </c>
      <c r="K53" s="8"/>
      <c r="L53" s="8"/>
      <c r="M53" s="8" t="s">
        <v>125</v>
      </c>
      <c r="N53" s="8"/>
      <c r="O53" s="8"/>
      <c r="P53" s="8"/>
      <c r="Q53" s="11" t="s">
        <v>126</v>
      </c>
      <c r="R53" s="11"/>
      <c r="S53" s="8" t="s">
        <v>108</v>
      </c>
      <c r="T53" s="8" t="s">
        <v>108</v>
      </c>
      <c r="U53" s="8" t="s">
        <v>109</v>
      </c>
      <c r="V53" s="8" t="str">
        <f t="shared" si="1"/>
        <v>saccata</v>
      </c>
      <c r="W53" s="12"/>
      <c r="X53" s="8"/>
    </row>
    <row r="54" spans="1:24" ht="15" customHeight="1" x14ac:dyDescent="0.25">
      <c r="A54" s="8" t="s">
        <v>24</v>
      </c>
      <c r="B54" s="9">
        <v>654</v>
      </c>
      <c r="C54" s="8"/>
      <c r="D54" s="8" t="s">
        <v>86</v>
      </c>
      <c r="E54" s="8" t="s">
        <v>87</v>
      </c>
      <c r="F54" s="8" t="s">
        <v>88</v>
      </c>
      <c r="G54" s="8" t="s">
        <v>89</v>
      </c>
      <c r="H54" s="10" t="s">
        <v>90</v>
      </c>
      <c r="I54" s="8" t="s">
        <v>91</v>
      </c>
      <c r="J54" s="8" t="s">
        <v>121</v>
      </c>
      <c r="K54" s="8"/>
      <c r="L54" s="8"/>
      <c r="M54" s="8" t="s">
        <v>127</v>
      </c>
      <c r="N54" s="8"/>
      <c r="O54" s="8"/>
      <c r="P54" s="8"/>
      <c r="Q54" s="11" t="s">
        <v>128</v>
      </c>
      <c r="R54" s="11"/>
      <c r="S54" s="8" t="s">
        <v>129</v>
      </c>
      <c r="T54" s="12"/>
      <c r="U54" s="8" t="s">
        <v>109</v>
      </c>
      <c r="V54" s="8" t="str">
        <f t="shared" si="1"/>
        <v>saccata</v>
      </c>
      <c r="W54" s="12"/>
      <c r="X54" s="8"/>
    </row>
    <row r="55" spans="1:24" ht="15" customHeight="1" x14ac:dyDescent="0.25">
      <c r="A55" s="8" t="s">
        <v>24</v>
      </c>
      <c r="B55" s="9">
        <v>655</v>
      </c>
      <c r="C55" s="8"/>
      <c r="D55" s="8" t="s">
        <v>86</v>
      </c>
      <c r="E55" s="8" t="s">
        <v>87</v>
      </c>
      <c r="F55" s="8" t="s">
        <v>88</v>
      </c>
      <c r="G55" s="8" t="s">
        <v>89</v>
      </c>
      <c r="H55" s="10" t="s">
        <v>90</v>
      </c>
      <c r="I55" s="8" t="s">
        <v>130</v>
      </c>
      <c r="J55" s="8" t="s">
        <v>131</v>
      </c>
      <c r="K55" s="8"/>
      <c r="L55" s="8"/>
      <c r="M55" s="8" t="s">
        <v>132</v>
      </c>
      <c r="N55" s="8"/>
      <c r="O55" s="8"/>
      <c r="P55" s="8"/>
      <c r="Q55" s="11" t="s">
        <v>133</v>
      </c>
      <c r="R55" s="11"/>
      <c r="S55" s="8" t="s">
        <v>134</v>
      </c>
      <c r="T55" s="12"/>
      <c r="U55" s="8" t="s">
        <v>109</v>
      </c>
      <c r="V55" s="8" t="str">
        <f t="shared" si="1"/>
        <v>saccata</v>
      </c>
      <c r="W55" s="12"/>
      <c r="X55" s="8"/>
    </row>
    <row r="56" spans="1:24" ht="15" customHeight="1" x14ac:dyDescent="0.25">
      <c r="A56" s="8" t="s">
        <v>24</v>
      </c>
      <c r="B56" s="9">
        <v>656</v>
      </c>
      <c r="C56" s="8"/>
      <c r="D56" s="8" t="s">
        <v>86</v>
      </c>
      <c r="E56" s="8" t="s">
        <v>87</v>
      </c>
      <c r="F56" s="8" t="s">
        <v>88</v>
      </c>
      <c r="G56" s="8" t="s">
        <v>89</v>
      </c>
      <c r="H56" s="10" t="s">
        <v>90</v>
      </c>
      <c r="I56" s="8" t="s">
        <v>91</v>
      </c>
      <c r="J56" s="8" t="s">
        <v>135</v>
      </c>
      <c r="K56" s="8"/>
      <c r="L56" s="8"/>
      <c r="M56" s="8" t="s">
        <v>136</v>
      </c>
      <c r="N56" s="8"/>
      <c r="O56" s="8"/>
      <c r="P56" s="8"/>
      <c r="Q56" s="11" t="s">
        <v>137</v>
      </c>
      <c r="R56" s="11"/>
      <c r="S56" s="8" t="s">
        <v>138</v>
      </c>
      <c r="T56" s="12"/>
      <c r="U56" s="8" t="s">
        <v>109</v>
      </c>
      <c r="V56" s="8" t="str">
        <f t="shared" si="1"/>
        <v>saccata</v>
      </c>
      <c r="W56" s="12"/>
      <c r="X56" s="8" t="s">
        <v>139</v>
      </c>
    </row>
    <row r="57" spans="1:24" ht="15" customHeight="1" x14ac:dyDescent="0.25">
      <c r="A57" s="8" t="s">
        <v>24</v>
      </c>
      <c r="B57" s="9">
        <v>657</v>
      </c>
      <c r="C57" s="8"/>
      <c r="D57" s="8" t="s">
        <v>86</v>
      </c>
      <c r="E57" s="8" t="s">
        <v>87</v>
      </c>
      <c r="F57" s="8" t="s">
        <v>88</v>
      </c>
      <c r="G57" s="8" t="s">
        <v>89</v>
      </c>
      <c r="H57" s="10" t="s">
        <v>90</v>
      </c>
      <c r="I57" s="8" t="s">
        <v>91</v>
      </c>
      <c r="J57" s="8" t="s">
        <v>135</v>
      </c>
      <c r="K57" s="8"/>
      <c r="L57" s="8"/>
      <c r="M57" s="8" t="s">
        <v>136</v>
      </c>
      <c r="N57" s="8"/>
      <c r="O57" s="8"/>
      <c r="P57" s="8"/>
      <c r="Q57" s="11" t="s">
        <v>137</v>
      </c>
      <c r="R57" s="11"/>
      <c r="S57" s="8" t="s">
        <v>138</v>
      </c>
      <c r="T57" s="12"/>
      <c r="U57" s="8" t="s">
        <v>109</v>
      </c>
      <c r="V57" s="8" t="str">
        <f t="shared" si="1"/>
        <v>saccata</v>
      </c>
      <c r="W57" s="12"/>
      <c r="X57" s="8" t="s">
        <v>139</v>
      </c>
    </row>
    <row r="58" spans="1:24" ht="15" customHeight="1" x14ac:dyDescent="0.25">
      <c r="A58" s="8" t="s">
        <v>24</v>
      </c>
      <c r="B58" s="9">
        <v>658</v>
      </c>
      <c r="C58" s="8"/>
      <c r="D58" s="8" t="s">
        <v>86</v>
      </c>
      <c r="E58" s="8" t="s">
        <v>87</v>
      </c>
      <c r="F58" s="8" t="s">
        <v>88</v>
      </c>
      <c r="G58" s="8" t="s">
        <v>89</v>
      </c>
      <c r="H58" s="10" t="s">
        <v>140</v>
      </c>
      <c r="I58" s="8" t="s">
        <v>91</v>
      </c>
      <c r="J58" s="8" t="s">
        <v>92</v>
      </c>
      <c r="K58" s="8"/>
      <c r="L58" s="8"/>
      <c r="M58" s="8" t="s">
        <v>141</v>
      </c>
      <c r="N58" s="8"/>
      <c r="O58" s="8"/>
      <c r="P58" s="8"/>
      <c r="Q58" s="11" t="s">
        <v>142</v>
      </c>
      <c r="R58" s="11"/>
      <c r="S58" s="8" t="s">
        <v>143</v>
      </c>
      <c r="T58" s="12"/>
      <c r="U58" s="8" t="s">
        <v>109</v>
      </c>
      <c r="V58" s="8" t="str">
        <f t="shared" si="1"/>
        <v>saccata</v>
      </c>
      <c r="W58" s="12"/>
      <c r="X58" s="8"/>
    </row>
    <row r="59" spans="1:24" ht="15" customHeight="1" x14ac:dyDescent="0.25">
      <c r="A59" s="8" t="s">
        <v>24</v>
      </c>
      <c r="B59" s="9">
        <v>659</v>
      </c>
      <c r="C59" s="8"/>
      <c r="D59" s="8" t="s">
        <v>86</v>
      </c>
      <c r="E59" s="8" t="s">
        <v>87</v>
      </c>
      <c r="F59" s="8" t="s">
        <v>88</v>
      </c>
      <c r="G59" s="8" t="s">
        <v>89</v>
      </c>
      <c r="H59" s="10" t="s">
        <v>90</v>
      </c>
      <c r="I59" s="8" t="s">
        <v>144</v>
      </c>
      <c r="J59" s="8" t="s">
        <v>145</v>
      </c>
      <c r="K59" s="8"/>
      <c r="L59" s="8"/>
      <c r="M59" s="8" t="s">
        <v>146</v>
      </c>
      <c r="N59" s="8"/>
      <c r="O59" s="8"/>
      <c r="P59" s="8"/>
      <c r="Q59" s="11" t="s">
        <v>147</v>
      </c>
      <c r="R59" s="11"/>
      <c r="S59" s="8" t="s">
        <v>148</v>
      </c>
      <c r="T59" s="12"/>
      <c r="U59" s="8" t="s">
        <v>109</v>
      </c>
      <c r="V59" s="8" t="str">
        <f t="shared" si="1"/>
        <v>saccata</v>
      </c>
      <c r="W59" s="12"/>
      <c r="X59" s="8"/>
    </row>
    <row r="60" spans="1:24" ht="15" customHeight="1" x14ac:dyDescent="0.25">
      <c r="A60" s="8" t="s">
        <v>24</v>
      </c>
      <c r="B60" s="9">
        <v>660</v>
      </c>
      <c r="C60" s="8"/>
      <c r="D60" s="8" t="s">
        <v>86</v>
      </c>
      <c r="E60" s="8" t="s">
        <v>87</v>
      </c>
      <c r="F60" s="8" t="s">
        <v>88</v>
      </c>
      <c r="G60" s="8" t="s">
        <v>89</v>
      </c>
      <c r="H60" s="10" t="s">
        <v>90</v>
      </c>
      <c r="I60" s="8" t="s">
        <v>149</v>
      </c>
      <c r="J60" s="8" t="s">
        <v>150</v>
      </c>
      <c r="K60" s="8"/>
      <c r="L60" s="8"/>
      <c r="M60" s="8" t="s">
        <v>150</v>
      </c>
      <c r="N60" s="8"/>
      <c r="O60" s="8"/>
      <c r="P60" s="8"/>
      <c r="Q60" s="11" t="s">
        <v>151</v>
      </c>
      <c r="R60" s="11"/>
      <c r="S60" s="8" t="s">
        <v>152</v>
      </c>
      <c r="T60" s="12"/>
      <c r="U60" s="8" t="s">
        <v>109</v>
      </c>
      <c r="V60" s="8" t="str">
        <f t="shared" si="1"/>
        <v>saccata</v>
      </c>
      <c r="W60" s="12"/>
      <c r="X60" s="8"/>
    </row>
    <row r="61" spans="1:24" ht="15" customHeight="1" x14ac:dyDescent="0.25">
      <c r="A61" s="8" t="s">
        <v>24</v>
      </c>
      <c r="B61" s="9">
        <v>661</v>
      </c>
      <c r="C61" s="8"/>
      <c r="D61" s="8" t="s">
        <v>86</v>
      </c>
      <c r="E61" s="8" t="s">
        <v>87</v>
      </c>
      <c r="F61" s="8" t="s">
        <v>88</v>
      </c>
      <c r="G61" s="8" t="s">
        <v>89</v>
      </c>
      <c r="H61" s="10" t="s">
        <v>90</v>
      </c>
      <c r="I61" s="8" t="s">
        <v>91</v>
      </c>
      <c r="J61" s="8" t="s">
        <v>121</v>
      </c>
      <c r="K61" s="8"/>
      <c r="L61" s="8"/>
      <c r="M61" s="8" t="s">
        <v>153</v>
      </c>
      <c r="N61" s="8"/>
      <c r="O61" s="8"/>
      <c r="P61" s="8"/>
      <c r="Q61" s="11" t="s">
        <v>154</v>
      </c>
      <c r="R61" s="11"/>
      <c r="S61" s="8" t="s">
        <v>112</v>
      </c>
      <c r="T61" s="12"/>
      <c r="U61" s="8" t="s">
        <v>109</v>
      </c>
      <c r="V61" s="8" t="str">
        <f t="shared" si="1"/>
        <v>saccata</v>
      </c>
      <c r="W61" s="12"/>
      <c r="X61" s="8"/>
    </row>
    <row r="62" spans="1:24" ht="15" customHeight="1" x14ac:dyDescent="0.25">
      <c r="A62" s="8" t="s">
        <v>24</v>
      </c>
      <c r="B62" s="9">
        <v>662</v>
      </c>
      <c r="C62" s="8"/>
      <c r="D62" s="8" t="s">
        <v>86</v>
      </c>
      <c r="E62" s="8" t="s">
        <v>87</v>
      </c>
      <c r="F62" s="8" t="s">
        <v>88</v>
      </c>
      <c r="G62" s="8" t="s">
        <v>89</v>
      </c>
      <c r="H62" s="10" t="s">
        <v>90</v>
      </c>
      <c r="I62" s="8" t="s">
        <v>91</v>
      </c>
      <c r="J62" s="8" t="s">
        <v>121</v>
      </c>
      <c r="K62" s="8"/>
      <c r="L62" s="8"/>
      <c r="M62" s="8" t="s">
        <v>150</v>
      </c>
      <c r="N62" s="8"/>
      <c r="O62" s="8"/>
      <c r="P62" s="8"/>
      <c r="Q62" s="11" t="s">
        <v>151</v>
      </c>
      <c r="R62" s="11"/>
      <c r="S62" s="8" t="s">
        <v>155</v>
      </c>
      <c r="T62" s="12"/>
      <c r="U62" s="8" t="s">
        <v>109</v>
      </c>
      <c r="V62" s="8" t="str">
        <f t="shared" si="1"/>
        <v>saccata</v>
      </c>
      <c r="W62" s="12"/>
      <c r="X62" s="8"/>
    </row>
    <row r="63" spans="1:24" ht="15" customHeight="1" x14ac:dyDescent="0.25">
      <c r="A63" s="8" t="s">
        <v>24</v>
      </c>
      <c r="B63" s="9">
        <v>663</v>
      </c>
      <c r="C63" s="8"/>
      <c r="D63" s="8" t="s">
        <v>86</v>
      </c>
      <c r="E63" s="8" t="s">
        <v>87</v>
      </c>
      <c r="F63" s="8" t="s">
        <v>88</v>
      </c>
      <c r="G63" s="8" t="s">
        <v>89</v>
      </c>
      <c r="H63" s="10" t="s">
        <v>90</v>
      </c>
      <c r="I63" s="8" t="s">
        <v>91</v>
      </c>
      <c r="J63" s="8" t="s">
        <v>92</v>
      </c>
      <c r="K63" s="8"/>
      <c r="L63" s="8"/>
      <c r="M63" s="8" t="s">
        <v>156</v>
      </c>
      <c r="N63" s="8"/>
      <c r="O63" s="8"/>
      <c r="P63" s="8"/>
      <c r="Q63" s="11" t="s">
        <v>151</v>
      </c>
      <c r="R63" s="11"/>
      <c r="S63" s="8" t="s">
        <v>157</v>
      </c>
      <c r="T63" s="12"/>
      <c r="U63" s="8" t="s">
        <v>109</v>
      </c>
      <c r="V63" s="8" t="str">
        <f t="shared" si="1"/>
        <v>saccata</v>
      </c>
      <c r="W63" s="12"/>
      <c r="X63" s="8"/>
    </row>
    <row r="64" spans="1:24" ht="15" customHeight="1" x14ac:dyDescent="0.25">
      <c r="A64" s="8" t="s">
        <v>24</v>
      </c>
      <c r="B64" s="9">
        <v>664</v>
      </c>
      <c r="C64" s="8"/>
      <c r="D64" s="8" t="s">
        <v>86</v>
      </c>
      <c r="E64" s="8" t="s">
        <v>87</v>
      </c>
      <c r="F64" s="8" t="s">
        <v>88</v>
      </c>
      <c r="G64" s="8" t="s">
        <v>89</v>
      </c>
      <c r="H64" s="10" t="s">
        <v>90</v>
      </c>
      <c r="I64" s="8" t="s">
        <v>91</v>
      </c>
      <c r="J64" s="8" t="s">
        <v>92</v>
      </c>
      <c r="K64" s="8"/>
      <c r="L64" s="8"/>
      <c r="M64" s="8" t="s">
        <v>158</v>
      </c>
      <c r="N64" s="8"/>
      <c r="O64" s="8"/>
      <c r="P64" s="8"/>
      <c r="Q64" s="11" t="s">
        <v>159</v>
      </c>
      <c r="R64" s="11"/>
      <c r="S64" s="8" t="s">
        <v>160</v>
      </c>
      <c r="T64" s="12"/>
      <c r="U64" s="8" t="s">
        <v>109</v>
      </c>
      <c r="V64" s="8" t="str">
        <f t="shared" si="1"/>
        <v>saccata</v>
      </c>
      <c r="W64" s="12"/>
      <c r="X64" s="8"/>
    </row>
    <row r="65" spans="1:24" ht="15" customHeight="1" x14ac:dyDescent="0.25">
      <c r="A65" s="8" t="s">
        <v>24</v>
      </c>
      <c r="B65" s="9">
        <v>665</v>
      </c>
      <c r="C65" s="8"/>
      <c r="D65" s="8" t="s">
        <v>86</v>
      </c>
      <c r="E65" s="8" t="s">
        <v>87</v>
      </c>
      <c r="F65" s="8" t="s">
        <v>88</v>
      </c>
      <c r="G65" s="8" t="s">
        <v>89</v>
      </c>
      <c r="H65" s="10" t="s">
        <v>90</v>
      </c>
      <c r="I65" s="8" t="s">
        <v>91</v>
      </c>
      <c r="J65" s="8" t="s">
        <v>92</v>
      </c>
      <c r="K65" s="8"/>
      <c r="L65" s="8"/>
      <c r="M65" s="8" t="s">
        <v>161</v>
      </c>
      <c r="N65" s="8"/>
      <c r="O65" s="8"/>
      <c r="P65" s="8"/>
      <c r="Q65" s="11" t="s">
        <v>162</v>
      </c>
      <c r="R65" s="11"/>
      <c r="S65" s="8" t="s">
        <v>157</v>
      </c>
      <c r="T65" s="12"/>
      <c r="U65" s="8" t="s">
        <v>109</v>
      </c>
      <c r="V65" s="8" t="str">
        <f t="shared" si="1"/>
        <v>saccata</v>
      </c>
      <c r="W65" s="12"/>
      <c r="X65" s="8"/>
    </row>
    <row r="66" spans="1:24" ht="15" customHeight="1" x14ac:dyDescent="0.25">
      <c r="A66" s="8" t="s">
        <v>24</v>
      </c>
      <c r="B66" s="9">
        <v>666</v>
      </c>
      <c r="C66" s="8"/>
      <c r="D66" s="8" t="s">
        <v>86</v>
      </c>
      <c r="E66" s="8" t="s">
        <v>87</v>
      </c>
      <c r="F66" s="8" t="s">
        <v>88</v>
      </c>
      <c r="G66" s="8" t="s">
        <v>89</v>
      </c>
      <c r="H66" s="10" t="s">
        <v>90</v>
      </c>
      <c r="I66" s="8" t="s">
        <v>91</v>
      </c>
      <c r="J66" s="8" t="s">
        <v>121</v>
      </c>
      <c r="K66" s="8"/>
      <c r="L66" s="8"/>
      <c r="M66" s="8" t="s">
        <v>163</v>
      </c>
      <c r="N66" s="8"/>
      <c r="O66" s="8"/>
      <c r="P66" s="8"/>
      <c r="Q66" s="11" t="s">
        <v>164</v>
      </c>
      <c r="R66" s="11"/>
      <c r="S66" s="8" t="s">
        <v>119</v>
      </c>
      <c r="T66" s="8" t="s">
        <v>109</v>
      </c>
      <c r="U66" s="12"/>
      <c r="V66" s="8" t="str">
        <f t="shared" si="1"/>
        <v>saccata</v>
      </c>
      <c r="W66" s="12"/>
      <c r="X66" s="8"/>
    </row>
    <row r="67" spans="1:24" ht="15" customHeight="1" x14ac:dyDescent="0.25">
      <c r="A67" s="8" t="s">
        <v>24</v>
      </c>
      <c r="B67" s="9">
        <v>667</v>
      </c>
      <c r="C67" s="8"/>
      <c r="D67" s="8" t="s">
        <v>86</v>
      </c>
      <c r="E67" s="8" t="s">
        <v>87</v>
      </c>
      <c r="F67" s="8" t="s">
        <v>88</v>
      </c>
      <c r="G67" s="8" t="s">
        <v>89</v>
      </c>
      <c r="H67" s="10" t="s">
        <v>90</v>
      </c>
      <c r="I67" s="8" t="s">
        <v>91</v>
      </c>
      <c r="J67" s="8" t="s">
        <v>92</v>
      </c>
      <c r="K67" s="8"/>
      <c r="L67" s="8"/>
      <c r="M67" s="8" t="s">
        <v>165</v>
      </c>
      <c r="N67" s="8"/>
      <c r="O67" s="8"/>
      <c r="P67" s="8"/>
      <c r="Q67" s="11" t="s">
        <v>166</v>
      </c>
      <c r="R67" s="11"/>
      <c r="S67" s="8" t="s">
        <v>167</v>
      </c>
      <c r="T67" s="12"/>
      <c r="U67" s="8" t="s">
        <v>109</v>
      </c>
      <c r="V67" s="8" t="str">
        <f t="shared" si="1"/>
        <v>saccata</v>
      </c>
      <c r="W67" s="12"/>
      <c r="X67" s="8"/>
    </row>
    <row r="68" spans="1:24" ht="15" customHeight="1" x14ac:dyDescent="0.25">
      <c r="A68" s="8" t="s">
        <v>24</v>
      </c>
      <c r="B68" s="9">
        <v>668</v>
      </c>
      <c r="C68" s="8"/>
      <c r="D68" s="8" t="s">
        <v>86</v>
      </c>
      <c r="E68" s="8" t="s">
        <v>87</v>
      </c>
      <c r="F68" s="8" t="s">
        <v>88</v>
      </c>
      <c r="G68" s="8" t="s">
        <v>89</v>
      </c>
      <c r="H68" s="10" t="s">
        <v>90</v>
      </c>
      <c r="I68" s="8" t="s">
        <v>91</v>
      </c>
      <c r="J68" s="8" t="s">
        <v>92</v>
      </c>
      <c r="K68" s="8"/>
      <c r="L68" s="8"/>
      <c r="M68" s="8" t="s">
        <v>168</v>
      </c>
      <c r="N68" s="8"/>
      <c r="O68" s="8"/>
      <c r="P68" s="8"/>
      <c r="Q68" s="11" t="s">
        <v>169</v>
      </c>
      <c r="R68" s="11"/>
      <c r="S68" s="8" t="s">
        <v>170</v>
      </c>
      <c r="T68" s="12"/>
      <c r="U68" s="8" t="s">
        <v>109</v>
      </c>
      <c r="V68" s="8" t="str">
        <f t="shared" si="1"/>
        <v>saccata</v>
      </c>
      <c r="W68" s="12"/>
      <c r="X68" s="8"/>
    </row>
    <row r="69" spans="1:24" ht="15" customHeight="1" x14ac:dyDescent="0.25">
      <c r="A69" s="8" t="s">
        <v>24</v>
      </c>
      <c r="B69" s="9">
        <v>669</v>
      </c>
      <c r="C69" s="8"/>
      <c r="D69" s="8" t="s">
        <v>86</v>
      </c>
      <c r="E69" s="8" t="s">
        <v>87</v>
      </c>
      <c r="F69" s="8" t="s">
        <v>88</v>
      </c>
      <c r="G69" s="8" t="s">
        <v>89</v>
      </c>
      <c r="H69" s="10" t="s">
        <v>90</v>
      </c>
      <c r="I69" s="8" t="s">
        <v>91</v>
      </c>
      <c r="J69" s="8" t="s">
        <v>92</v>
      </c>
      <c r="K69" s="8"/>
      <c r="L69" s="8"/>
      <c r="M69" s="8" t="s">
        <v>171</v>
      </c>
      <c r="N69" s="8"/>
      <c r="O69" s="8"/>
      <c r="P69" s="8"/>
      <c r="Q69" s="11" t="s">
        <v>172</v>
      </c>
      <c r="R69" s="11"/>
      <c r="S69" s="8" t="s">
        <v>112</v>
      </c>
      <c r="T69" s="12"/>
      <c r="U69" s="8" t="s">
        <v>109</v>
      </c>
      <c r="V69" s="8" t="str">
        <f t="shared" si="1"/>
        <v>saccata</v>
      </c>
      <c r="W69" s="12"/>
      <c r="X69" s="8"/>
    </row>
    <row r="70" spans="1:24" ht="15" customHeight="1" x14ac:dyDescent="0.25">
      <c r="A70" s="8" t="s">
        <v>24</v>
      </c>
      <c r="B70" s="9">
        <v>670</v>
      </c>
      <c r="C70" s="8"/>
      <c r="D70" s="8" t="s">
        <v>86</v>
      </c>
      <c r="E70" s="8" t="s">
        <v>87</v>
      </c>
      <c r="F70" s="8" t="s">
        <v>88</v>
      </c>
      <c r="G70" s="8" t="s">
        <v>89</v>
      </c>
      <c r="H70" s="10" t="s">
        <v>90</v>
      </c>
      <c r="I70" s="8" t="s">
        <v>91</v>
      </c>
      <c r="J70" s="8" t="s">
        <v>92</v>
      </c>
      <c r="K70" s="8"/>
      <c r="L70" s="8"/>
      <c r="M70" s="8" t="s">
        <v>168</v>
      </c>
      <c r="N70" s="8"/>
      <c r="O70" s="8"/>
      <c r="P70" s="8"/>
      <c r="Q70" s="11" t="s">
        <v>169</v>
      </c>
      <c r="R70" s="11"/>
      <c r="S70" s="8" t="s">
        <v>170</v>
      </c>
      <c r="T70" s="12"/>
      <c r="U70" s="8" t="s">
        <v>109</v>
      </c>
      <c r="V70" s="8" t="str">
        <f t="shared" si="1"/>
        <v>saccata</v>
      </c>
      <c r="W70" s="12"/>
      <c r="X70" s="8"/>
    </row>
    <row r="71" spans="1:24" ht="15" customHeight="1" x14ac:dyDescent="0.25">
      <c r="A71" s="8" t="s">
        <v>24</v>
      </c>
      <c r="B71" s="9">
        <v>671</v>
      </c>
      <c r="C71" s="8"/>
      <c r="D71" s="8" t="s">
        <v>86</v>
      </c>
      <c r="E71" s="8" t="s">
        <v>87</v>
      </c>
      <c r="F71" s="8" t="s">
        <v>88</v>
      </c>
      <c r="G71" s="8" t="s">
        <v>89</v>
      </c>
      <c r="H71" s="10" t="s">
        <v>90</v>
      </c>
      <c r="I71" s="8" t="s">
        <v>91</v>
      </c>
      <c r="J71" s="8" t="s">
        <v>92</v>
      </c>
      <c r="K71" s="8"/>
      <c r="L71" s="8"/>
      <c r="M71" s="8" t="s">
        <v>173</v>
      </c>
      <c r="N71" s="8"/>
      <c r="O71" s="8"/>
      <c r="P71" s="8"/>
      <c r="Q71" s="11" t="s">
        <v>174</v>
      </c>
      <c r="R71" s="11"/>
      <c r="S71" s="8" t="s">
        <v>175</v>
      </c>
      <c r="T71" s="12"/>
      <c r="U71" s="8" t="s">
        <v>109</v>
      </c>
      <c r="V71" s="8" t="str">
        <f t="shared" si="1"/>
        <v>saccata</v>
      </c>
      <c r="W71" s="12"/>
      <c r="X71" s="8"/>
    </row>
    <row r="72" spans="1:24" ht="15" customHeight="1" x14ac:dyDescent="0.25">
      <c r="A72" s="8" t="s">
        <v>24</v>
      </c>
      <c r="B72" s="9">
        <v>672</v>
      </c>
      <c r="C72" s="8"/>
      <c r="D72" s="8" t="s">
        <v>86</v>
      </c>
      <c r="E72" s="8" t="s">
        <v>87</v>
      </c>
      <c r="F72" s="8" t="s">
        <v>88</v>
      </c>
      <c r="G72" s="8" t="s">
        <v>89</v>
      </c>
      <c r="H72" s="10" t="s">
        <v>90</v>
      </c>
      <c r="I72" s="8" t="s">
        <v>91</v>
      </c>
      <c r="J72" s="8" t="s">
        <v>92</v>
      </c>
      <c r="K72" s="8"/>
      <c r="L72" s="8"/>
      <c r="M72" s="8" t="s">
        <v>168</v>
      </c>
      <c r="N72" s="8"/>
      <c r="O72" s="8"/>
      <c r="P72" s="8"/>
      <c r="Q72" s="11" t="s">
        <v>169</v>
      </c>
      <c r="R72" s="11"/>
      <c r="S72" s="8" t="s">
        <v>170</v>
      </c>
      <c r="T72" s="12"/>
      <c r="U72" s="8" t="s">
        <v>109</v>
      </c>
      <c r="V72" s="8" t="str">
        <f t="shared" si="1"/>
        <v>saccata</v>
      </c>
      <c r="W72" s="12"/>
      <c r="X72" s="8"/>
    </row>
    <row r="73" spans="1:24" ht="15" customHeight="1" x14ac:dyDescent="0.25">
      <c r="A73" s="8" t="s">
        <v>24</v>
      </c>
      <c r="B73" s="9">
        <v>735</v>
      </c>
      <c r="C73" s="8"/>
      <c r="D73" s="8" t="s">
        <v>86</v>
      </c>
      <c r="E73" s="8" t="s">
        <v>87</v>
      </c>
      <c r="F73" s="8" t="s">
        <v>88</v>
      </c>
      <c r="G73" s="8" t="s">
        <v>89</v>
      </c>
      <c r="H73" s="10" t="s">
        <v>90</v>
      </c>
      <c r="I73" s="8" t="s">
        <v>91</v>
      </c>
      <c r="J73" s="8" t="s">
        <v>92</v>
      </c>
      <c r="K73" s="8"/>
      <c r="L73" s="8"/>
      <c r="M73" s="8" t="s">
        <v>168</v>
      </c>
      <c r="N73" s="8"/>
      <c r="O73" s="8"/>
      <c r="P73" s="8"/>
      <c r="Q73" s="11" t="s">
        <v>169</v>
      </c>
      <c r="R73" s="11"/>
      <c r="S73" s="8" t="s">
        <v>170</v>
      </c>
      <c r="T73" s="12"/>
      <c r="U73" s="8" t="s">
        <v>109</v>
      </c>
      <c r="V73" s="8" t="str">
        <f t="shared" si="1"/>
        <v>saccata</v>
      </c>
      <c r="W73" s="12"/>
      <c r="X73" s="8"/>
    </row>
    <row r="74" spans="1:24" ht="15" customHeight="1" x14ac:dyDescent="0.25">
      <c r="A74" s="8" t="s">
        <v>24</v>
      </c>
      <c r="B74" s="9">
        <v>736</v>
      </c>
      <c r="C74" s="8"/>
      <c r="D74" s="8" t="s">
        <v>86</v>
      </c>
      <c r="E74" s="8" t="s">
        <v>87</v>
      </c>
      <c r="F74" s="8" t="s">
        <v>88</v>
      </c>
      <c r="G74" s="8" t="s">
        <v>89</v>
      </c>
      <c r="H74" s="10" t="s">
        <v>90</v>
      </c>
      <c r="I74" s="8" t="s">
        <v>91</v>
      </c>
      <c r="J74" s="8" t="s">
        <v>92</v>
      </c>
      <c r="K74" s="8"/>
      <c r="L74" s="8"/>
      <c r="M74" s="8" t="s">
        <v>176</v>
      </c>
      <c r="N74" s="8"/>
      <c r="O74" s="8"/>
      <c r="P74" s="8"/>
      <c r="Q74" s="11" t="s">
        <v>172</v>
      </c>
      <c r="R74" s="11"/>
      <c r="S74" s="8" t="s">
        <v>175</v>
      </c>
      <c r="T74" s="12"/>
      <c r="U74" s="8" t="s">
        <v>109</v>
      </c>
      <c r="V74" s="8" t="str">
        <f t="shared" si="1"/>
        <v>saccata</v>
      </c>
      <c r="W74" s="12"/>
      <c r="X74" s="8"/>
    </row>
    <row r="75" spans="1:24" ht="15" customHeight="1" x14ac:dyDescent="0.25">
      <c r="A75" s="8" t="s">
        <v>24</v>
      </c>
      <c r="B75" s="9">
        <v>737</v>
      </c>
      <c r="C75" s="8"/>
      <c r="D75" s="8" t="s">
        <v>86</v>
      </c>
      <c r="E75" s="8" t="s">
        <v>87</v>
      </c>
      <c r="F75" s="8" t="s">
        <v>88</v>
      </c>
      <c r="G75" s="8" t="s">
        <v>89</v>
      </c>
      <c r="H75" s="10" t="s">
        <v>177</v>
      </c>
      <c r="I75" s="8" t="s">
        <v>91</v>
      </c>
      <c r="J75" s="8" t="s">
        <v>92</v>
      </c>
      <c r="K75" s="8"/>
      <c r="L75" s="8"/>
      <c r="M75" s="8" t="s">
        <v>178</v>
      </c>
      <c r="N75" s="8"/>
      <c r="O75" s="8"/>
      <c r="P75" s="8"/>
      <c r="Q75" s="11" t="s">
        <v>179</v>
      </c>
      <c r="R75" s="11"/>
      <c r="S75" s="8" t="s">
        <v>180</v>
      </c>
      <c r="T75" s="12"/>
      <c r="U75" s="8" t="s">
        <v>109</v>
      </c>
      <c r="V75" s="8" t="str">
        <f t="shared" si="1"/>
        <v>saccata</v>
      </c>
      <c r="W75" s="12"/>
      <c r="X75" s="8"/>
    </row>
    <row r="76" spans="1:24" ht="15" customHeight="1" x14ac:dyDescent="0.25">
      <c r="A76" s="8" t="s">
        <v>24</v>
      </c>
      <c r="B76" s="9">
        <v>738</v>
      </c>
      <c r="C76" s="8"/>
      <c r="D76" s="8" t="s">
        <v>86</v>
      </c>
      <c r="E76" s="8" t="s">
        <v>87</v>
      </c>
      <c r="F76" s="8" t="s">
        <v>88</v>
      </c>
      <c r="G76" s="8" t="s">
        <v>89</v>
      </c>
      <c r="H76" s="10" t="s">
        <v>90</v>
      </c>
      <c r="I76" s="8" t="s">
        <v>91</v>
      </c>
      <c r="J76" s="8" t="s">
        <v>92</v>
      </c>
      <c r="K76" s="8"/>
      <c r="L76" s="8"/>
      <c r="M76" s="8" t="s">
        <v>168</v>
      </c>
      <c r="N76" s="8"/>
      <c r="O76" s="8"/>
      <c r="P76" s="8"/>
      <c r="Q76" s="11" t="s">
        <v>169</v>
      </c>
      <c r="R76" s="11"/>
      <c r="S76" s="8" t="s">
        <v>170</v>
      </c>
      <c r="T76" s="12"/>
      <c r="U76" s="12"/>
      <c r="V76" s="8" t="str">
        <f t="shared" si="1"/>
        <v>saccata</v>
      </c>
      <c r="W76" s="12"/>
      <c r="X76" s="8"/>
    </row>
    <row r="77" spans="1:24" ht="15" customHeight="1" x14ac:dyDescent="0.25">
      <c r="A77" s="8" t="s">
        <v>24</v>
      </c>
      <c r="B77" s="9">
        <v>739</v>
      </c>
      <c r="C77" s="8"/>
      <c r="D77" s="8" t="s">
        <v>86</v>
      </c>
      <c r="E77" s="8" t="s">
        <v>87</v>
      </c>
      <c r="F77" s="8" t="s">
        <v>88</v>
      </c>
      <c r="G77" s="8" t="s">
        <v>89</v>
      </c>
      <c r="H77" s="10" t="s">
        <v>90</v>
      </c>
      <c r="I77" s="8" t="s">
        <v>91</v>
      </c>
      <c r="J77" s="8" t="s">
        <v>92</v>
      </c>
      <c r="K77" s="8"/>
      <c r="L77" s="8"/>
      <c r="M77" s="8" t="s">
        <v>181</v>
      </c>
      <c r="N77" s="8"/>
      <c r="O77" s="8"/>
      <c r="P77" s="8"/>
      <c r="Q77" s="11" t="s">
        <v>114</v>
      </c>
      <c r="R77" s="11"/>
      <c r="S77" s="8" t="s">
        <v>112</v>
      </c>
      <c r="T77" s="12"/>
      <c r="U77" s="12"/>
      <c r="V77" s="8" t="str">
        <f t="shared" si="1"/>
        <v>saccata</v>
      </c>
      <c r="W77" s="12"/>
      <c r="X77" s="8"/>
    </row>
    <row r="78" spans="1:24" ht="15" customHeight="1" x14ac:dyDescent="0.25">
      <c r="A78" s="8" t="s">
        <v>24</v>
      </c>
      <c r="B78" s="9">
        <v>740</v>
      </c>
      <c r="C78" s="8"/>
      <c r="D78" s="8" t="s">
        <v>86</v>
      </c>
      <c r="E78" s="8" t="s">
        <v>87</v>
      </c>
      <c r="F78" s="8" t="s">
        <v>88</v>
      </c>
      <c r="G78" s="8" t="s">
        <v>89</v>
      </c>
      <c r="H78" s="10" t="s">
        <v>90</v>
      </c>
      <c r="I78" s="8" t="s">
        <v>91</v>
      </c>
      <c r="J78" s="8" t="s">
        <v>92</v>
      </c>
      <c r="K78" s="8"/>
      <c r="L78" s="8"/>
      <c r="M78" s="8" t="s">
        <v>182</v>
      </c>
      <c r="N78" s="8"/>
      <c r="O78" s="8"/>
      <c r="P78" s="8"/>
      <c r="Q78" s="11" t="s">
        <v>183</v>
      </c>
      <c r="R78" s="11"/>
      <c r="S78" s="8" t="s">
        <v>160</v>
      </c>
      <c r="T78" s="12"/>
      <c r="U78" s="12"/>
      <c r="V78" s="8" t="str">
        <f t="shared" si="1"/>
        <v>saccata</v>
      </c>
      <c r="W78" s="12"/>
      <c r="X78" s="8"/>
    </row>
    <row r="79" spans="1:24" ht="15" customHeight="1" x14ac:dyDescent="0.25">
      <c r="A79" s="8" t="s">
        <v>24</v>
      </c>
      <c r="B79" s="9">
        <v>741</v>
      </c>
      <c r="C79" s="8"/>
      <c r="D79" s="8" t="s">
        <v>184</v>
      </c>
      <c r="E79" s="8" t="s">
        <v>87</v>
      </c>
      <c r="F79" s="8" t="s">
        <v>185</v>
      </c>
      <c r="G79" s="8" t="s">
        <v>186</v>
      </c>
      <c r="H79" s="10" t="s">
        <v>184</v>
      </c>
      <c r="I79" s="8" t="s">
        <v>91</v>
      </c>
      <c r="J79" s="8" t="s">
        <v>121</v>
      </c>
      <c r="K79" s="8"/>
      <c r="L79" s="8"/>
      <c r="M79" s="8" t="s">
        <v>187</v>
      </c>
      <c r="N79" s="8"/>
      <c r="O79" s="8"/>
      <c r="P79" s="8"/>
      <c r="Q79" s="11" t="s">
        <v>188</v>
      </c>
      <c r="R79" s="11"/>
      <c r="S79" s="8" t="s">
        <v>112</v>
      </c>
      <c r="T79" s="12"/>
      <c r="U79" s="12"/>
      <c r="V79" s="8" t="str">
        <f t="shared" si="1"/>
        <v>spongiosa</v>
      </c>
      <c r="W79" s="12"/>
      <c r="X79" s="8"/>
    </row>
    <row r="80" spans="1:24" ht="15" customHeight="1" x14ac:dyDescent="0.25">
      <c r="A80" s="8" t="s">
        <v>24</v>
      </c>
      <c r="B80" s="9">
        <v>742</v>
      </c>
      <c r="C80" s="8">
        <v>264</v>
      </c>
      <c r="D80" s="8" t="s">
        <v>189</v>
      </c>
      <c r="E80" s="8" t="s">
        <v>190</v>
      </c>
      <c r="F80" s="8" t="s">
        <v>191</v>
      </c>
      <c r="G80" s="8"/>
      <c r="H80" s="10"/>
      <c r="I80" s="8" t="s">
        <v>27</v>
      </c>
      <c r="J80" s="8"/>
      <c r="K80" s="8"/>
      <c r="L80" s="8"/>
      <c r="M80" s="8" t="s">
        <v>192</v>
      </c>
      <c r="N80" s="8" t="s">
        <v>193</v>
      </c>
      <c r="O80" s="8" t="s">
        <v>194</v>
      </c>
      <c r="P80" s="11" t="s">
        <v>71</v>
      </c>
      <c r="Q80" s="8" t="s">
        <v>32</v>
      </c>
      <c r="R80" s="8"/>
      <c r="S80" s="8" t="s">
        <v>33</v>
      </c>
      <c r="T80" s="8" t="s">
        <v>195</v>
      </c>
      <c r="U80" s="12"/>
      <c r="V80" s="12"/>
      <c r="W80" s="8" t="s">
        <v>33</v>
      </c>
      <c r="X80" s="8"/>
    </row>
    <row r="81" spans="1:24" ht="15" customHeight="1" x14ac:dyDescent="0.25">
      <c r="A81" s="8" t="s">
        <v>24</v>
      </c>
      <c r="B81" s="9">
        <v>757</v>
      </c>
      <c r="C81" s="8">
        <v>134</v>
      </c>
      <c r="D81" s="8" t="s">
        <v>196</v>
      </c>
      <c r="E81" s="8" t="s">
        <v>197</v>
      </c>
      <c r="F81" s="8" t="s">
        <v>198</v>
      </c>
      <c r="G81" s="8" t="s">
        <v>4291</v>
      </c>
      <c r="H81" s="10"/>
      <c r="I81" s="8" t="s">
        <v>199</v>
      </c>
      <c r="J81" s="8"/>
      <c r="K81" s="8"/>
      <c r="L81" s="8"/>
      <c r="M81" s="8" t="s">
        <v>200</v>
      </c>
      <c r="N81" s="8" t="s">
        <v>201</v>
      </c>
      <c r="O81" s="8" t="s">
        <v>202</v>
      </c>
      <c r="P81" s="11" t="s">
        <v>71</v>
      </c>
      <c r="Q81" s="8" t="s">
        <v>203</v>
      </c>
      <c r="R81" s="8"/>
      <c r="S81" s="8" t="s">
        <v>204</v>
      </c>
      <c r="T81" s="12"/>
      <c r="U81" s="12"/>
      <c r="V81" s="12"/>
      <c r="W81" s="8" t="s">
        <v>33</v>
      </c>
      <c r="X81" s="8"/>
    </row>
    <row r="82" spans="1:24" ht="15" customHeight="1" x14ac:dyDescent="0.25">
      <c r="A82" s="8" t="s">
        <v>24</v>
      </c>
      <c r="B82" s="9">
        <v>758</v>
      </c>
      <c r="C82" s="8">
        <v>57</v>
      </c>
      <c r="D82" s="8" t="s">
        <v>205</v>
      </c>
      <c r="E82" s="8" t="s">
        <v>206</v>
      </c>
      <c r="F82" s="8" t="s">
        <v>67</v>
      </c>
      <c r="G82" s="8"/>
      <c r="H82" s="10"/>
      <c r="I82" s="8" t="s">
        <v>74</v>
      </c>
      <c r="J82" s="8"/>
      <c r="K82" s="8"/>
      <c r="L82" s="8"/>
      <c r="M82" s="8" t="s">
        <v>207</v>
      </c>
      <c r="N82" s="8" t="s">
        <v>208</v>
      </c>
      <c r="O82" s="8" t="s">
        <v>209</v>
      </c>
      <c r="P82" s="11" t="s">
        <v>71</v>
      </c>
      <c r="Q82" s="8" t="s">
        <v>210</v>
      </c>
      <c r="R82" s="8"/>
      <c r="S82" s="8" t="s">
        <v>211</v>
      </c>
      <c r="T82" s="12"/>
      <c r="U82" s="12"/>
      <c r="V82" s="12"/>
      <c r="W82" s="8" t="s">
        <v>33</v>
      </c>
      <c r="X82" s="8"/>
    </row>
    <row r="83" spans="1:24" ht="15" customHeight="1" x14ac:dyDescent="0.25">
      <c r="A83" s="8" t="s">
        <v>24</v>
      </c>
      <c r="B83" s="9">
        <v>759</v>
      </c>
      <c r="C83" s="8">
        <v>77</v>
      </c>
      <c r="D83" s="8" t="s">
        <v>212</v>
      </c>
      <c r="E83" s="8" t="s">
        <v>213</v>
      </c>
      <c r="F83" s="8" t="s">
        <v>214</v>
      </c>
      <c r="G83" s="8" t="s">
        <v>46</v>
      </c>
      <c r="H83" s="10"/>
      <c r="I83" s="8" t="s">
        <v>74</v>
      </c>
      <c r="J83" s="8"/>
      <c r="K83" s="8"/>
      <c r="L83" s="8"/>
      <c r="M83" s="8" t="s">
        <v>215</v>
      </c>
      <c r="N83" s="8" t="s">
        <v>76</v>
      </c>
      <c r="O83" s="8" t="s">
        <v>216</v>
      </c>
      <c r="P83" s="11" t="s">
        <v>71</v>
      </c>
      <c r="Q83" s="8" t="s">
        <v>78</v>
      </c>
      <c r="R83" s="8"/>
      <c r="S83" s="8" t="s">
        <v>79</v>
      </c>
      <c r="T83" s="12"/>
      <c r="U83" s="12"/>
      <c r="V83" s="12"/>
      <c r="W83" s="8" t="s">
        <v>33</v>
      </c>
      <c r="X83" s="8"/>
    </row>
    <row r="84" spans="1:24" ht="15" customHeight="1" x14ac:dyDescent="0.25">
      <c r="A84" s="8" t="s">
        <v>24</v>
      </c>
      <c r="B84" s="9">
        <v>760</v>
      </c>
      <c r="C84" s="8">
        <v>136</v>
      </c>
      <c r="D84" s="8" t="s">
        <v>217</v>
      </c>
      <c r="E84" s="8" t="s">
        <v>218</v>
      </c>
      <c r="F84" s="8" t="s">
        <v>219</v>
      </c>
      <c r="G84" s="8" t="s">
        <v>4943</v>
      </c>
      <c r="H84" s="10"/>
      <c r="I84" s="8" t="s">
        <v>199</v>
      </c>
      <c r="J84" s="8"/>
      <c r="K84" s="8"/>
      <c r="L84" s="8"/>
      <c r="M84" s="8" t="s">
        <v>220</v>
      </c>
      <c r="N84" s="8" t="s">
        <v>221</v>
      </c>
      <c r="O84" s="8" t="s">
        <v>222</v>
      </c>
      <c r="P84" s="11" t="s">
        <v>223</v>
      </c>
      <c r="Q84" s="8" t="s">
        <v>224</v>
      </c>
      <c r="R84" s="8"/>
      <c r="S84" s="8" t="s">
        <v>204</v>
      </c>
      <c r="T84" s="12"/>
      <c r="U84" s="12"/>
      <c r="V84" s="12"/>
      <c r="W84" s="8" t="s">
        <v>33</v>
      </c>
      <c r="X84" s="8"/>
    </row>
    <row r="85" spans="1:24" ht="15" customHeight="1" x14ac:dyDescent="0.25">
      <c r="A85" s="8" t="s">
        <v>24</v>
      </c>
      <c r="B85" s="9">
        <v>761</v>
      </c>
      <c r="C85" s="8">
        <v>146</v>
      </c>
      <c r="D85" s="8" t="s">
        <v>225</v>
      </c>
      <c r="E85" s="8" t="s">
        <v>226</v>
      </c>
      <c r="F85" s="8" t="s">
        <v>227</v>
      </c>
      <c r="G85" s="8" t="s">
        <v>228</v>
      </c>
      <c r="H85" s="10"/>
      <c r="I85" s="8" t="s">
        <v>199</v>
      </c>
      <c r="J85" s="8"/>
      <c r="K85" s="8"/>
      <c r="L85" s="8"/>
      <c r="M85" s="8" t="s">
        <v>220</v>
      </c>
      <c r="N85" s="8" t="s">
        <v>229</v>
      </c>
      <c r="O85" s="8" t="s">
        <v>202</v>
      </c>
      <c r="P85" s="11" t="s">
        <v>230</v>
      </c>
      <c r="Q85" s="8" t="s">
        <v>224</v>
      </c>
      <c r="R85" s="8"/>
      <c r="S85" s="8" t="s">
        <v>204</v>
      </c>
      <c r="T85" s="8" t="s">
        <v>195</v>
      </c>
      <c r="U85" s="12"/>
      <c r="V85" s="12"/>
      <c r="W85" s="8" t="s">
        <v>33</v>
      </c>
      <c r="X85" s="8"/>
    </row>
    <row r="86" spans="1:24" ht="15" customHeight="1" x14ac:dyDescent="0.25">
      <c r="A86" s="8" t="s">
        <v>24</v>
      </c>
      <c r="B86" s="9">
        <v>762</v>
      </c>
      <c r="C86" s="8">
        <v>149</v>
      </c>
      <c r="D86" s="8" t="s">
        <v>231</v>
      </c>
      <c r="E86" s="8" t="s">
        <v>232</v>
      </c>
      <c r="F86" s="8" t="s">
        <v>233</v>
      </c>
      <c r="G86" s="8" t="s">
        <v>234</v>
      </c>
      <c r="H86" s="10"/>
      <c r="I86" s="8" t="s">
        <v>199</v>
      </c>
      <c r="J86" s="8"/>
      <c r="K86" s="8"/>
      <c r="L86" s="8"/>
      <c r="M86" s="8" t="s">
        <v>220</v>
      </c>
      <c r="N86" s="8" t="s">
        <v>235</v>
      </c>
      <c r="O86" s="8" t="s">
        <v>222</v>
      </c>
      <c r="P86" s="11" t="s">
        <v>71</v>
      </c>
      <c r="Q86" s="8" t="s">
        <v>224</v>
      </c>
      <c r="R86" s="8"/>
      <c r="S86" s="8" t="s">
        <v>204</v>
      </c>
      <c r="T86" s="8" t="s">
        <v>195</v>
      </c>
      <c r="U86" s="12"/>
      <c r="V86" s="12"/>
      <c r="W86" s="8" t="s">
        <v>33</v>
      </c>
      <c r="X86" s="8"/>
    </row>
    <row r="87" spans="1:24" ht="15" customHeight="1" x14ac:dyDescent="0.25">
      <c r="A87" s="8" t="s">
        <v>24</v>
      </c>
      <c r="B87" s="9">
        <v>763</v>
      </c>
      <c r="C87" s="8">
        <v>39</v>
      </c>
      <c r="D87" s="8" t="s">
        <v>236</v>
      </c>
      <c r="E87" s="8" t="s">
        <v>232</v>
      </c>
      <c r="F87" s="8" t="s">
        <v>237</v>
      </c>
      <c r="G87" s="8" t="s">
        <v>234</v>
      </c>
      <c r="H87" s="10"/>
      <c r="I87" s="8" t="s">
        <v>27</v>
      </c>
      <c r="J87" s="8"/>
      <c r="K87" s="8"/>
      <c r="L87" s="8"/>
      <c r="M87" s="8" t="s">
        <v>238</v>
      </c>
      <c r="N87" s="8" t="s">
        <v>239</v>
      </c>
      <c r="O87" s="8"/>
      <c r="P87" s="11" t="s">
        <v>71</v>
      </c>
      <c r="Q87" s="8" t="s">
        <v>240</v>
      </c>
      <c r="R87" s="8"/>
      <c r="S87" s="8" t="s">
        <v>241</v>
      </c>
      <c r="T87" s="12"/>
      <c r="U87" s="12"/>
      <c r="V87" s="12"/>
      <c r="W87" s="8" t="s">
        <v>33</v>
      </c>
      <c r="X87" s="8"/>
    </row>
    <row r="88" spans="1:24" ht="15" customHeight="1" x14ac:dyDescent="0.25">
      <c r="A88" s="8" t="s">
        <v>24</v>
      </c>
      <c r="B88" s="9">
        <v>764</v>
      </c>
      <c r="C88" s="8">
        <v>147</v>
      </c>
      <c r="D88" s="8" t="s">
        <v>242</v>
      </c>
      <c r="E88" s="8" t="s">
        <v>243</v>
      </c>
      <c r="F88" s="8" t="s">
        <v>244</v>
      </c>
      <c r="G88" s="8" t="s">
        <v>245</v>
      </c>
      <c r="H88" s="10"/>
      <c r="I88" s="8" t="s">
        <v>199</v>
      </c>
      <c r="J88" s="8"/>
      <c r="K88" s="8"/>
      <c r="L88" s="8"/>
      <c r="M88" s="8" t="s">
        <v>200</v>
      </c>
      <c r="N88" s="8" t="s">
        <v>246</v>
      </c>
      <c r="O88" s="8" t="s">
        <v>202</v>
      </c>
      <c r="P88" s="11" t="s">
        <v>71</v>
      </c>
      <c r="Q88" s="8" t="s">
        <v>203</v>
      </c>
      <c r="R88" s="8"/>
      <c r="S88" s="8" t="s">
        <v>204</v>
      </c>
      <c r="T88" s="8" t="s">
        <v>195</v>
      </c>
      <c r="U88" s="12"/>
      <c r="V88" s="12"/>
      <c r="W88" s="8" t="s">
        <v>33</v>
      </c>
      <c r="X88" s="8"/>
    </row>
    <row r="89" spans="1:24" ht="15" customHeight="1" x14ac:dyDescent="0.25">
      <c r="A89" s="8" t="s">
        <v>24</v>
      </c>
      <c r="B89" s="9">
        <v>765</v>
      </c>
      <c r="C89" s="8">
        <v>11</v>
      </c>
      <c r="D89" s="8" t="s">
        <v>247</v>
      </c>
      <c r="E89" s="8" t="s">
        <v>248</v>
      </c>
      <c r="F89" s="8" t="s">
        <v>249</v>
      </c>
      <c r="G89" s="8" t="s">
        <v>250</v>
      </c>
      <c r="H89" s="10"/>
      <c r="I89" s="8" t="s">
        <v>27</v>
      </c>
      <c r="J89" s="8"/>
      <c r="K89" s="8"/>
      <c r="L89" s="8"/>
      <c r="M89" s="8" t="s">
        <v>251</v>
      </c>
      <c r="N89" s="8" t="s">
        <v>252</v>
      </c>
      <c r="O89" s="8" t="s">
        <v>253</v>
      </c>
      <c r="P89" s="11" t="s">
        <v>71</v>
      </c>
      <c r="Q89" s="8" t="s">
        <v>254</v>
      </c>
      <c r="R89" s="8"/>
      <c r="S89" s="8" t="s">
        <v>255</v>
      </c>
      <c r="T89" s="12"/>
      <c r="U89" s="12"/>
      <c r="V89" s="12"/>
      <c r="W89" s="8" t="s">
        <v>33</v>
      </c>
      <c r="X89" s="8"/>
    </row>
    <row r="90" spans="1:24" ht="15" customHeight="1" x14ac:dyDescent="0.25">
      <c r="A90" s="8" t="s">
        <v>24</v>
      </c>
      <c r="B90" s="9">
        <v>766</v>
      </c>
      <c r="C90" s="8">
        <v>182</v>
      </c>
      <c r="D90" s="8" t="s">
        <v>256</v>
      </c>
      <c r="E90" s="8" t="s">
        <v>257</v>
      </c>
      <c r="F90" s="8" t="s">
        <v>258</v>
      </c>
      <c r="G90" s="8"/>
      <c r="H90" s="10"/>
      <c r="I90" s="8" t="s">
        <v>27</v>
      </c>
      <c r="J90" s="8"/>
      <c r="K90" s="8"/>
      <c r="L90" s="8"/>
      <c r="M90" s="8" t="s">
        <v>38</v>
      </c>
      <c r="N90" s="8" t="s">
        <v>259</v>
      </c>
      <c r="O90" s="8" t="s">
        <v>30</v>
      </c>
      <c r="P90" s="11" t="s">
        <v>260</v>
      </c>
      <c r="Q90" s="8" t="s">
        <v>41</v>
      </c>
      <c r="R90" s="8"/>
      <c r="S90" s="8" t="s">
        <v>42</v>
      </c>
      <c r="T90" s="8" t="s">
        <v>33</v>
      </c>
      <c r="U90" s="12"/>
      <c r="V90" s="12"/>
      <c r="W90" s="8" t="s">
        <v>33</v>
      </c>
      <c r="X90" s="8" t="s">
        <v>43</v>
      </c>
    </row>
    <row r="91" spans="1:24" ht="15" customHeight="1" x14ac:dyDescent="0.25">
      <c r="A91" s="8" t="s">
        <v>24</v>
      </c>
      <c r="B91" s="9">
        <v>767</v>
      </c>
      <c r="C91" s="8">
        <v>602</v>
      </c>
      <c r="D91" s="8" t="s">
        <v>261</v>
      </c>
      <c r="E91" s="8" t="s">
        <v>257</v>
      </c>
      <c r="F91" s="8" t="s">
        <v>262</v>
      </c>
      <c r="G91" s="8"/>
      <c r="H91" s="10"/>
      <c r="I91" s="8" t="s">
        <v>263</v>
      </c>
      <c r="J91" s="8"/>
      <c r="K91" s="8"/>
      <c r="L91" s="8"/>
      <c r="M91" s="8" t="s">
        <v>264</v>
      </c>
      <c r="N91" s="8" t="s">
        <v>265</v>
      </c>
      <c r="O91" s="8" t="s">
        <v>266</v>
      </c>
      <c r="P91" s="11" t="s">
        <v>71</v>
      </c>
      <c r="Q91" s="8" t="s">
        <v>267</v>
      </c>
      <c r="R91" s="8"/>
      <c r="S91" s="8" t="s">
        <v>268</v>
      </c>
      <c r="T91" s="8" t="s">
        <v>33</v>
      </c>
      <c r="U91" s="12"/>
      <c r="V91" s="12"/>
      <c r="W91" s="8" t="s">
        <v>33</v>
      </c>
      <c r="X91" s="8" t="s">
        <v>269</v>
      </c>
    </row>
    <row r="92" spans="1:24" ht="15" customHeight="1" x14ac:dyDescent="0.25">
      <c r="A92" s="8" t="s">
        <v>24</v>
      </c>
      <c r="B92" s="9">
        <v>768</v>
      </c>
      <c r="C92" s="8">
        <v>53</v>
      </c>
      <c r="D92" s="8" t="s">
        <v>270</v>
      </c>
      <c r="E92" s="8" t="s">
        <v>257</v>
      </c>
      <c r="F92" s="8" t="s">
        <v>271</v>
      </c>
      <c r="G92" s="8"/>
      <c r="H92" s="10"/>
      <c r="I92" s="8" t="s">
        <v>74</v>
      </c>
      <c r="J92" s="8"/>
      <c r="K92" s="8"/>
      <c r="L92" s="8"/>
      <c r="M92" s="8" t="s">
        <v>272</v>
      </c>
      <c r="N92" s="8" t="s">
        <v>273</v>
      </c>
      <c r="O92" s="8" t="s">
        <v>209</v>
      </c>
      <c r="P92" s="11" t="s">
        <v>274</v>
      </c>
      <c r="Q92" s="8" t="s">
        <v>210</v>
      </c>
      <c r="R92" s="8"/>
      <c r="S92" s="8" t="s">
        <v>211</v>
      </c>
      <c r="T92" s="12"/>
      <c r="U92" s="12"/>
      <c r="V92" s="12"/>
      <c r="W92" s="8" t="s">
        <v>33</v>
      </c>
      <c r="X92" s="8"/>
    </row>
    <row r="93" spans="1:24" ht="15" customHeight="1" x14ac:dyDescent="0.25">
      <c r="A93" s="8" t="s">
        <v>24</v>
      </c>
      <c r="B93" s="9">
        <v>769</v>
      </c>
      <c r="C93" s="8">
        <v>520</v>
      </c>
      <c r="D93" s="8" t="s">
        <v>275</v>
      </c>
      <c r="E93" s="8" t="s">
        <v>257</v>
      </c>
      <c r="F93" s="8" t="s">
        <v>276</v>
      </c>
      <c r="G93" s="8"/>
      <c r="H93" s="10"/>
      <c r="I93" s="8" t="s">
        <v>47</v>
      </c>
      <c r="J93" s="8"/>
      <c r="K93" s="8"/>
      <c r="L93" s="8"/>
      <c r="M93" s="8" t="s">
        <v>277</v>
      </c>
      <c r="N93" s="8" t="s">
        <v>278</v>
      </c>
      <c r="O93" s="8" t="s">
        <v>279</v>
      </c>
      <c r="P93" s="11" t="s">
        <v>280</v>
      </c>
      <c r="Q93" s="8" t="s">
        <v>281</v>
      </c>
      <c r="R93" s="8"/>
      <c r="S93" s="8" t="s">
        <v>282</v>
      </c>
      <c r="T93" s="8" t="s">
        <v>33</v>
      </c>
      <c r="U93" s="12"/>
      <c r="V93" s="12"/>
      <c r="W93" s="8" t="s">
        <v>33</v>
      </c>
      <c r="X93" s="8"/>
    </row>
    <row r="94" spans="1:24" ht="15" customHeight="1" x14ac:dyDescent="0.25">
      <c r="A94" s="8" t="s">
        <v>24</v>
      </c>
      <c r="B94" s="9">
        <v>770</v>
      </c>
      <c r="C94" s="8">
        <v>2</v>
      </c>
      <c r="D94" s="8" t="s">
        <v>283</v>
      </c>
      <c r="E94" s="8" t="s">
        <v>284</v>
      </c>
      <c r="F94" s="8" t="s">
        <v>285</v>
      </c>
      <c r="G94" s="8" t="s">
        <v>286</v>
      </c>
      <c r="H94" s="10" t="s">
        <v>287</v>
      </c>
      <c r="I94" s="8" t="s">
        <v>27</v>
      </c>
      <c r="J94" s="8"/>
      <c r="K94" s="8"/>
      <c r="L94" s="8"/>
      <c r="M94" s="8" t="s">
        <v>288</v>
      </c>
      <c r="N94" s="8" t="s">
        <v>289</v>
      </c>
      <c r="O94" s="8" t="s">
        <v>290</v>
      </c>
      <c r="P94" s="11" t="s">
        <v>40</v>
      </c>
      <c r="Q94" s="8" t="s">
        <v>291</v>
      </c>
      <c r="R94" s="8"/>
      <c r="S94" s="8" t="s">
        <v>292</v>
      </c>
      <c r="T94" s="12"/>
      <c r="U94" s="12"/>
      <c r="V94" s="12"/>
      <c r="W94" s="8" t="s">
        <v>33</v>
      </c>
      <c r="X94" s="8"/>
    </row>
    <row r="95" spans="1:24" ht="15" customHeight="1" x14ac:dyDescent="0.25">
      <c r="A95" s="8" t="s">
        <v>24</v>
      </c>
      <c r="B95" s="9">
        <v>771</v>
      </c>
      <c r="C95" s="8">
        <v>168</v>
      </c>
      <c r="D95" s="8" t="s">
        <v>26</v>
      </c>
      <c r="E95" s="8" t="s">
        <v>26</v>
      </c>
      <c r="F95" s="8"/>
      <c r="G95" s="8"/>
      <c r="H95" s="10"/>
      <c r="I95" s="8" t="s">
        <v>74</v>
      </c>
      <c r="J95" s="8"/>
      <c r="K95" s="8"/>
      <c r="L95" s="8"/>
      <c r="M95" s="8" t="s">
        <v>293</v>
      </c>
      <c r="N95" s="8" t="s">
        <v>294</v>
      </c>
      <c r="O95" s="8" t="s">
        <v>295</v>
      </c>
      <c r="P95" s="11" t="s">
        <v>296</v>
      </c>
      <c r="Q95" s="8" t="s">
        <v>297</v>
      </c>
      <c r="R95" s="8"/>
      <c r="S95" s="8" t="s">
        <v>298</v>
      </c>
      <c r="T95" s="12"/>
      <c r="U95" s="12"/>
      <c r="V95" s="12"/>
      <c r="W95" s="8" t="s">
        <v>33</v>
      </c>
      <c r="X95" s="8" t="s">
        <v>299</v>
      </c>
    </row>
    <row r="96" spans="1:24" ht="15" customHeight="1" x14ac:dyDescent="0.25">
      <c r="A96" s="8" t="s">
        <v>24</v>
      </c>
      <c r="B96" s="9">
        <v>772</v>
      </c>
      <c r="C96" s="8">
        <v>169</v>
      </c>
      <c r="D96" s="8" t="s">
        <v>26</v>
      </c>
      <c r="E96" s="8" t="s">
        <v>26</v>
      </c>
      <c r="F96" s="8"/>
      <c r="G96" s="8"/>
      <c r="H96" s="10"/>
      <c r="I96" s="8" t="s">
        <v>74</v>
      </c>
      <c r="J96" s="8"/>
      <c r="K96" s="8"/>
      <c r="L96" s="8"/>
      <c r="M96" s="8" t="s">
        <v>293</v>
      </c>
      <c r="N96" s="8" t="s">
        <v>294</v>
      </c>
      <c r="O96" s="8" t="s">
        <v>295</v>
      </c>
      <c r="P96" s="11" t="s">
        <v>300</v>
      </c>
      <c r="Q96" s="8" t="s">
        <v>297</v>
      </c>
      <c r="R96" s="8"/>
      <c r="S96" s="8" t="s">
        <v>298</v>
      </c>
      <c r="T96" s="12"/>
      <c r="U96" s="12"/>
      <c r="V96" s="12"/>
      <c r="W96" s="8" t="s">
        <v>33</v>
      </c>
      <c r="X96" s="8" t="s">
        <v>299</v>
      </c>
    </row>
    <row r="97" spans="1:24" ht="15" customHeight="1" x14ac:dyDescent="0.25">
      <c r="A97" s="8" t="s">
        <v>24</v>
      </c>
      <c r="B97" s="9">
        <v>773</v>
      </c>
      <c r="C97" s="8">
        <v>234</v>
      </c>
      <c r="D97" s="8" t="s">
        <v>301</v>
      </c>
      <c r="E97" s="8" t="s">
        <v>26</v>
      </c>
      <c r="F97" s="8" t="s">
        <v>302</v>
      </c>
      <c r="G97" s="8" t="s">
        <v>6247</v>
      </c>
      <c r="H97" s="10" t="s">
        <v>303</v>
      </c>
      <c r="I97" s="8" t="s">
        <v>27</v>
      </c>
      <c r="J97" s="8"/>
      <c r="K97" s="8"/>
      <c r="L97" s="8"/>
      <c r="M97" s="8" t="s">
        <v>304</v>
      </c>
      <c r="N97" s="8" t="s">
        <v>305</v>
      </c>
      <c r="O97" s="8" t="s">
        <v>306</v>
      </c>
      <c r="P97" s="11" t="s">
        <v>71</v>
      </c>
      <c r="Q97" s="8" t="s">
        <v>32</v>
      </c>
      <c r="R97" s="8"/>
      <c r="S97" s="8" t="s">
        <v>33</v>
      </c>
      <c r="T97" s="8" t="s">
        <v>33</v>
      </c>
      <c r="U97" s="12"/>
      <c r="V97" s="12"/>
      <c r="W97" s="8" t="s">
        <v>33</v>
      </c>
      <c r="X97" s="8" t="s">
        <v>34</v>
      </c>
    </row>
    <row r="98" spans="1:24" ht="15" customHeight="1" x14ac:dyDescent="0.25">
      <c r="A98" s="8" t="s">
        <v>24</v>
      </c>
      <c r="B98" s="9">
        <v>774</v>
      </c>
      <c r="C98" s="8">
        <v>281</v>
      </c>
      <c r="D98" s="8" t="s">
        <v>307</v>
      </c>
      <c r="E98" s="8" t="s">
        <v>26</v>
      </c>
      <c r="F98" s="8" t="s">
        <v>308</v>
      </c>
      <c r="G98" s="8" t="s">
        <v>2301</v>
      </c>
      <c r="H98" s="10"/>
      <c r="I98" s="8" t="s">
        <v>27</v>
      </c>
      <c r="J98" s="8"/>
      <c r="K98" s="8"/>
      <c r="L98" s="8"/>
      <c r="M98" s="8" t="s">
        <v>309</v>
      </c>
      <c r="N98" s="8" t="s">
        <v>310</v>
      </c>
      <c r="O98" s="8" t="s">
        <v>311</v>
      </c>
      <c r="P98" s="11" t="s">
        <v>71</v>
      </c>
      <c r="Q98" s="8" t="s">
        <v>32</v>
      </c>
      <c r="R98" s="8"/>
      <c r="S98" s="8" t="s">
        <v>312</v>
      </c>
      <c r="T98" s="8" t="s">
        <v>33</v>
      </c>
      <c r="U98" s="12"/>
      <c r="V98" s="12"/>
      <c r="W98" s="8" t="s">
        <v>33</v>
      </c>
      <c r="X98" s="8" t="s">
        <v>313</v>
      </c>
    </row>
    <row r="99" spans="1:24" ht="15" customHeight="1" x14ac:dyDescent="0.25">
      <c r="A99" s="8" t="s">
        <v>24</v>
      </c>
      <c r="B99" s="9">
        <v>775</v>
      </c>
      <c r="C99" s="8">
        <v>282</v>
      </c>
      <c r="D99" s="8" t="s">
        <v>307</v>
      </c>
      <c r="E99" s="8" t="s">
        <v>26</v>
      </c>
      <c r="F99" s="8" t="s">
        <v>308</v>
      </c>
      <c r="G99" s="8" t="s">
        <v>2301</v>
      </c>
      <c r="H99" s="10"/>
      <c r="I99" s="8" t="s">
        <v>27</v>
      </c>
      <c r="J99" s="8"/>
      <c r="K99" s="8"/>
      <c r="L99" s="8"/>
      <c r="M99" s="8" t="s">
        <v>309</v>
      </c>
      <c r="N99" s="8" t="s">
        <v>310</v>
      </c>
      <c r="O99" s="8" t="s">
        <v>311</v>
      </c>
      <c r="P99" s="11" t="s">
        <v>314</v>
      </c>
      <c r="Q99" s="8" t="s">
        <v>32</v>
      </c>
      <c r="R99" s="8"/>
      <c r="S99" s="8" t="s">
        <v>312</v>
      </c>
      <c r="T99" s="8" t="s">
        <v>33</v>
      </c>
      <c r="U99" s="12"/>
      <c r="V99" s="12"/>
      <c r="W99" s="8" t="s">
        <v>33</v>
      </c>
      <c r="X99" s="8" t="s">
        <v>313</v>
      </c>
    </row>
    <row r="100" spans="1:24" ht="15" customHeight="1" x14ac:dyDescent="0.25">
      <c r="A100" s="8" t="s">
        <v>24</v>
      </c>
      <c r="B100" s="9">
        <v>776</v>
      </c>
      <c r="C100" s="8">
        <v>334</v>
      </c>
      <c r="D100" s="8" t="s">
        <v>307</v>
      </c>
      <c r="E100" s="8" t="s">
        <v>26</v>
      </c>
      <c r="F100" s="8" t="s">
        <v>308</v>
      </c>
      <c r="G100" s="8" t="s">
        <v>2301</v>
      </c>
      <c r="H100" s="10"/>
      <c r="I100" s="8" t="s">
        <v>47</v>
      </c>
      <c r="J100" s="8"/>
      <c r="K100" s="8"/>
      <c r="L100" s="8"/>
      <c r="M100" s="8" t="s">
        <v>315</v>
      </c>
      <c r="N100" s="8">
        <v>292</v>
      </c>
      <c r="O100" s="8" t="s">
        <v>316</v>
      </c>
      <c r="P100" s="11" t="s">
        <v>317</v>
      </c>
      <c r="Q100" s="8" t="s">
        <v>318</v>
      </c>
      <c r="R100" s="8"/>
      <c r="S100" s="8" t="s">
        <v>319</v>
      </c>
      <c r="T100" s="8" t="s">
        <v>33</v>
      </c>
      <c r="U100" s="12"/>
      <c r="V100" s="12"/>
      <c r="W100" s="8" t="s">
        <v>33</v>
      </c>
      <c r="X100" s="8" t="s">
        <v>320</v>
      </c>
    </row>
    <row r="101" spans="1:24" ht="15" customHeight="1" x14ac:dyDescent="0.25">
      <c r="A101" s="8" t="s">
        <v>24</v>
      </c>
      <c r="B101" s="9">
        <v>777</v>
      </c>
      <c r="C101" s="8">
        <v>273</v>
      </c>
      <c r="D101" s="8" t="s">
        <v>321</v>
      </c>
      <c r="E101" s="8" t="s">
        <v>26</v>
      </c>
      <c r="F101" s="8" t="s">
        <v>322</v>
      </c>
      <c r="G101" s="8" t="s">
        <v>323</v>
      </c>
      <c r="H101" s="10" t="s">
        <v>324</v>
      </c>
      <c r="I101" s="8" t="s">
        <v>27</v>
      </c>
      <c r="J101" s="8"/>
      <c r="K101" s="8"/>
      <c r="L101" s="8"/>
      <c r="M101" s="8" t="s">
        <v>325</v>
      </c>
      <c r="N101" s="8">
        <v>1862</v>
      </c>
      <c r="O101" s="8" t="s">
        <v>326</v>
      </c>
      <c r="P101" s="11" t="s">
        <v>71</v>
      </c>
      <c r="Q101" s="8" t="s">
        <v>327</v>
      </c>
      <c r="R101" s="8"/>
      <c r="S101" s="8" t="s">
        <v>312</v>
      </c>
      <c r="T101" s="12"/>
      <c r="U101" s="12"/>
      <c r="V101" s="12"/>
      <c r="W101" s="8" t="s">
        <v>33</v>
      </c>
      <c r="X101" s="8" t="s">
        <v>328</v>
      </c>
    </row>
    <row r="102" spans="1:24" ht="15" customHeight="1" x14ac:dyDescent="0.25">
      <c r="A102" s="8" t="s">
        <v>24</v>
      </c>
      <c r="B102" s="9">
        <v>778</v>
      </c>
      <c r="C102" s="8">
        <v>280</v>
      </c>
      <c r="D102" s="8" t="s">
        <v>321</v>
      </c>
      <c r="E102" s="8" t="s">
        <v>26</v>
      </c>
      <c r="F102" s="8" t="s">
        <v>322</v>
      </c>
      <c r="G102" s="8" t="s">
        <v>323</v>
      </c>
      <c r="H102" s="10" t="s">
        <v>324</v>
      </c>
      <c r="I102" s="8" t="s">
        <v>27</v>
      </c>
      <c r="J102" s="8"/>
      <c r="K102" s="8"/>
      <c r="L102" s="8"/>
      <c r="M102" s="8" t="s">
        <v>329</v>
      </c>
      <c r="N102" s="8" t="s">
        <v>330</v>
      </c>
      <c r="O102" s="8" t="s">
        <v>331</v>
      </c>
      <c r="P102" s="11" t="s">
        <v>71</v>
      </c>
      <c r="Q102" s="8" t="s">
        <v>327</v>
      </c>
      <c r="R102" s="8"/>
      <c r="S102" s="8" t="s">
        <v>312</v>
      </c>
      <c r="T102" s="12"/>
      <c r="U102" s="12"/>
      <c r="V102" s="12"/>
      <c r="W102" s="8" t="s">
        <v>33</v>
      </c>
      <c r="X102" s="8" t="s">
        <v>34</v>
      </c>
    </row>
    <row r="103" spans="1:24" ht="15" customHeight="1" x14ac:dyDescent="0.25">
      <c r="A103" s="8" t="s">
        <v>24</v>
      </c>
      <c r="B103" s="9">
        <v>779</v>
      </c>
      <c r="C103" s="8">
        <v>347</v>
      </c>
      <c r="D103" s="8" t="s">
        <v>321</v>
      </c>
      <c r="E103" s="8" t="s">
        <v>26</v>
      </c>
      <c r="F103" s="8" t="s">
        <v>322</v>
      </c>
      <c r="G103" s="8" t="s">
        <v>323</v>
      </c>
      <c r="H103" s="10"/>
      <c r="I103" s="8" t="s">
        <v>47</v>
      </c>
      <c r="J103" s="8"/>
      <c r="K103" s="8"/>
      <c r="L103" s="8"/>
      <c r="M103" s="8" t="s">
        <v>332</v>
      </c>
      <c r="N103" s="8" t="s">
        <v>333</v>
      </c>
      <c r="O103" s="8" t="s">
        <v>326</v>
      </c>
      <c r="P103" s="11" t="s">
        <v>71</v>
      </c>
      <c r="Q103" s="8" t="s">
        <v>334</v>
      </c>
      <c r="R103" s="8"/>
      <c r="S103" s="8" t="s">
        <v>335</v>
      </c>
      <c r="T103" s="8" t="s">
        <v>336</v>
      </c>
      <c r="U103" s="12"/>
      <c r="V103" s="12"/>
      <c r="W103" s="8" t="s">
        <v>33</v>
      </c>
      <c r="X103" s="8" t="s">
        <v>337</v>
      </c>
    </row>
    <row r="104" spans="1:24" ht="15" customHeight="1" x14ac:dyDescent="0.25">
      <c r="A104" s="8" t="s">
        <v>24</v>
      </c>
      <c r="B104" s="9">
        <v>780</v>
      </c>
      <c r="C104" s="8">
        <v>348</v>
      </c>
      <c r="D104" s="8" t="s">
        <v>321</v>
      </c>
      <c r="E104" s="8" t="s">
        <v>26</v>
      </c>
      <c r="F104" s="8" t="s">
        <v>322</v>
      </c>
      <c r="G104" s="8" t="s">
        <v>323</v>
      </c>
      <c r="H104" s="10"/>
      <c r="I104" s="8" t="s">
        <v>47</v>
      </c>
      <c r="J104" s="8"/>
      <c r="K104" s="8"/>
      <c r="L104" s="8"/>
      <c r="M104" s="8" t="s">
        <v>338</v>
      </c>
      <c r="N104" s="8" t="s">
        <v>339</v>
      </c>
      <c r="O104" s="8"/>
      <c r="P104" s="11" t="s">
        <v>340</v>
      </c>
      <c r="Q104" s="8" t="s">
        <v>341</v>
      </c>
      <c r="R104" s="8"/>
      <c r="S104" s="8" t="s">
        <v>335</v>
      </c>
      <c r="T104" s="8" t="s">
        <v>336</v>
      </c>
      <c r="U104" s="12"/>
      <c r="V104" s="12"/>
      <c r="W104" s="8" t="s">
        <v>33</v>
      </c>
      <c r="X104" s="8" t="s">
        <v>342</v>
      </c>
    </row>
    <row r="105" spans="1:24" ht="15" customHeight="1" x14ac:dyDescent="0.25">
      <c r="A105" s="8" t="s">
        <v>24</v>
      </c>
      <c r="B105" s="9">
        <v>781</v>
      </c>
      <c r="C105" s="8">
        <v>429</v>
      </c>
      <c r="D105" s="8" t="s">
        <v>321</v>
      </c>
      <c r="E105" s="8" t="s">
        <v>26</v>
      </c>
      <c r="F105" s="8" t="s">
        <v>322</v>
      </c>
      <c r="G105" s="8" t="s">
        <v>323</v>
      </c>
      <c r="H105" s="10" t="s">
        <v>324</v>
      </c>
      <c r="I105" s="8" t="s">
        <v>343</v>
      </c>
      <c r="J105" s="8"/>
      <c r="K105" s="8"/>
      <c r="L105" s="8"/>
      <c r="M105" s="8" t="s">
        <v>344</v>
      </c>
      <c r="N105" s="8" t="s">
        <v>345</v>
      </c>
      <c r="O105" s="8"/>
      <c r="P105" s="11" t="s">
        <v>346</v>
      </c>
      <c r="Q105" s="8" t="s">
        <v>347</v>
      </c>
      <c r="R105" s="8"/>
      <c r="S105" s="8" t="s">
        <v>53</v>
      </c>
      <c r="T105" s="8" t="s">
        <v>33</v>
      </c>
      <c r="U105" s="12"/>
      <c r="V105" s="12"/>
      <c r="W105" s="8" t="s">
        <v>33</v>
      </c>
      <c r="X105" s="8" t="s">
        <v>348</v>
      </c>
    </row>
    <row r="106" spans="1:24" ht="15" customHeight="1" x14ac:dyDescent="0.25">
      <c r="A106" s="8" t="s">
        <v>24</v>
      </c>
      <c r="B106" s="9">
        <v>782</v>
      </c>
      <c r="C106" s="8">
        <v>430</v>
      </c>
      <c r="D106" s="8" t="s">
        <v>321</v>
      </c>
      <c r="E106" s="8" t="s">
        <v>26</v>
      </c>
      <c r="F106" s="8" t="s">
        <v>322</v>
      </c>
      <c r="G106" s="8" t="s">
        <v>323</v>
      </c>
      <c r="H106" s="10" t="s">
        <v>324</v>
      </c>
      <c r="I106" s="8" t="s">
        <v>47</v>
      </c>
      <c r="J106" s="8"/>
      <c r="K106" s="8"/>
      <c r="L106" s="8"/>
      <c r="M106" s="8" t="s">
        <v>48</v>
      </c>
      <c r="N106" s="8" t="s">
        <v>349</v>
      </c>
      <c r="O106" s="8"/>
      <c r="P106" s="11" t="s">
        <v>350</v>
      </c>
      <c r="Q106" s="8" t="s">
        <v>318</v>
      </c>
      <c r="R106" s="8"/>
      <c r="S106" s="8" t="s">
        <v>53</v>
      </c>
      <c r="T106" s="8" t="s">
        <v>33</v>
      </c>
      <c r="U106" s="12"/>
      <c r="V106" s="12"/>
      <c r="W106" s="8" t="s">
        <v>33</v>
      </c>
      <c r="X106" s="8"/>
    </row>
    <row r="107" spans="1:24" ht="15" customHeight="1" x14ac:dyDescent="0.25">
      <c r="A107" s="8" t="s">
        <v>24</v>
      </c>
      <c r="B107" s="9">
        <v>783</v>
      </c>
      <c r="C107" s="8">
        <v>432</v>
      </c>
      <c r="D107" s="8" t="s">
        <v>321</v>
      </c>
      <c r="E107" s="8" t="s">
        <v>26</v>
      </c>
      <c r="F107" s="8" t="s">
        <v>322</v>
      </c>
      <c r="G107" s="8" t="s">
        <v>323</v>
      </c>
      <c r="H107" s="10" t="s">
        <v>303</v>
      </c>
      <c r="I107" s="8" t="s">
        <v>47</v>
      </c>
      <c r="J107" s="8"/>
      <c r="K107" s="8"/>
      <c r="L107" s="8"/>
      <c r="M107" s="8" t="s">
        <v>351</v>
      </c>
      <c r="N107" s="8" t="s">
        <v>352</v>
      </c>
      <c r="O107" s="8" t="s">
        <v>353</v>
      </c>
      <c r="P107" s="11" t="s">
        <v>350</v>
      </c>
      <c r="Q107" s="8" t="s">
        <v>354</v>
      </c>
      <c r="R107" s="8"/>
      <c r="S107" s="8" t="s">
        <v>53</v>
      </c>
      <c r="T107" s="8" t="s">
        <v>33</v>
      </c>
      <c r="U107" s="12"/>
      <c r="V107" s="12"/>
      <c r="W107" s="8" t="s">
        <v>33</v>
      </c>
      <c r="X107" s="8"/>
    </row>
    <row r="108" spans="1:24" ht="15" customHeight="1" x14ac:dyDescent="0.25">
      <c r="A108" s="8" t="s">
        <v>24</v>
      </c>
      <c r="B108" s="9">
        <v>784</v>
      </c>
      <c r="C108" s="8">
        <v>447</v>
      </c>
      <c r="D108" s="8" t="s">
        <v>355</v>
      </c>
      <c r="E108" s="8" t="s">
        <v>26</v>
      </c>
      <c r="F108" s="8" t="s">
        <v>356</v>
      </c>
      <c r="G108" s="8"/>
      <c r="H108" s="10" t="s">
        <v>303</v>
      </c>
      <c r="I108" s="8" t="s">
        <v>357</v>
      </c>
      <c r="J108" s="8"/>
      <c r="K108" s="8"/>
      <c r="L108" s="8"/>
      <c r="M108" s="8" t="s">
        <v>358</v>
      </c>
      <c r="N108" s="8" t="s">
        <v>359</v>
      </c>
      <c r="O108" s="8" t="s">
        <v>360</v>
      </c>
      <c r="P108" s="11" t="s">
        <v>361</v>
      </c>
      <c r="Q108" s="8" t="s">
        <v>362</v>
      </c>
      <c r="R108" s="8"/>
      <c r="S108" s="8" t="s">
        <v>53</v>
      </c>
      <c r="T108" s="8" t="s">
        <v>363</v>
      </c>
      <c r="U108" s="12"/>
      <c r="V108" s="12"/>
      <c r="W108" s="8" t="s">
        <v>33</v>
      </c>
      <c r="X108" s="8"/>
    </row>
    <row r="109" spans="1:24" ht="15" customHeight="1" x14ac:dyDescent="0.25">
      <c r="A109" s="8" t="s">
        <v>24</v>
      </c>
      <c r="B109" s="9">
        <v>785</v>
      </c>
      <c r="C109" s="8">
        <v>167</v>
      </c>
      <c r="D109" s="8" t="s">
        <v>364</v>
      </c>
      <c r="E109" s="8" t="s">
        <v>26</v>
      </c>
      <c r="F109" s="8" t="s">
        <v>365</v>
      </c>
      <c r="G109" s="8"/>
      <c r="H109" s="10"/>
      <c r="I109" s="8" t="s">
        <v>74</v>
      </c>
      <c r="J109" s="8"/>
      <c r="K109" s="8"/>
      <c r="L109" s="8"/>
      <c r="M109" s="8" t="s">
        <v>366</v>
      </c>
      <c r="N109" s="8" t="s">
        <v>367</v>
      </c>
      <c r="O109" s="8" t="s">
        <v>368</v>
      </c>
      <c r="P109" s="11" t="s">
        <v>71</v>
      </c>
      <c r="Q109" s="8" t="s">
        <v>297</v>
      </c>
      <c r="R109" s="8"/>
      <c r="S109" s="8" t="s">
        <v>298</v>
      </c>
      <c r="T109" s="8" t="s">
        <v>33</v>
      </c>
      <c r="U109" s="12"/>
      <c r="V109" s="12"/>
      <c r="W109" s="8" t="s">
        <v>33</v>
      </c>
      <c r="X109" s="8" t="s">
        <v>369</v>
      </c>
    </row>
    <row r="110" spans="1:24" ht="15" customHeight="1" x14ac:dyDescent="0.25">
      <c r="A110" s="8" t="s">
        <v>24</v>
      </c>
      <c r="B110" s="9">
        <v>786</v>
      </c>
      <c r="C110" s="8">
        <v>438</v>
      </c>
      <c r="D110" s="8" t="s">
        <v>370</v>
      </c>
      <c r="E110" s="8" t="s">
        <v>26</v>
      </c>
      <c r="F110" s="8" t="s">
        <v>371</v>
      </c>
      <c r="G110" s="8"/>
      <c r="H110" s="10" t="s">
        <v>303</v>
      </c>
      <c r="I110" s="8" t="s">
        <v>357</v>
      </c>
      <c r="J110" s="8"/>
      <c r="K110" s="8"/>
      <c r="L110" s="8"/>
      <c r="M110" s="8" t="s">
        <v>372</v>
      </c>
      <c r="N110" s="8" t="s">
        <v>373</v>
      </c>
      <c r="O110" s="8" t="s">
        <v>374</v>
      </c>
      <c r="P110" s="11" t="s">
        <v>71</v>
      </c>
      <c r="Q110" s="8" t="s">
        <v>375</v>
      </c>
      <c r="R110" s="8"/>
      <c r="S110" s="8" t="s">
        <v>53</v>
      </c>
      <c r="T110" s="8" t="s">
        <v>376</v>
      </c>
      <c r="U110" s="12"/>
      <c r="V110" s="12"/>
      <c r="W110" s="8" t="s">
        <v>33</v>
      </c>
      <c r="X110" s="8" t="s">
        <v>377</v>
      </c>
    </row>
    <row r="111" spans="1:24" ht="15" customHeight="1" x14ac:dyDescent="0.25">
      <c r="A111" s="8" t="s">
        <v>24</v>
      </c>
      <c r="B111" s="9">
        <v>787</v>
      </c>
      <c r="C111" s="8">
        <v>440</v>
      </c>
      <c r="D111" s="8" t="s">
        <v>370</v>
      </c>
      <c r="E111" s="8" t="s">
        <v>26</v>
      </c>
      <c r="F111" s="8" t="s">
        <v>371</v>
      </c>
      <c r="G111" s="8"/>
      <c r="H111" s="10" t="s">
        <v>303</v>
      </c>
      <c r="I111" s="8" t="s">
        <v>357</v>
      </c>
      <c r="J111" s="8"/>
      <c r="K111" s="8"/>
      <c r="L111" s="8"/>
      <c r="M111" s="8" t="s">
        <v>378</v>
      </c>
      <c r="N111" s="8" t="s">
        <v>373</v>
      </c>
      <c r="O111" s="8" t="s">
        <v>379</v>
      </c>
      <c r="P111" s="11" t="s">
        <v>63</v>
      </c>
      <c r="Q111" s="8" t="s">
        <v>375</v>
      </c>
      <c r="R111" s="8"/>
      <c r="S111" s="8" t="s">
        <v>53</v>
      </c>
      <c r="T111" s="8" t="s">
        <v>376</v>
      </c>
      <c r="U111" s="12"/>
      <c r="V111" s="12"/>
      <c r="W111" s="8" t="s">
        <v>33</v>
      </c>
      <c r="X111" s="8"/>
    </row>
    <row r="112" spans="1:24" ht="15" customHeight="1" x14ac:dyDescent="0.25">
      <c r="A112" s="8" t="s">
        <v>24</v>
      </c>
      <c r="B112" s="9">
        <v>788</v>
      </c>
      <c r="C112" s="8">
        <v>539</v>
      </c>
      <c r="D112" s="8" t="s">
        <v>380</v>
      </c>
      <c r="E112" s="8" t="s">
        <v>26</v>
      </c>
      <c r="F112" s="8" t="s">
        <v>381</v>
      </c>
      <c r="G112" s="8"/>
      <c r="H112" s="10"/>
      <c r="I112" s="8" t="s">
        <v>27</v>
      </c>
      <c r="J112" s="8"/>
      <c r="K112" s="8"/>
      <c r="L112" s="8"/>
      <c r="M112" s="8" t="s">
        <v>382</v>
      </c>
      <c r="N112" s="8" t="s">
        <v>81</v>
      </c>
      <c r="O112" s="8" t="s">
        <v>383</v>
      </c>
      <c r="P112" s="11" t="s">
        <v>384</v>
      </c>
      <c r="Q112" s="8" t="s">
        <v>64</v>
      </c>
      <c r="R112" s="8"/>
      <c r="S112" s="8" t="s">
        <v>65</v>
      </c>
      <c r="T112" s="8" t="s">
        <v>33</v>
      </c>
      <c r="U112" s="12"/>
      <c r="V112" s="12"/>
      <c r="W112" s="8" t="s">
        <v>33</v>
      </c>
      <c r="X112" s="8"/>
    </row>
    <row r="113" spans="1:24" ht="15" customHeight="1" x14ac:dyDescent="0.25">
      <c r="A113" s="8" t="s">
        <v>24</v>
      </c>
      <c r="B113" s="9">
        <v>789</v>
      </c>
      <c r="C113" s="8">
        <v>221</v>
      </c>
      <c r="D113" s="8" t="s">
        <v>385</v>
      </c>
      <c r="E113" s="8" t="s">
        <v>26</v>
      </c>
      <c r="F113" s="8" t="s">
        <v>386</v>
      </c>
      <c r="G113" s="8" t="s">
        <v>2301</v>
      </c>
      <c r="H113" s="10" t="s">
        <v>303</v>
      </c>
      <c r="I113" s="8" t="s">
        <v>387</v>
      </c>
      <c r="J113" s="8"/>
      <c r="K113" s="8"/>
      <c r="L113" s="8"/>
      <c r="M113" s="8" t="s">
        <v>388</v>
      </c>
      <c r="N113" s="8" t="s">
        <v>265</v>
      </c>
      <c r="O113" s="8" t="s">
        <v>389</v>
      </c>
      <c r="P113" s="11" t="s">
        <v>390</v>
      </c>
      <c r="Q113" s="8" t="s">
        <v>391</v>
      </c>
      <c r="R113" s="8"/>
      <c r="S113" s="8" t="s">
        <v>33</v>
      </c>
      <c r="T113" s="8" t="s">
        <v>392</v>
      </c>
      <c r="U113" s="12"/>
      <c r="V113" s="12"/>
      <c r="W113" s="8" t="s">
        <v>33</v>
      </c>
      <c r="X113" s="8" t="s">
        <v>393</v>
      </c>
    </row>
    <row r="114" spans="1:24" ht="15" customHeight="1" x14ac:dyDescent="0.25">
      <c r="A114" s="8" t="s">
        <v>24</v>
      </c>
      <c r="B114" s="9">
        <v>790</v>
      </c>
      <c r="C114" s="8">
        <v>541</v>
      </c>
      <c r="D114" s="8" t="s">
        <v>385</v>
      </c>
      <c r="E114" s="8" t="s">
        <v>26</v>
      </c>
      <c r="F114" s="8" t="s">
        <v>386</v>
      </c>
      <c r="G114" s="8" t="s">
        <v>2301</v>
      </c>
      <c r="H114" s="10"/>
      <c r="I114" s="8" t="s">
        <v>27</v>
      </c>
      <c r="J114" s="8"/>
      <c r="K114" s="8"/>
      <c r="L114" s="8"/>
      <c r="M114" s="8" t="s">
        <v>382</v>
      </c>
      <c r="N114" s="8" t="s">
        <v>81</v>
      </c>
      <c r="O114" s="8" t="s">
        <v>383</v>
      </c>
      <c r="P114" s="11" t="s">
        <v>71</v>
      </c>
      <c r="Q114" s="8" t="s">
        <v>64</v>
      </c>
      <c r="R114" s="8"/>
      <c r="S114" s="8" t="s">
        <v>65</v>
      </c>
      <c r="T114" s="8" t="s">
        <v>33</v>
      </c>
      <c r="U114" s="12"/>
      <c r="V114" s="12"/>
      <c r="W114" s="8" t="s">
        <v>33</v>
      </c>
      <c r="X114" s="8"/>
    </row>
    <row r="115" spans="1:24" ht="15" customHeight="1" x14ac:dyDescent="0.25">
      <c r="A115" s="8" t="s">
        <v>24</v>
      </c>
      <c r="B115" s="9">
        <v>791</v>
      </c>
      <c r="C115" s="8">
        <v>552</v>
      </c>
      <c r="D115" s="8" t="s">
        <v>385</v>
      </c>
      <c r="E115" s="8" t="s">
        <v>26</v>
      </c>
      <c r="F115" s="8" t="s">
        <v>386</v>
      </c>
      <c r="G115" s="8" t="s">
        <v>2301</v>
      </c>
      <c r="H115" s="10"/>
      <c r="I115" s="8" t="s">
        <v>27</v>
      </c>
      <c r="J115" s="8"/>
      <c r="K115" s="8"/>
      <c r="L115" s="8"/>
      <c r="M115" s="8" t="s">
        <v>80</v>
      </c>
      <c r="N115" s="8" t="s">
        <v>81</v>
      </c>
      <c r="O115" s="8" t="s">
        <v>394</v>
      </c>
      <c r="P115" s="11" t="s">
        <v>395</v>
      </c>
      <c r="Q115" s="8" t="s">
        <v>83</v>
      </c>
      <c r="R115" s="8"/>
      <c r="S115" s="8" t="s">
        <v>84</v>
      </c>
      <c r="T115" s="8" t="s">
        <v>33</v>
      </c>
      <c r="U115" s="12"/>
      <c r="V115" s="12"/>
      <c r="W115" s="8" t="s">
        <v>33</v>
      </c>
      <c r="X115" s="8"/>
    </row>
    <row r="116" spans="1:24" ht="15" customHeight="1" x14ac:dyDescent="0.25">
      <c r="A116" s="8" t="s">
        <v>24</v>
      </c>
      <c r="B116" s="9">
        <v>792</v>
      </c>
      <c r="C116" s="8">
        <v>593</v>
      </c>
      <c r="D116" s="8" t="s">
        <v>396</v>
      </c>
      <c r="E116" s="8" t="s">
        <v>26</v>
      </c>
      <c r="F116" s="8" t="s">
        <v>397</v>
      </c>
      <c r="G116" s="14" t="s">
        <v>3115</v>
      </c>
      <c r="H116" s="10"/>
      <c r="I116" s="8" t="s">
        <v>263</v>
      </c>
      <c r="J116" s="8"/>
      <c r="K116" s="8"/>
      <c r="L116" s="8"/>
      <c r="M116" s="8" t="s">
        <v>264</v>
      </c>
      <c r="N116" s="8" t="s">
        <v>265</v>
      </c>
      <c r="O116" s="8" t="s">
        <v>266</v>
      </c>
      <c r="P116" s="11" t="s">
        <v>71</v>
      </c>
      <c r="Q116" s="8" t="s">
        <v>267</v>
      </c>
      <c r="R116" s="8"/>
      <c r="S116" s="8" t="s">
        <v>268</v>
      </c>
      <c r="T116" s="8" t="s">
        <v>33</v>
      </c>
      <c r="U116" s="12"/>
      <c r="V116" s="12"/>
      <c r="W116" s="8" t="s">
        <v>33</v>
      </c>
      <c r="X116" s="8" t="s">
        <v>398</v>
      </c>
    </row>
    <row r="117" spans="1:24" ht="15" customHeight="1" x14ac:dyDescent="0.25">
      <c r="A117" s="8" t="s">
        <v>24</v>
      </c>
      <c r="B117" s="9">
        <v>793</v>
      </c>
      <c r="C117" s="8">
        <v>172</v>
      </c>
      <c r="D117" s="8" t="s">
        <v>399</v>
      </c>
      <c r="E117" s="8" t="s">
        <v>26</v>
      </c>
      <c r="F117" s="8" t="s">
        <v>400</v>
      </c>
      <c r="G117" s="8"/>
      <c r="H117" s="10" t="s">
        <v>26</v>
      </c>
      <c r="I117" s="8" t="s">
        <v>74</v>
      </c>
      <c r="J117" s="8"/>
      <c r="K117" s="8"/>
      <c r="L117" s="8"/>
      <c r="M117" s="8" t="s">
        <v>293</v>
      </c>
      <c r="N117" s="8" t="s">
        <v>294</v>
      </c>
      <c r="O117" s="8" t="s">
        <v>295</v>
      </c>
      <c r="P117" s="11" t="s">
        <v>71</v>
      </c>
      <c r="Q117" s="8" t="s">
        <v>297</v>
      </c>
      <c r="R117" s="8"/>
      <c r="S117" s="8" t="s">
        <v>298</v>
      </c>
      <c r="T117" s="12"/>
      <c r="U117" s="12"/>
      <c r="V117" s="12"/>
      <c r="W117" s="8" t="s">
        <v>33</v>
      </c>
      <c r="X117" s="8" t="s">
        <v>369</v>
      </c>
    </row>
    <row r="118" spans="1:24" ht="15" customHeight="1" x14ac:dyDescent="0.25">
      <c r="A118" s="8" t="s">
        <v>24</v>
      </c>
      <c r="B118" s="9">
        <v>794</v>
      </c>
      <c r="C118" s="8">
        <v>249</v>
      </c>
      <c r="D118" s="8" t="s">
        <v>399</v>
      </c>
      <c r="E118" s="8" t="s">
        <v>26</v>
      </c>
      <c r="F118" s="8" t="s">
        <v>400</v>
      </c>
      <c r="G118" s="8"/>
      <c r="H118" s="10" t="s">
        <v>303</v>
      </c>
      <c r="I118" s="8" t="s">
        <v>401</v>
      </c>
      <c r="J118" s="8"/>
      <c r="K118" s="8"/>
      <c r="L118" s="8"/>
      <c r="M118" s="8" t="s">
        <v>402</v>
      </c>
      <c r="N118" s="8"/>
      <c r="O118" s="8" t="s">
        <v>403</v>
      </c>
      <c r="P118" s="11" t="s">
        <v>71</v>
      </c>
      <c r="Q118" s="8" t="s">
        <v>404</v>
      </c>
      <c r="R118" s="8"/>
      <c r="S118" s="8" t="s">
        <v>319</v>
      </c>
      <c r="T118" s="8" t="s">
        <v>33</v>
      </c>
      <c r="U118" s="12"/>
      <c r="V118" s="12"/>
      <c r="W118" s="8" t="s">
        <v>33</v>
      </c>
      <c r="X118" s="8"/>
    </row>
    <row r="119" spans="1:24" ht="15" customHeight="1" x14ac:dyDescent="0.25">
      <c r="A119" s="8" t="s">
        <v>24</v>
      </c>
      <c r="B119" s="9">
        <v>795</v>
      </c>
      <c r="C119" s="8">
        <v>298</v>
      </c>
      <c r="D119" s="8" t="s">
        <v>399</v>
      </c>
      <c r="E119" s="8" t="s">
        <v>26</v>
      </c>
      <c r="F119" s="8" t="s">
        <v>400</v>
      </c>
      <c r="G119" s="8"/>
      <c r="H119" s="10"/>
      <c r="I119" s="8" t="s">
        <v>405</v>
      </c>
      <c r="J119" s="8"/>
      <c r="K119" s="8"/>
      <c r="L119" s="8"/>
      <c r="M119" s="8" t="s">
        <v>406</v>
      </c>
      <c r="N119" s="8"/>
      <c r="O119" s="8" t="s">
        <v>407</v>
      </c>
      <c r="P119" s="11" t="s">
        <v>71</v>
      </c>
      <c r="Q119" s="8" t="s">
        <v>408</v>
      </c>
      <c r="R119" s="8"/>
      <c r="S119" s="8" t="s">
        <v>409</v>
      </c>
      <c r="T119" s="12"/>
      <c r="U119" s="12"/>
      <c r="V119" s="12"/>
      <c r="W119" s="8" t="s">
        <v>33</v>
      </c>
      <c r="X119" s="8"/>
    </row>
    <row r="120" spans="1:24" ht="15" customHeight="1" x14ac:dyDescent="0.25">
      <c r="A120" s="8" t="s">
        <v>24</v>
      </c>
      <c r="B120" s="9">
        <v>796</v>
      </c>
      <c r="C120" s="8">
        <v>448</v>
      </c>
      <c r="D120" s="8" t="s">
        <v>410</v>
      </c>
      <c r="E120" s="8" t="s">
        <v>26</v>
      </c>
      <c r="F120" s="8" t="s">
        <v>411</v>
      </c>
      <c r="G120" s="8" t="s">
        <v>4889</v>
      </c>
      <c r="H120" s="10" t="s">
        <v>303</v>
      </c>
      <c r="I120" s="8" t="s">
        <v>357</v>
      </c>
      <c r="J120" s="8"/>
      <c r="K120" s="8"/>
      <c r="L120" s="8"/>
      <c r="M120" s="8" t="s">
        <v>412</v>
      </c>
      <c r="N120" s="8" t="s">
        <v>413</v>
      </c>
      <c r="O120" s="8"/>
      <c r="P120" s="11" t="s">
        <v>71</v>
      </c>
      <c r="Q120" s="8" t="s">
        <v>362</v>
      </c>
      <c r="R120" s="8"/>
      <c r="S120" s="8" t="s">
        <v>53</v>
      </c>
      <c r="T120" s="8" t="s">
        <v>376</v>
      </c>
      <c r="U120" s="12"/>
      <c r="V120" s="12"/>
      <c r="W120" s="8" t="s">
        <v>33</v>
      </c>
      <c r="X120" s="8"/>
    </row>
    <row r="121" spans="1:24" ht="15" customHeight="1" x14ac:dyDescent="0.25">
      <c r="A121" s="8" t="s">
        <v>24</v>
      </c>
      <c r="B121" s="9">
        <v>797</v>
      </c>
      <c r="C121" s="8">
        <v>437</v>
      </c>
      <c r="D121" s="8" t="s">
        <v>410</v>
      </c>
      <c r="E121" s="8" t="s">
        <v>26</v>
      </c>
      <c r="F121" s="8" t="s">
        <v>411</v>
      </c>
      <c r="G121" s="8" t="s">
        <v>4889</v>
      </c>
      <c r="H121" s="10" t="s">
        <v>303</v>
      </c>
      <c r="I121" s="8" t="s">
        <v>357</v>
      </c>
      <c r="J121" s="8"/>
      <c r="K121" s="8"/>
      <c r="L121" s="8"/>
      <c r="M121" s="8" t="s">
        <v>378</v>
      </c>
      <c r="N121" s="8" t="s">
        <v>373</v>
      </c>
      <c r="O121" s="8" t="s">
        <v>414</v>
      </c>
      <c r="P121" s="11" t="s">
        <v>415</v>
      </c>
      <c r="Q121" s="8" t="s">
        <v>375</v>
      </c>
      <c r="R121" s="8"/>
      <c r="S121" s="8" t="s">
        <v>53</v>
      </c>
      <c r="T121" s="8" t="s">
        <v>376</v>
      </c>
      <c r="U121" s="12"/>
      <c r="V121" s="12"/>
      <c r="W121" s="8" t="s">
        <v>33</v>
      </c>
      <c r="X121" s="8" t="s">
        <v>416</v>
      </c>
    </row>
    <row r="122" spans="1:24" ht="15" customHeight="1" x14ac:dyDescent="0.25">
      <c r="A122" s="8" t="s">
        <v>24</v>
      </c>
      <c r="B122" s="9">
        <v>798</v>
      </c>
      <c r="C122" s="8">
        <v>175</v>
      </c>
      <c r="D122" s="8" t="s">
        <v>417</v>
      </c>
      <c r="E122" s="8" t="s">
        <v>26</v>
      </c>
      <c r="F122" s="8" t="s">
        <v>411</v>
      </c>
      <c r="G122" s="8" t="s">
        <v>4889</v>
      </c>
      <c r="H122" s="10"/>
      <c r="I122" s="8" t="s">
        <v>27</v>
      </c>
      <c r="J122" s="8"/>
      <c r="K122" s="8"/>
      <c r="L122" s="8"/>
      <c r="M122" s="8" t="s">
        <v>38</v>
      </c>
      <c r="N122" s="8" t="s">
        <v>259</v>
      </c>
      <c r="O122" s="8" t="s">
        <v>30</v>
      </c>
      <c r="P122" s="11" t="s">
        <v>71</v>
      </c>
      <c r="Q122" s="8" t="s">
        <v>41</v>
      </c>
      <c r="R122" s="8"/>
      <c r="S122" s="8" t="s">
        <v>42</v>
      </c>
      <c r="T122" s="8" t="s">
        <v>33</v>
      </c>
      <c r="U122" s="12"/>
      <c r="V122" s="12"/>
      <c r="W122" s="8" t="s">
        <v>33</v>
      </c>
      <c r="X122" s="8" t="s">
        <v>418</v>
      </c>
    </row>
    <row r="123" spans="1:24" ht="15" customHeight="1" x14ac:dyDescent="0.25">
      <c r="A123" s="8" t="s">
        <v>24</v>
      </c>
      <c r="B123" s="9">
        <v>799</v>
      </c>
      <c r="C123" s="8">
        <v>116</v>
      </c>
      <c r="D123" s="8" t="s">
        <v>419</v>
      </c>
      <c r="E123" s="8" t="s">
        <v>26</v>
      </c>
      <c r="F123" s="8" t="s">
        <v>420</v>
      </c>
      <c r="G123" s="8" t="s">
        <v>421</v>
      </c>
      <c r="H123" s="10"/>
      <c r="I123" s="8" t="s">
        <v>74</v>
      </c>
      <c r="J123" s="8"/>
      <c r="K123" s="8"/>
      <c r="L123" s="8"/>
      <c r="M123" s="8" t="s">
        <v>422</v>
      </c>
      <c r="N123" s="8" t="s">
        <v>423</v>
      </c>
      <c r="O123" s="8"/>
      <c r="P123" s="11" t="s">
        <v>424</v>
      </c>
      <c r="Q123" s="8" t="s">
        <v>425</v>
      </c>
      <c r="R123" s="8"/>
      <c r="S123" s="8" t="s">
        <v>426</v>
      </c>
      <c r="T123" s="12"/>
      <c r="U123" s="12"/>
      <c r="V123" s="12"/>
      <c r="W123" s="8" t="s">
        <v>33</v>
      </c>
      <c r="X123" s="8"/>
    </row>
    <row r="124" spans="1:24" ht="15" customHeight="1" x14ac:dyDescent="0.25">
      <c r="A124" s="8" t="s">
        <v>24</v>
      </c>
      <c r="B124" s="9">
        <v>800</v>
      </c>
      <c r="C124" s="8">
        <v>190</v>
      </c>
      <c r="D124" s="8" t="s">
        <v>427</v>
      </c>
      <c r="E124" s="8" t="s">
        <v>26</v>
      </c>
      <c r="F124" s="8" t="s">
        <v>428</v>
      </c>
      <c r="G124" s="8" t="s">
        <v>2686</v>
      </c>
      <c r="H124" s="10"/>
      <c r="I124" s="8" t="s">
        <v>47</v>
      </c>
      <c r="J124" s="8"/>
      <c r="K124" s="8"/>
      <c r="L124" s="8"/>
      <c r="M124" s="8" t="s">
        <v>429</v>
      </c>
      <c r="N124" s="8" t="s">
        <v>430</v>
      </c>
      <c r="O124" s="8" t="s">
        <v>431</v>
      </c>
      <c r="P124" s="11" t="s">
        <v>432</v>
      </c>
      <c r="Q124" s="8" t="s">
        <v>433</v>
      </c>
      <c r="R124" s="8"/>
      <c r="S124" s="8" t="s">
        <v>434</v>
      </c>
      <c r="T124" s="8" t="s">
        <v>33</v>
      </c>
      <c r="U124" s="12"/>
      <c r="V124" s="12"/>
      <c r="W124" s="8" t="s">
        <v>33</v>
      </c>
      <c r="X124" s="8" t="s">
        <v>435</v>
      </c>
    </row>
    <row r="125" spans="1:24" ht="15" customHeight="1" x14ac:dyDescent="0.25">
      <c r="A125" s="8" t="s">
        <v>24</v>
      </c>
      <c r="B125" s="9">
        <v>801</v>
      </c>
      <c r="C125" s="8">
        <v>196</v>
      </c>
      <c r="D125" s="8" t="s">
        <v>427</v>
      </c>
      <c r="E125" s="8" t="s">
        <v>26</v>
      </c>
      <c r="F125" s="8" t="s">
        <v>428</v>
      </c>
      <c r="G125" s="8" t="s">
        <v>2686</v>
      </c>
      <c r="H125" s="10" t="s">
        <v>436</v>
      </c>
      <c r="I125" s="8" t="s">
        <v>47</v>
      </c>
      <c r="J125" s="8"/>
      <c r="K125" s="8"/>
      <c r="L125" s="8"/>
      <c r="M125" s="8" t="s">
        <v>429</v>
      </c>
      <c r="N125" s="8" t="s">
        <v>430</v>
      </c>
      <c r="O125" s="8" t="s">
        <v>431</v>
      </c>
      <c r="P125" s="11" t="s">
        <v>437</v>
      </c>
      <c r="Q125" s="8" t="s">
        <v>433</v>
      </c>
      <c r="R125" s="8"/>
      <c r="S125" s="8" t="s">
        <v>434</v>
      </c>
      <c r="T125" s="8" t="s">
        <v>33</v>
      </c>
      <c r="U125" s="12"/>
      <c r="V125" s="12"/>
      <c r="W125" s="8" t="s">
        <v>33</v>
      </c>
      <c r="X125" s="8" t="s">
        <v>435</v>
      </c>
    </row>
    <row r="126" spans="1:24" ht="15" customHeight="1" x14ac:dyDescent="0.25">
      <c r="A126" s="8" t="s">
        <v>24</v>
      </c>
      <c r="B126" s="9">
        <v>802</v>
      </c>
      <c r="C126" s="8">
        <v>202</v>
      </c>
      <c r="D126" s="8" t="s">
        <v>438</v>
      </c>
      <c r="E126" s="8" t="s">
        <v>26</v>
      </c>
      <c r="F126" s="8" t="s">
        <v>428</v>
      </c>
      <c r="G126" s="8" t="s">
        <v>2686</v>
      </c>
      <c r="H126" s="10"/>
      <c r="I126" s="8" t="s">
        <v>47</v>
      </c>
      <c r="J126" s="8"/>
      <c r="K126" s="8"/>
      <c r="L126" s="8"/>
      <c r="M126" s="8" t="s">
        <v>439</v>
      </c>
      <c r="N126" s="8" t="s">
        <v>440</v>
      </c>
      <c r="O126" s="8" t="s">
        <v>441</v>
      </c>
      <c r="P126" s="11" t="s">
        <v>442</v>
      </c>
      <c r="Q126" s="8" t="s">
        <v>443</v>
      </c>
      <c r="R126" s="8"/>
      <c r="S126" s="8" t="s">
        <v>434</v>
      </c>
      <c r="T126" s="8" t="s">
        <v>33</v>
      </c>
      <c r="U126" s="12"/>
      <c r="V126" s="12"/>
      <c r="W126" s="8" t="s">
        <v>33</v>
      </c>
      <c r="X126" s="8" t="s">
        <v>444</v>
      </c>
    </row>
    <row r="127" spans="1:24" ht="15" customHeight="1" x14ac:dyDescent="0.25">
      <c r="A127" s="8" t="s">
        <v>24</v>
      </c>
      <c r="B127" s="9">
        <v>803</v>
      </c>
      <c r="C127" s="8">
        <v>208</v>
      </c>
      <c r="D127" s="8" t="s">
        <v>445</v>
      </c>
      <c r="E127" s="8" t="s">
        <v>26</v>
      </c>
      <c r="F127" s="8" t="s">
        <v>428</v>
      </c>
      <c r="G127" s="8" t="s">
        <v>2686</v>
      </c>
      <c r="H127" s="10"/>
      <c r="I127" s="8" t="s">
        <v>47</v>
      </c>
      <c r="J127" s="8"/>
      <c r="K127" s="8"/>
      <c r="L127" s="8"/>
      <c r="M127" s="8" t="s">
        <v>446</v>
      </c>
      <c r="N127" s="8" t="s">
        <v>447</v>
      </c>
      <c r="O127" s="8" t="s">
        <v>441</v>
      </c>
      <c r="P127" s="11" t="s">
        <v>448</v>
      </c>
      <c r="Q127" s="8" t="s">
        <v>449</v>
      </c>
      <c r="R127" s="8"/>
      <c r="S127" s="8" t="s">
        <v>434</v>
      </c>
      <c r="T127" s="8" t="s">
        <v>33</v>
      </c>
      <c r="U127" s="12"/>
      <c r="V127" s="12"/>
      <c r="W127" s="8" t="s">
        <v>33</v>
      </c>
      <c r="X127" s="8" t="s">
        <v>444</v>
      </c>
    </row>
    <row r="128" spans="1:24" ht="15" customHeight="1" x14ac:dyDescent="0.25">
      <c r="A128" s="8" t="s">
        <v>24</v>
      </c>
      <c r="B128" s="9">
        <v>804</v>
      </c>
      <c r="C128" s="8">
        <v>218</v>
      </c>
      <c r="D128" s="8" t="s">
        <v>427</v>
      </c>
      <c r="E128" s="8" t="s">
        <v>26</v>
      </c>
      <c r="F128" s="8" t="s">
        <v>428</v>
      </c>
      <c r="G128" s="8" t="s">
        <v>2686</v>
      </c>
      <c r="H128" s="10"/>
      <c r="I128" s="8" t="s">
        <v>47</v>
      </c>
      <c r="J128" s="8"/>
      <c r="K128" s="8"/>
      <c r="L128" s="8"/>
      <c r="M128" s="8" t="s">
        <v>450</v>
      </c>
      <c r="N128" s="8" t="s">
        <v>440</v>
      </c>
      <c r="O128" s="8" t="s">
        <v>451</v>
      </c>
      <c r="P128" s="11" t="s">
        <v>452</v>
      </c>
      <c r="Q128" s="8" t="s">
        <v>453</v>
      </c>
      <c r="R128" s="8"/>
      <c r="S128" s="8" t="s">
        <v>434</v>
      </c>
      <c r="T128" s="8" t="s">
        <v>33</v>
      </c>
      <c r="U128" s="12"/>
      <c r="V128" s="12"/>
      <c r="W128" s="8" t="s">
        <v>33</v>
      </c>
      <c r="X128" s="8" t="s">
        <v>435</v>
      </c>
    </row>
    <row r="129" spans="1:24" ht="15" customHeight="1" x14ac:dyDescent="0.25">
      <c r="A129" s="8" t="s">
        <v>24</v>
      </c>
      <c r="B129" s="9">
        <v>805</v>
      </c>
      <c r="C129" s="8">
        <v>219</v>
      </c>
      <c r="D129" s="8" t="s">
        <v>427</v>
      </c>
      <c r="E129" s="8" t="s">
        <v>26</v>
      </c>
      <c r="F129" s="8" t="s">
        <v>428</v>
      </c>
      <c r="G129" s="8" t="s">
        <v>2686</v>
      </c>
      <c r="H129" s="10" t="s">
        <v>324</v>
      </c>
      <c r="I129" s="8" t="s">
        <v>47</v>
      </c>
      <c r="J129" s="8"/>
      <c r="K129" s="8"/>
      <c r="L129" s="8"/>
      <c r="M129" s="8" t="s">
        <v>450</v>
      </c>
      <c r="N129" s="8" t="s">
        <v>440</v>
      </c>
      <c r="O129" s="8" t="s">
        <v>451</v>
      </c>
      <c r="P129" s="11" t="s">
        <v>390</v>
      </c>
      <c r="Q129" s="8" t="s">
        <v>453</v>
      </c>
      <c r="R129" s="8"/>
      <c r="S129" s="8" t="s">
        <v>434</v>
      </c>
      <c r="T129" s="8" t="s">
        <v>33</v>
      </c>
      <c r="U129" s="12"/>
      <c r="V129" s="12"/>
      <c r="W129" s="8" t="s">
        <v>33</v>
      </c>
      <c r="X129" s="8" t="s">
        <v>435</v>
      </c>
    </row>
    <row r="130" spans="1:24" ht="15" customHeight="1" x14ac:dyDescent="0.25">
      <c r="A130" s="8" t="s">
        <v>24</v>
      </c>
      <c r="B130" s="9">
        <v>806</v>
      </c>
      <c r="C130" s="8">
        <v>225</v>
      </c>
      <c r="D130" s="8" t="s">
        <v>427</v>
      </c>
      <c r="E130" s="8" t="s">
        <v>26</v>
      </c>
      <c r="F130" s="8" t="s">
        <v>428</v>
      </c>
      <c r="G130" s="8" t="s">
        <v>2686</v>
      </c>
      <c r="H130" s="10"/>
      <c r="I130" s="8" t="s">
        <v>27</v>
      </c>
      <c r="J130" s="8"/>
      <c r="K130" s="8"/>
      <c r="L130" s="8"/>
      <c r="M130" s="8" t="s">
        <v>454</v>
      </c>
      <c r="N130" s="8" t="s">
        <v>455</v>
      </c>
      <c r="O130" s="8" t="s">
        <v>456</v>
      </c>
      <c r="P130" s="11" t="s">
        <v>71</v>
      </c>
      <c r="Q130" s="8" t="s">
        <v>32</v>
      </c>
      <c r="R130" s="8"/>
      <c r="S130" s="8" t="s">
        <v>33</v>
      </c>
      <c r="T130" s="8" t="s">
        <v>33</v>
      </c>
      <c r="U130" s="12"/>
      <c r="V130" s="12"/>
      <c r="W130" s="8" t="s">
        <v>33</v>
      </c>
      <c r="X130" s="8" t="s">
        <v>34</v>
      </c>
    </row>
    <row r="131" spans="1:24" ht="15" customHeight="1" x14ac:dyDescent="0.25">
      <c r="A131" s="8" t="s">
        <v>24</v>
      </c>
      <c r="B131" s="9">
        <v>807</v>
      </c>
      <c r="C131" s="8">
        <v>226</v>
      </c>
      <c r="D131" s="8" t="s">
        <v>427</v>
      </c>
      <c r="E131" s="8" t="s">
        <v>26</v>
      </c>
      <c r="F131" s="8" t="s">
        <v>428</v>
      </c>
      <c r="G131" s="8" t="s">
        <v>2686</v>
      </c>
      <c r="H131" s="10" t="s">
        <v>436</v>
      </c>
      <c r="I131" s="8" t="s">
        <v>27</v>
      </c>
      <c r="J131" s="8"/>
      <c r="K131" s="8"/>
      <c r="L131" s="8"/>
      <c r="M131" s="8" t="s">
        <v>457</v>
      </c>
      <c r="N131" s="8" t="s">
        <v>458</v>
      </c>
      <c r="O131" s="8" t="s">
        <v>456</v>
      </c>
      <c r="P131" s="11" t="s">
        <v>71</v>
      </c>
      <c r="Q131" s="8" t="s">
        <v>32</v>
      </c>
      <c r="R131" s="8"/>
      <c r="S131" s="8" t="s">
        <v>33</v>
      </c>
      <c r="T131" s="8" t="s">
        <v>33</v>
      </c>
      <c r="U131" s="12"/>
      <c r="V131" s="12"/>
      <c r="W131" s="8" t="s">
        <v>33</v>
      </c>
      <c r="X131" s="8" t="s">
        <v>34</v>
      </c>
    </row>
    <row r="132" spans="1:24" ht="15" customHeight="1" x14ac:dyDescent="0.25">
      <c r="A132" s="8" t="s">
        <v>24</v>
      </c>
      <c r="B132" s="9">
        <v>808</v>
      </c>
      <c r="C132" s="8">
        <v>227</v>
      </c>
      <c r="D132" s="8" t="s">
        <v>427</v>
      </c>
      <c r="E132" s="8" t="s">
        <v>26</v>
      </c>
      <c r="F132" s="8" t="s">
        <v>428</v>
      </c>
      <c r="G132" s="8" t="s">
        <v>2686</v>
      </c>
      <c r="H132" s="10"/>
      <c r="I132" s="8" t="s">
        <v>27</v>
      </c>
      <c r="J132" s="8"/>
      <c r="K132" s="8"/>
      <c r="L132" s="8"/>
      <c r="M132" s="8" t="s">
        <v>459</v>
      </c>
      <c r="N132" s="8" t="s">
        <v>69</v>
      </c>
      <c r="O132" s="8" t="s">
        <v>460</v>
      </c>
      <c r="P132" s="11" t="s">
        <v>71</v>
      </c>
      <c r="Q132" s="8" t="s">
        <v>32</v>
      </c>
      <c r="R132" s="8"/>
      <c r="S132" s="8" t="s">
        <v>33</v>
      </c>
      <c r="T132" s="8" t="s">
        <v>33</v>
      </c>
      <c r="U132" s="12"/>
      <c r="V132" s="12"/>
      <c r="W132" s="8" t="s">
        <v>33</v>
      </c>
      <c r="X132" s="8" t="s">
        <v>34</v>
      </c>
    </row>
    <row r="133" spans="1:24" ht="15" customHeight="1" x14ac:dyDescent="0.25">
      <c r="A133" s="8" t="s">
        <v>24</v>
      </c>
      <c r="B133" s="9">
        <v>809</v>
      </c>
      <c r="C133" s="8">
        <v>229</v>
      </c>
      <c r="D133" s="8" t="s">
        <v>427</v>
      </c>
      <c r="E133" s="8" t="s">
        <v>26</v>
      </c>
      <c r="F133" s="8" t="s">
        <v>428</v>
      </c>
      <c r="G133" s="8" t="s">
        <v>2686</v>
      </c>
      <c r="H133" s="10"/>
      <c r="I133" s="8" t="s">
        <v>27</v>
      </c>
      <c r="J133" s="8"/>
      <c r="K133" s="8"/>
      <c r="L133" s="8"/>
      <c r="M133" s="8" t="s">
        <v>457</v>
      </c>
      <c r="N133" s="8" t="s">
        <v>458</v>
      </c>
      <c r="O133" s="8" t="s">
        <v>460</v>
      </c>
      <c r="P133" s="11" t="s">
        <v>71</v>
      </c>
      <c r="Q133" s="8" t="s">
        <v>32</v>
      </c>
      <c r="R133" s="8"/>
      <c r="S133" s="8" t="s">
        <v>33</v>
      </c>
      <c r="T133" s="8" t="s">
        <v>33</v>
      </c>
      <c r="U133" s="12"/>
      <c r="V133" s="12"/>
      <c r="W133" s="8" t="s">
        <v>33</v>
      </c>
      <c r="X133" s="8" t="s">
        <v>34</v>
      </c>
    </row>
    <row r="134" spans="1:24" ht="15" customHeight="1" x14ac:dyDescent="0.25">
      <c r="A134" s="8" t="s">
        <v>24</v>
      </c>
      <c r="B134" s="9">
        <v>810</v>
      </c>
      <c r="C134" s="8">
        <v>230</v>
      </c>
      <c r="D134" s="8" t="s">
        <v>427</v>
      </c>
      <c r="E134" s="8" t="s">
        <v>26</v>
      </c>
      <c r="F134" s="8" t="s">
        <v>428</v>
      </c>
      <c r="G134" s="8" t="s">
        <v>2686</v>
      </c>
      <c r="H134" s="10"/>
      <c r="I134" s="8" t="s">
        <v>27</v>
      </c>
      <c r="J134" s="8"/>
      <c r="K134" s="8"/>
      <c r="L134" s="8"/>
      <c r="M134" s="8" t="s">
        <v>457</v>
      </c>
      <c r="N134" s="8" t="s">
        <v>458</v>
      </c>
      <c r="O134" s="8" t="s">
        <v>460</v>
      </c>
      <c r="P134" s="11" t="s">
        <v>71</v>
      </c>
      <c r="Q134" s="8" t="s">
        <v>32</v>
      </c>
      <c r="R134" s="8"/>
      <c r="S134" s="8" t="s">
        <v>33</v>
      </c>
      <c r="T134" s="8" t="s">
        <v>33</v>
      </c>
      <c r="U134" s="12"/>
      <c r="V134" s="12"/>
      <c r="W134" s="8" t="s">
        <v>33</v>
      </c>
      <c r="X134" s="8" t="s">
        <v>34</v>
      </c>
    </row>
    <row r="135" spans="1:24" ht="15" customHeight="1" x14ac:dyDescent="0.25">
      <c r="A135" s="8" t="s">
        <v>24</v>
      </c>
      <c r="B135" s="9">
        <v>811</v>
      </c>
      <c r="C135" s="8">
        <v>231</v>
      </c>
      <c r="D135" s="8" t="s">
        <v>427</v>
      </c>
      <c r="E135" s="8" t="s">
        <v>26</v>
      </c>
      <c r="F135" s="8" t="s">
        <v>428</v>
      </c>
      <c r="G135" s="8" t="s">
        <v>2686</v>
      </c>
      <c r="H135" s="10"/>
      <c r="I135" s="8" t="s">
        <v>27</v>
      </c>
      <c r="J135" s="8"/>
      <c r="K135" s="8"/>
      <c r="L135" s="8"/>
      <c r="M135" s="8" t="s">
        <v>457</v>
      </c>
      <c r="N135" s="8" t="s">
        <v>458</v>
      </c>
      <c r="O135" s="8" t="s">
        <v>460</v>
      </c>
      <c r="P135" s="11" t="s">
        <v>300</v>
      </c>
      <c r="Q135" s="8" t="s">
        <v>32</v>
      </c>
      <c r="R135" s="8"/>
      <c r="S135" s="8" t="s">
        <v>33</v>
      </c>
      <c r="T135" s="8" t="s">
        <v>33</v>
      </c>
      <c r="U135" s="12"/>
      <c r="V135" s="12"/>
      <c r="W135" s="8" t="s">
        <v>33</v>
      </c>
      <c r="X135" s="8" t="s">
        <v>461</v>
      </c>
    </row>
    <row r="136" spans="1:24" ht="15" customHeight="1" x14ac:dyDescent="0.25">
      <c r="A136" s="8" t="s">
        <v>24</v>
      </c>
      <c r="B136" s="9">
        <v>812</v>
      </c>
      <c r="C136" s="8">
        <v>233</v>
      </c>
      <c r="D136" s="8" t="s">
        <v>427</v>
      </c>
      <c r="E136" s="8" t="s">
        <v>26</v>
      </c>
      <c r="F136" s="8" t="s">
        <v>428</v>
      </c>
      <c r="G136" s="8" t="s">
        <v>2686</v>
      </c>
      <c r="H136" s="10"/>
      <c r="I136" s="8" t="s">
        <v>27</v>
      </c>
      <c r="J136" s="8"/>
      <c r="K136" s="8"/>
      <c r="L136" s="8"/>
      <c r="M136" s="8" t="s">
        <v>457</v>
      </c>
      <c r="N136" s="8" t="s">
        <v>458</v>
      </c>
      <c r="O136" s="8" t="s">
        <v>460</v>
      </c>
      <c r="P136" s="11" t="s">
        <v>71</v>
      </c>
      <c r="Q136" s="8" t="s">
        <v>32</v>
      </c>
      <c r="R136" s="8"/>
      <c r="S136" s="8" t="s">
        <v>33</v>
      </c>
      <c r="T136" s="8" t="s">
        <v>33</v>
      </c>
      <c r="U136" s="12"/>
      <c r="V136" s="12"/>
      <c r="W136" s="8" t="s">
        <v>33</v>
      </c>
      <c r="X136" s="8" t="s">
        <v>34</v>
      </c>
    </row>
    <row r="137" spans="1:24" ht="15" customHeight="1" x14ac:dyDescent="0.25">
      <c r="A137" s="8" t="s">
        <v>24</v>
      </c>
      <c r="B137" s="9">
        <v>813</v>
      </c>
      <c r="C137" s="8">
        <v>236</v>
      </c>
      <c r="D137" s="8" t="s">
        <v>427</v>
      </c>
      <c r="E137" s="8" t="s">
        <v>26</v>
      </c>
      <c r="F137" s="8" t="s">
        <v>428</v>
      </c>
      <c r="G137" s="8" t="s">
        <v>2686</v>
      </c>
      <c r="H137" s="10" t="s">
        <v>436</v>
      </c>
      <c r="I137" s="8" t="s">
        <v>27</v>
      </c>
      <c r="J137" s="8"/>
      <c r="K137" s="8"/>
      <c r="L137" s="8"/>
      <c r="M137" s="8" t="s">
        <v>462</v>
      </c>
      <c r="N137" s="8" t="s">
        <v>463</v>
      </c>
      <c r="O137" s="8" t="s">
        <v>464</v>
      </c>
      <c r="P137" s="11" t="s">
        <v>31</v>
      </c>
      <c r="Q137" s="8" t="s">
        <v>32</v>
      </c>
      <c r="R137" s="8"/>
      <c r="S137" s="8" t="s">
        <v>33</v>
      </c>
      <c r="T137" s="8" t="s">
        <v>33</v>
      </c>
      <c r="U137" s="12"/>
      <c r="V137" s="12"/>
      <c r="W137" s="8" t="s">
        <v>33</v>
      </c>
      <c r="X137" s="8" t="s">
        <v>34</v>
      </c>
    </row>
    <row r="138" spans="1:24" ht="15" customHeight="1" x14ac:dyDescent="0.25">
      <c r="A138" s="8" t="s">
        <v>24</v>
      </c>
      <c r="B138" s="9">
        <v>814</v>
      </c>
      <c r="C138" s="8">
        <v>237</v>
      </c>
      <c r="D138" s="8" t="s">
        <v>427</v>
      </c>
      <c r="E138" s="8" t="s">
        <v>26</v>
      </c>
      <c r="F138" s="8" t="s">
        <v>428</v>
      </c>
      <c r="G138" s="8" t="s">
        <v>2686</v>
      </c>
      <c r="H138" s="10"/>
      <c r="I138" s="8" t="s">
        <v>27</v>
      </c>
      <c r="J138" s="8"/>
      <c r="K138" s="8"/>
      <c r="L138" s="8"/>
      <c r="M138" s="8" t="s">
        <v>465</v>
      </c>
      <c r="N138" s="8" t="s">
        <v>466</v>
      </c>
      <c r="O138" s="8" t="s">
        <v>467</v>
      </c>
      <c r="P138" s="11" t="s">
        <v>280</v>
      </c>
      <c r="Q138" s="8" t="s">
        <v>32</v>
      </c>
      <c r="R138" s="8"/>
      <c r="S138" s="8" t="s">
        <v>33</v>
      </c>
      <c r="T138" s="8" t="s">
        <v>33</v>
      </c>
      <c r="U138" s="12"/>
      <c r="V138" s="12"/>
      <c r="W138" s="8" t="s">
        <v>33</v>
      </c>
      <c r="X138" s="8" t="s">
        <v>34</v>
      </c>
    </row>
    <row r="139" spans="1:24" ht="15" customHeight="1" x14ac:dyDescent="0.25">
      <c r="A139" s="8" t="s">
        <v>24</v>
      </c>
      <c r="B139" s="9">
        <v>815</v>
      </c>
      <c r="C139" s="8">
        <v>238</v>
      </c>
      <c r="D139" s="8" t="s">
        <v>427</v>
      </c>
      <c r="E139" s="8" t="s">
        <v>26</v>
      </c>
      <c r="F139" s="8" t="s">
        <v>428</v>
      </c>
      <c r="G139" s="8" t="s">
        <v>2686</v>
      </c>
      <c r="H139" s="10"/>
      <c r="I139" s="8" t="s">
        <v>27</v>
      </c>
      <c r="J139" s="8"/>
      <c r="K139" s="8"/>
      <c r="L139" s="8"/>
      <c r="M139" s="8" t="s">
        <v>454</v>
      </c>
      <c r="N139" s="8" t="s">
        <v>455</v>
      </c>
      <c r="O139" s="8" t="s">
        <v>468</v>
      </c>
      <c r="P139" s="11" t="s">
        <v>40</v>
      </c>
      <c r="Q139" s="8" t="s">
        <v>32</v>
      </c>
      <c r="R139" s="8"/>
      <c r="S139" s="8" t="s">
        <v>33</v>
      </c>
      <c r="T139" s="8" t="s">
        <v>33</v>
      </c>
      <c r="U139" s="12"/>
      <c r="V139" s="12"/>
      <c r="W139" s="8" t="s">
        <v>33</v>
      </c>
      <c r="X139" s="8" t="s">
        <v>34</v>
      </c>
    </row>
    <row r="140" spans="1:24" ht="15" customHeight="1" x14ac:dyDescent="0.25">
      <c r="A140" s="8" t="s">
        <v>24</v>
      </c>
      <c r="B140" s="9">
        <v>816</v>
      </c>
      <c r="C140" s="8">
        <v>239</v>
      </c>
      <c r="D140" s="8" t="s">
        <v>427</v>
      </c>
      <c r="E140" s="8" t="s">
        <v>26</v>
      </c>
      <c r="F140" s="8" t="s">
        <v>428</v>
      </c>
      <c r="G140" s="8" t="s">
        <v>2686</v>
      </c>
      <c r="H140" s="10"/>
      <c r="I140" s="8" t="s">
        <v>27</v>
      </c>
      <c r="J140" s="8"/>
      <c r="K140" s="8"/>
      <c r="L140" s="8"/>
      <c r="M140" s="8" t="s">
        <v>469</v>
      </c>
      <c r="N140" s="8" t="s">
        <v>470</v>
      </c>
      <c r="O140" s="8" t="s">
        <v>471</v>
      </c>
      <c r="P140" s="11" t="s">
        <v>472</v>
      </c>
      <c r="Q140" s="8" t="s">
        <v>32</v>
      </c>
      <c r="R140" s="8"/>
      <c r="S140" s="8" t="s">
        <v>33</v>
      </c>
      <c r="T140" s="8" t="s">
        <v>33</v>
      </c>
      <c r="U140" s="12"/>
      <c r="V140" s="12"/>
      <c r="W140" s="8" t="s">
        <v>33</v>
      </c>
      <c r="X140" s="8" t="s">
        <v>34</v>
      </c>
    </row>
    <row r="141" spans="1:24" ht="15" customHeight="1" x14ac:dyDescent="0.25">
      <c r="A141" s="8" t="s">
        <v>24</v>
      </c>
      <c r="B141" s="9">
        <v>817</v>
      </c>
      <c r="C141" s="8">
        <v>250</v>
      </c>
      <c r="D141" s="8" t="s">
        <v>427</v>
      </c>
      <c r="E141" s="8" t="s">
        <v>26</v>
      </c>
      <c r="F141" s="8" t="s">
        <v>428</v>
      </c>
      <c r="G141" s="8" t="s">
        <v>2686</v>
      </c>
      <c r="H141" s="10" t="s">
        <v>473</v>
      </c>
      <c r="I141" s="8" t="s">
        <v>27</v>
      </c>
      <c r="J141" s="8"/>
      <c r="K141" s="8"/>
      <c r="L141" s="8"/>
      <c r="M141" s="8" t="s">
        <v>474</v>
      </c>
      <c r="N141" s="8" t="s">
        <v>475</v>
      </c>
      <c r="O141" s="8" t="s">
        <v>476</v>
      </c>
      <c r="P141" s="11" t="s">
        <v>477</v>
      </c>
      <c r="Q141" s="8" t="s">
        <v>478</v>
      </c>
      <c r="R141" s="8"/>
      <c r="S141" s="8" t="s">
        <v>479</v>
      </c>
      <c r="T141" s="8" t="s">
        <v>33</v>
      </c>
      <c r="U141" s="12"/>
      <c r="V141" s="12"/>
      <c r="W141" s="8" t="s">
        <v>33</v>
      </c>
      <c r="X141" s="8" t="s">
        <v>480</v>
      </c>
    </row>
    <row r="142" spans="1:24" ht="15" customHeight="1" x14ac:dyDescent="0.25">
      <c r="A142" s="8" t="s">
        <v>24</v>
      </c>
      <c r="B142" s="9">
        <v>818</v>
      </c>
      <c r="C142" s="8">
        <v>267</v>
      </c>
      <c r="D142" s="8" t="s">
        <v>427</v>
      </c>
      <c r="E142" s="8" t="s">
        <v>26</v>
      </c>
      <c r="F142" s="8" t="s">
        <v>428</v>
      </c>
      <c r="G142" s="8" t="s">
        <v>2686</v>
      </c>
      <c r="H142" s="10" t="s">
        <v>324</v>
      </c>
      <c r="I142" s="8" t="s">
        <v>27</v>
      </c>
      <c r="J142" s="8"/>
      <c r="K142" s="8"/>
      <c r="L142" s="8"/>
      <c r="M142" s="8" t="s">
        <v>304</v>
      </c>
      <c r="N142" s="8" t="s">
        <v>305</v>
      </c>
      <c r="O142" s="8" t="s">
        <v>481</v>
      </c>
      <c r="P142" s="11" t="s">
        <v>71</v>
      </c>
      <c r="Q142" s="8" t="s">
        <v>32</v>
      </c>
      <c r="R142" s="8"/>
      <c r="S142" s="8" t="s">
        <v>33</v>
      </c>
      <c r="T142" s="12"/>
      <c r="U142" s="12"/>
      <c r="V142" s="12"/>
      <c r="W142" s="8" t="s">
        <v>33</v>
      </c>
      <c r="X142" s="8" t="s">
        <v>34</v>
      </c>
    </row>
    <row r="143" spans="1:24" ht="15" customHeight="1" x14ac:dyDescent="0.25">
      <c r="A143" s="8" t="s">
        <v>24</v>
      </c>
      <c r="B143" s="9">
        <v>819</v>
      </c>
      <c r="C143" s="8">
        <v>269</v>
      </c>
      <c r="D143" s="8" t="s">
        <v>427</v>
      </c>
      <c r="E143" s="8" t="s">
        <v>26</v>
      </c>
      <c r="F143" s="8" t="s">
        <v>428</v>
      </c>
      <c r="G143" s="8" t="s">
        <v>2686</v>
      </c>
      <c r="H143" s="10" t="s">
        <v>324</v>
      </c>
      <c r="I143" s="8" t="s">
        <v>27</v>
      </c>
      <c r="J143" s="8"/>
      <c r="K143" s="8"/>
      <c r="L143" s="8"/>
      <c r="M143" s="8" t="s">
        <v>482</v>
      </c>
      <c r="N143" s="8" t="s">
        <v>483</v>
      </c>
      <c r="O143" s="8" t="s">
        <v>484</v>
      </c>
      <c r="P143" s="11" t="s">
        <v>485</v>
      </c>
      <c r="Q143" s="8" t="s">
        <v>32</v>
      </c>
      <c r="R143" s="8"/>
      <c r="S143" s="8" t="s">
        <v>33</v>
      </c>
      <c r="T143" s="12"/>
      <c r="U143" s="12"/>
      <c r="V143" s="12"/>
      <c r="W143" s="8" t="s">
        <v>33</v>
      </c>
      <c r="X143" s="8" t="s">
        <v>34</v>
      </c>
    </row>
    <row r="144" spans="1:24" ht="15" customHeight="1" x14ac:dyDescent="0.25">
      <c r="A144" s="8" t="s">
        <v>24</v>
      </c>
      <c r="B144" s="9">
        <v>820</v>
      </c>
      <c r="C144" s="8">
        <v>272</v>
      </c>
      <c r="D144" s="8" t="s">
        <v>427</v>
      </c>
      <c r="E144" s="8" t="s">
        <v>26</v>
      </c>
      <c r="F144" s="8" t="s">
        <v>428</v>
      </c>
      <c r="G144" s="8" t="s">
        <v>2686</v>
      </c>
      <c r="H144" s="10" t="s">
        <v>324</v>
      </c>
      <c r="I144" s="8" t="s">
        <v>27</v>
      </c>
      <c r="J144" s="8"/>
      <c r="K144" s="8"/>
      <c r="L144" s="8"/>
      <c r="M144" s="8" t="s">
        <v>486</v>
      </c>
      <c r="N144" s="8" t="s">
        <v>487</v>
      </c>
      <c r="O144" s="8" t="s">
        <v>488</v>
      </c>
      <c r="P144" s="11" t="s">
        <v>489</v>
      </c>
      <c r="Q144" s="8" t="s">
        <v>327</v>
      </c>
      <c r="R144" s="8"/>
      <c r="S144" s="8" t="s">
        <v>312</v>
      </c>
      <c r="T144" s="12"/>
      <c r="U144" s="12"/>
      <c r="V144" s="12"/>
      <c r="W144" s="8" t="s">
        <v>33</v>
      </c>
      <c r="X144" s="8" t="s">
        <v>490</v>
      </c>
    </row>
    <row r="145" spans="1:24" ht="15" customHeight="1" x14ac:dyDescent="0.25">
      <c r="A145" s="8" t="s">
        <v>24</v>
      </c>
      <c r="B145" s="9">
        <v>821</v>
      </c>
      <c r="C145" s="8">
        <v>274</v>
      </c>
      <c r="D145" s="8" t="s">
        <v>427</v>
      </c>
      <c r="E145" s="8" t="s">
        <v>26</v>
      </c>
      <c r="F145" s="8" t="s">
        <v>428</v>
      </c>
      <c r="G145" s="8" t="s">
        <v>2686</v>
      </c>
      <c r="H145" s="10" t="s">
        <v>324</v>
      </c>
      <c r="I145" s="8" t="s">
        <v>27</v>
      </c>
      <c r="J145" s="8"/>
      <c r="K145" s="8"/>
      <c r="L145" s="8"/>
      <c r="M145" s="8" t="s">
        <v>491</v>
      </c>
      <c r="N145" s="8" t="s">
        <v>492</v>
      </c>
      <c r="O145" s="8" t="s">
        <v>331</v>
      </c>
      <c r="P145" s="11" t="s">
        <v>493</v>
      </c>
      <c r="Q145" s="8" t="s">
        <v>327</v>
      </c>
      <c r="R145" s="8"/>
      <c r="S145" s="8" t="s">
        <v>312</v>
      </c>
      <c r="T145" s="12"/>
      <c r="U145" s="12"/>
      <c r="V145" s="12"/>
      <c r="W145" s="8" t="s">
        <v>33</v>
      </c>
      <c r="X145" s="8" t="s">
        <v>34</v>
      </c>
    </row>
    <row r="146" spans="1:24" ht="15" customHeight="1" x14ac:dyDescent="0.25">
      <c r="A146" s="8" t="s">
        <v>24</v>
      </c>
      <c r="B146" s="9">
        <v>822</v>
      </c>
      <c r="C146" s="8">
        <v>277</v>
      </c>
      <c r="D146" s="8" t="s">
        <v>427</v>
      </c>
      <c r="E146" s="8" t="s">
        <v>26</v>
      </c>
      <c r="F146" s="8" t="s">
        <v>428</v>
      </c>
      <c r="G146" s="8" t="s">
        <v>2686</v>
      </c>
      <c r="H146" s="10" t="s">
        <v>324</v>
      </c>
      <c r="I146" s="8" t="s">
        <v>27</v>
      </c>
      <c r="J146" s="8"/>
      <c r="K146" s="8"/>
      <c r="L146" s="8"/>
      <c r="M146" s="8" t="s">
        <v>486</v>
      </c>
      <c r="N146" s="8" t="s">
        <v>494</v>
      </c>
      <c r="O146" s="8" t="s">
        <v>311</v>
      </c>
      <c r="P146" s="11" t="s">
        <v>493</v>
      </c>
      <c r="Q146" s="8" t="s">
        <v>327</v>
      </c>
      <c r="R146" s="8"/>
      <c r="S146" s="8" t="s">
        <v>312</v>
      </c>
      <c r="T146" s="12"/>
      <c r="U146" s="12"/>
      <c r="V146" s="12"/>
      <c r="W146" s="8" t="s">
        <v>33</v>
      </c>
      <c r="X146" s="8" t="s">
        <v>490</v>
      </c>
    </row>
    <row r="147" spans="1:24" ht="15" customHeight="1" x14ac:dyDescent="0.25">
      <c r="A147" s="8" t="s">
        <v>24</v>
      </c>
      <c r="B147" s="9">
        <v>823</v>
      </c>
      <c r="C147" s="8">
        <v>279</v>
      </c>
      <c r="D147" s="8" t="s">
        <v>324</v>
      </c>
      <c r="E147" s="8" t="s">
        <v>26</v>
      </c>
      <c r="F147" s="8" t="s">
        <v>428</v>
      </c>
      <c r="G147" s="8" t="s">
        <v>2686</v>
      </c>
      <c r="H147" s="10"/>
      <c r="I147" s="8" t="s">
        <v>27</v>
      </c>
      <c r="J147" s="8"/>
      <c r="K147" s="8"/>
      <c r="L147" s="8"/>
      <c r="M147" s="8" t="s">
        <v>495</v>
      </c>
      <c r="N147" s="8" t="s">
        <v>496</v>
      </c>
      <c r="O147" s="8" t="s">
        <v>497</v>
      </c>
      <c r="P147" s="11" t="s">
        <v>498</v>
      </c>
      <c r="Q147" s="8" t="s">
        <v>32</v>
      </c>
      <c r="R147" s="8"/>
      <c r="S147" s="8" t="s">
        <v>33</v>
      </c>
      <c r="T147" s="12"/>
      <c r="U147" s="12"/>
      <c r="V147" s="12"/>
      <c r="W147" s="8" t="s">
        <v>33</v>
      </c>
      <c r="X147" s="8" t="s">
        <v>34</v>
      </c>
    </row>
    <row r="148" spans="1:24" ht="15" customHeight="1" x14ac:dyDescent="0.25">
      <c r="A148" s="8" t="s">
        <v>24</v>
      </c>
      <c r="B148" s="9">
        <v>824</v>
      </c>
      <c r="C148" s="8">
        <v>283</v>
      </c>
      <c r="D148" s="8" t="s">
        <v>427</v>
      </c>
      <c r="E148" s="8" t="s">
        <v>26</v>
      </c>
      <c r="F148" s="8" t="s">
        <v>428</v>
      </c>
      <c r="G148" s="8" t="s">
        <v>2686</v>
      </c>
      <c r="H148" s="10" t="s">
        <v>303</v>
      </c>
      <c r="I148" s="8" t="s">
        <v>27</v>
      </c>
      <c r="J148" s="8"/>
      <c r="K148" s="8"/>
      <c r="L148" s="8"/>
      <c r="M148" s="8" t="s">
        <v>309</v>
      </c>
      <c r="N148" s="8" t="s">
        <v>310</v>
      </c>
      <c r="O148" s="8" t="s">
        <v>311</v>
      </c>
      <c r="P148" s="11" t="s">
        <v>71</v>
      </c>
      <c r="Q148" s="8" t="s">
        <v>32</v>
      </c>
      <c r="R148" s="8"/>
      <c r="S148" s="8" t="s">
        <v>312</v>
      </c>
      <c r="T148" s="12"/>
      <c r="U148" s="12"/>
      <c r="V148" s="12"/>
      <c r="W148" s="8" t="s">
        <v>33</v>
      </c>
      <c r="X148" s="8" t="s">
        <v>34</v>
      </c>
    </row>
    <row r="149" spans="1:24" ht="15" customHeight="1" x14ac:dyDescent="0.25">
      <c r="A149" s="8" t="s">
        <v>24</v>
      </c>
      <c r="B149" s="9">
        <v>825</v>
      </c>
      <c r="C149" s="8">
        <v>338</v>
      </c>
      <c r="D149" s="8" t="s">
        <v>427</v>
      </c>
      <c r="E149" s="8" t="s">
        <v>26</v>
      </c>
      <c r="F149" s="8" t="s">
        <v>428</v>
      </c>
      <c r="G149" s="8" t="s">
        <v>2686</v>
      </c>
      <c r="H149" s="10"/>
      <c r="I149" s="8" t="s">
        <v>47</v>
      </c>
      <c r="J149" s="8"/>
      <c r="K149" s="8"/>
      <c r="L149" s="8"/>
      <c r="M149" s="8" t="s">
        <v>499</v>
      </c>
      <c r="N149" s="8" t="s">
        <v>49</v>
      </c>
      <c r="O149" s="8"/>
      <c r="P149" s="11" t="s">
        <v>500</v>
      </c>
      <c r="Q149" s="8" t="s">
        <v>52</v>
      </c>
      <c r="R149" s="8"/>
      <c r="S149" s="8" t="s">
        <v>335</v>
      </c>
      <c r="T149" s="8" t="s">
        <v>336</v>
      </c>
      <c r="U149" s="12"/>
      <c r="V149" s="12"/>
      <c r="W149" s="8" t="s">
        <v>33</v>
      </c>
      <c r="X149" s="8" t="s">
        <v>501</v>
      </c>
    </row>
    <row r="150" spans="1:24" ht="15" customHeight="1" x14ac:dyDescent="0.25">
      <c r="A150" s="8" t="s">
        <v>24</v>
      </c>
      <c r="B150" s="9">
        <v>826</v>
      </c>
      <c r="C150" s="8">
        <v>346</v>
      </c>
      <c r="D150" s="8" t="s">
        <v>427</v>
      </c>
      <c r="E150" s="8" t="s">
        <v>26</v>
      </c>
      <c r="F150" s="8" t="s">
        <v>428</v>
      </c>
      <c r="G150" s="8" t="s">
        <v>2686</v>
      </c>
      <c r="H150" s="10"/>
      <c r="I150" s="8" t="s">
        <v>343</v>
      </c>
      <c r="J150" s="8"/>
      <c r="K150" s="8"/>
      <c r="L150" s="8"/>
      <c r="M150" s="8" t="s">
        <v>502</v>
      </c>
      <c r="N150" s="8" t="s">
        <v>503</v>
      </c>
      <c r="O150" s="8" t="s">
        <v>326</v>
      </c>
      <c r="P150" s="11" t="s">
        <v>504</v>
      </c>
      <c r="Q150" s="8" t="s">
        <v>505</v>
      </c>
      <c r="R150" s="8"/>
      <c r="S150" s="8" t="s">
        <v>335</v>
      </c>
      <c r="T150" s="8" t="s">
        <v>336</v>
      </c>
      <c r="U150" s="12"/>
      <c r="V150" s="12"/>
      <c r="W150" s="8" t="s">
        <v>33</v>
      </c>
      <c r="X150" s="8" t="s">
        <v>506</v>
      </c>
    </row>
    <row r="151" spans="1:24" ht="15" customHeight="1" x14ac:dyDescent="0.25">
      <c r="A151" s="8" t="s">
        <v>24</v>
      </c>
      <c r="B151" s="9">
        <v>827</v>
      </c>
      <c r="C151" s="8">
        <v>350</v>
      </c>
      <c r="D151" s="8" t="s">
        <v>427</v>
      </c>
      <c r="E151" s="8" t="s">
        <v>26</v>
      </c>
      <c r="F151" s="8" t="s">
        <v>428</v>
      </c>
      <c r="G151" s="8" t="s">
        <v>2686</v>
      </c>
      <c r="H151" s="10"/>
      <c r="I151" s="8" t="s">
        <v>47</v>
      </c>
      <c r="J151" s="8"/>
      <c r="K151" s="8"/>
      <c r="L151" s="8"/>
      <c r="M151" s="8" t="s">
        <v>507</v>
      </c>
      <c r="N151" s="8" t="s">
        <v>508</v>
      </c>
      <c r="O151" s="8" t="s">
        <v>509</v>
      </c>
      <c r="P151" s="11" t="s">
        <v>71</v>
      </c>
      <c r="Q151" s="8" t="s">
        <v>510</v>
      </c>
      <c r="R151" s="8"/>
      <c r="S151" s="8" t="s">
        <v>53</v>
      </c>
      <c r="T151" s="8" t="s">
        <v>33</v>
      </c>
      <c r="U151" s="12"/>
      <c r="V151" s="12"/>
      <c r="W151" s="8" t="s">
        <v>33</v>
      </c>
      <c r="X151" s="8" t="s">
        <v>511</v>
      </c>
    </row>
    <row r="152" spans="1:24" ht="15" customHeight="1" x14ac:dyDescent="0.25">
      <c r="A152" s="8" t="s">
        <v>24</v>
      </c>
      <c r="B152" s="9">
        <v>828</v>
      </c>
      <c r="C152" s="8">
        <v>415</v>
      </c>
      <c r="D152" s="8" t="s">
        <v>427</v>
      </c>
      <c r="E152" s="8" t="s">
        <v>26</v>
      </c>
      <c r="F152" s="8" t="s">
        <v>428</v>
      </c>
      <c r="G152" s="8" t="s">
        <v>2686</v>
      </c>
      <c r="H152" s="10" t="s">
        <v>436</v>
      </c>
      <c r="I152" s="8" t="s">
        <v>47</v>
      </c>
      <c r="J152" s="8"/>
      <c r="K152" s="8"/>
      <c r="L152" s="8"/>
      <c r="M152" s="8" t="s">
        <v>512</v>
      </c>
      <c r="N152" s="8"/>
      <c r="O152" s="8" t="s">
        <v>513</v>
      </c>
      <c r="P152" s="11" t="s">
        <v>514</v>
      </c>
      <c r="Q152" s="8" t="s">
        <v>515</v>
      </c>
      <c r="R152" s="8"/>
      <c r="S152" s="8" t="s">
        <v>53</v>
      </c>
      <c r="T152" s="8" t="s">
        <v>33</v>
      </c>
      <c r="U152" s="12"/>
      <c r="V152" s="12"/>
      <c r="W152" s="8" t="s">
        <v>33</v>
      </c>
      <c r="X152" s="8"/>
    </row>
    <row r="153" spans="1:24" ht="15" customHeight="1" x14ac:dyDescent="0.25">
      <c r="A153" s="8" t="s">
        <v>24</v>
      </c>
      <c r="B153" s="9">
        <v>829</v>
      </c>
      <c r="C153" s="8">
        <v>433</v>
      </c>
      <c r="D153" s="8" t="s">
        <v>427</v>
      </c>
      <c r="E153" s="8" t="s">
        <v>26</v>
      </c>
      <c r="F153" s="8" t="s">
        <v>428</v>
      </c>
      <c r="G153" s="8" t="s">
        <v>2686</v>
      </c>
      <c r="H153" s="10" t="s">
        <v>324</v>
      </c>
      <c r="I153" s="8" t="s">
        <v>47</v>
      </c>
      <c r="J153" s="8"/>
      <c r="K153" s="8"/>
      <c r="L153" s="8"/>
      <c r="M153" s="8" t="s">
        <v>516</v>
      </c>
      <c r="N153" s="8"/>
      <c r="O153" s="8"/>
      <c r="P153" s="11" t="s">
        <v>517</v>
      </c>
      <c r="Q153" s="8" t="s">
        <v>453</v>
      </c>
      <c r="R153" s="8"/>
      <c r="S153" s="8" t="s">
        <v>434</v>
      </c>
      <c r="T153" s="8" t="s">
        <v>33</v>
      </c>
      <c r="U153" s="12"/>
      <c r="V153" s="12"/>
      <c r="W153" s="8" t="s">
        <v>33</v>
      </c>
      <c r="X153" s="8" t="s">
        <v>518</v>
      </c>
    </row>
    <row r="154" spans="1:24" ht="15" customHeight="1" x14ac:dyDescent="0.25">
      <c r="A154" s="8" t="s">
        <v>24</v>
      </c>
      <c r="B154" s="9">
        <v>830</v>
      </c>
      <c r="C154" s="8">
        <v>510</v>
      </c>
      <c r="D154" s="8" t="s">
        <v>519</v>
      </c>
      <c r="E154" s="8" t="s">
        <v>26</v>
      </c>
      <c r="F154" s="8" t="s">
        <v>520</v>
      </c>
      <c r="G154" s="8" t="s">
        <v>3121</v>
      </c>
      <c r="H154" s="10"/>
      <c r="I154" s="8" t="s">
        <v>47</v>
      </c>
      <c r="J154" s="8"/>
      <c r="K154" s="8"/>
      <c r="L154" s="8"/>
      <c r="M154" s="8" t="s">
        <v>277</v>
      </c>
      <c r="N154" s="8" t="s">
        <v>278</v>
      </c>
      <c r="O154" s="8" t="s">
        <v>279</v>
      </c>
      <c r="P154" s="11" t="s">
        <v>432</v>
      </c>
      <c r="Q154" s="8" t="s">
        <v>281</v>
      </c>
      <c r="R154" s="8"/>
      <c r="S154" s="8" t="s">
        <v>282</v>
      </c>
      <c r="T154" s="8" t="s">
        <v>33</v>
      </c>
      <c r="U154" s="12"/>
      <c r="V154" s="12"/>
      <c r="W154" s="8" t="s">
        <v>33</v>
      </c>
      <c r="X154" s="8"/>
    </row>
    <row r="155" spans="1:24" ht="15" customHeight="1" x14ac:dyDescent="0.25">
      <c r="A155" s="8" t="s">
        <v>24</v>
      </c>
      <c r="B155" s="9">
        <v>831</v>
      </c>
      <c r="C155" s="8">
        <v>469</v>
      </c>
      <c r="D155" s="8" t="s">
        <v>521</v>
      </c>
      <c r="E155" s="8" t="s">
        <v>26</v>
      </c>
      <c r="F155" s="8" t="s">
        <v>522</v>
      </c>
      <c r="G155" s="8" t="s">
        <v>528</v>
      </c>
      <c r="H155" s="10"/>
      <c r="I155" s="8" t="s">
        <v>343</v>
      </c>
      <c r="J155" s="8"/>
      <c r="K155" s="8"/>
      <c r="L155" s="8"/>
      <c r="M155" s="8" t="s">
        <v>523</v>
      </c>
      <c r="N155" s="8" t="s">
        <v>524</v>
      </c>
      <c r="O155" s="8"/>
      <c r="P155" s="11" t="s">
        <v>71</v>
      </c>
      <c r="Q155" s="8" t="s">
        <v>525</v>
      </c>
      <c r="R155" s="8"/>
      <c r="S155" s="8" t="s">
        <v>526</v>
      </c>
      <c r="T155" s="8" t="s">
        <v>33</v>
      </c>
      <c r="U155" s="12"/>
      <c r="V155" s="12"/>
      <c r="W155" s="8" t="s">
        <v>33</v>
      </c>
      <c r="X155" s="8"/>
    </row>
    <row r="156" spans="1:24" ht="15" customHeight="1" x14ac:dyDescent="0.25">
      <c r="A156" s="8" t="s">
        <v>24</v>
      </c>
      <c r="B156" s="9">
        <v>832</v>
      </c>
      <c r="C156" s="8">
        <v>111</v>
      </c>
      <c r="D156" s="8" t="s">
        <v>527</v>
      </c>
      <c r="E156" s="8" t="s">
        <v>26</v>
      </c>
      <c r="F156" s="8" t="s">
        <v>522</v>
      </c>
      <c r="G156" s="8" t="s">
        <v>528</v>
      </c>
      <c r="H156" s="10"/>
      <c r="I156" s="8" t="s">
        <v>74</v>
      </c>
      <c r="J156" s="8"/>
      <c r="K156" s="8"/>
      <c r="L156" s="8"/>
      <c r="M156" s="8" t="s">
        <v>529</v>
      </c>
      <c r="N156" s="8" t="s">
        <v>530</v>
      </c>
      <c r="O156" s="8" t="s">
        <v>531</v>
      </c>
      <c r="P156" s="11" t="s">
        <v>71</v>
      </c>
      <c r="Q156" s="8" t="s">
        <v>532</v>
      </c>
      <c r="R156" s="8"/>
      <c r="S156" s="8" t="s">
        <v>533</v>
      </c>
      <c r="T156" s="12"/>
      <c r="U156" s="12"/>
      <c r="V156" s="12"/>
      <c r="W156" s="8" t="s">
        <v>33</v>
      </c>
      <c r="X156" s="8"/>
    </row>
    <row r="157" spans="1:24" ht="15" customHeight="1" x14ac:dyDescent="0.25">
      <c r="A157" s="8" t="s">
        <v>24</v>
      </c>
      <c r="B157" s="9">
        <v>833</v>
      </c>
      <c r="C157" s="8">
        <v>222</v>
      </c>
      <c r="D157" s="8" t="s">
        <v>534</v>
      </c>
      <c r="E157" s="8" t="s">
        <v>26</v>
      </c>
      <c r="F157" s="8" t="s">
        <v>535</v>
      </c>
      <c r="G157" s="8"/>
      <c r="H157" s="10" t="s">
        <v>536</v>
      </c>
      <c r="I157" s="8" t="s">
        <v>387</v>
      </c>
      <c r="J157" s="8"/>
      <c r="K157" s="8"/>
      <c r="L157" s="8"/>
      <c r="M157" s="8" t="s">
        <v>388</v>
      </c>
      <c r="N157" s="8" t="s">
        <v>265</v>
      </c>
      <c r="O157" s="8" t="s">
        <v>389</v>
      </c>
      <c r="P157" s="11" t="s">
        <v>71</v>
      </c>
      <c r="Q157" s="8" t="s">
        <v>391</v>
      </c>
      <c r="R157" s="8"/>
      <c r="S157" s="8" t="s">
        <v>33</v>
      </c>
      <c r="T157" s="8" t="s">
        <v>33</v>
      </c>
      <c r="U157" s="12"/>
      <c r="V157" s="12"/>
      <c r="W157" s="8" t="s">
        <v>33</v>
      </c>
      <c r="X157" s="8" t="s">
        <v>435</v>
      </c>
    </row>
    <row r="158" spans="1:24" ht="15" customHeight="1" x14ac:dyDescent="0.25">
      <c r="A158" s="8" t="s">
        <v>24</v>
      </c>
      <c r="B158" s="9">
        <v>834</v>
      </c>
      <c r="C158" s="8">
        <v>191</v>
      </c>
      <c r="D158" s="8" t="s">
        <v>537</v>
      </c>
      <c r="E158" s="8" t="s">
        <v>26</v>
      </c>
      <c r="F158" s="8" t="s">
        <v>538</v>
      </c>
      <c r="G158" s="14" t="s">
        <v>528</v>
      </c>
      <c r="H158" s="10" t="s">
        <v>539</v>
      </c>
      <c r="I158" s="8" t="s">
        <v>47</v>
      </c>
      <c r="J158" s="8"/>
      <c r="K158" s="8"/>
      <c r="L158" s="8"/>
      <c r="M158" s="8" t="s">
        <v>429</v>
      </c>
      <c r="N158" s="8" t="s">
        <v>430</v>
      </c>
      <c r="O158" s="8" t="s">
        <v>431</v>
      </c>
      <c r="P158" s="11" t="s">
        <v>71</v>
      </c>
      <c r="Q158" s="8" t="s">
        <v>433</v>
      </c>
      <c r="R158" s="8"/>
      <c r="S158" s="8" t="s">
        <v>434</v>
      </c>
      <c r="T158" s="8" t="s">
        <v>33</v>
      </c>
      <c r="U158" s="12"/>
      <c r="V158" s="12"/>
      <c r="W158" s="8" t="s">
        <v>33</v>
      </c>
      <c r="X158" s="8" t="s">
        <v>435</v>
      </c>
    </row>
    <row r="159" spans="1:24" ht="15" customHeight="1" x14ac:dyDescent="0.25">
      <c r="A159" s="8" t="s">
        <v>24</v>
      </c>
      <c r="B159" s="9">
        <v>835</v>
      </c>
      <c r="C159" s="8">
        <v>574</v>
      </c>
      <c r="D159" s="8" t="s">
        <v>540</v>
      </c>
      <c r="E159" s="8" t="s">
        <v>26</v>
      </c>
      <c r="F159" s="8" t="s">
        <v>522</v>
      </c>
      <c r="G159" s="8" t="s">
        <v>528</v>
      </c>
      <c r="H159" s="10"/>
      <c r="I159" s="8" t="s">
        <v>27</v>
      </c>
      <c r="J159" s="8"/>
      <c r="K159" s="8"/>
      <c r="L159" s="8"/>
      <c r="M159" s="8" t="s">
        <v>80</v>
      </c>
      <c r="N159" s="8" t="s">
        <v>81</v>
      </c>
      <c r="O159" s="8" t="s">
        <v>541</v>
      </c>
      <c r="P159" s="11" t="s">
        <v>71</v>
      </c>
      <c r="Q159" s="8" t="s">
        <v>83</v>
      </c>
      <c r="R159" s="8"/>
      <c r="S159" s="8" t="s">
        <v>84</v>
      </c>
      <c r="T159" s="8" t="s">
        <v>33</v>
      </c>
      <c r="U159" s="12"/>
      <c r="V159" s="12"/>
      <c r="W159" s="8" t="s">
        <v>33</v>
      </c>
      <c r="X159" s="8" t="s">
        <v>541</v>
      </c>
    </row>
    <row r="160" spans="1:24" ht="15" customHeight="1" x14ac:dyDescent="0.25">
      <c r="A160" s="8" t="s">
        <v>24</v>
      </c>
      <c r="B160" s="9">
        <v>836</v>
      </c>
      <c r="C160" s="8">
        <v>193</v>
      </c>
      <c r="D160" s="8" t="s">
        <v>537</v>
      </c>
      <c r="E160" s="8" t="s">
        <v>26</v>
      </c>
      <c r="F160" s="8" t="s">
        <v>538</v>
      </c>
      <c r="G160" s="14" t="s">
        <v>528</v>
      </c>
      <c r="H160" s="10"/>
      <c r="I160" s="8" t="s">
        <v>47</v>
      </c>
      <c r="J160" s="8"/>
      <c r="K160" s="8"/>
      <c r="L160" s="8"/>
      <c r="M160" s="8" t="s">
        <v>429</v>
      </c>
      <c r="N160" s="8" t="s">
        <v>430</v>
      </c>
      <c r="O160" s="8" t="s">
        <v>431</v>
      </c>
      <c r="P160" s="11" t="s">
        <v>71</v>
      </c>
      <c r="Q160" s="8" t="s">
        <v>433</v>
      </c>
      <c r="R160" s="8"/>
      <c r="S160" s="8" t="s">
        <v>434</v>
      </c>
      <c r="T160" s="8" t="s">
        <v>33</v>
      </c>
      <c r="U160" s="12"/>
      <c r="V160" s="12"/>
      <c r="W160" s="8" t="s">
        <v>33</v>
      </c>
      <c r="X160" s="8" t="s">
        <v>542</v>
      </c>
    </row>
    <row r="161" spans="1:24" ht="15" customHeight="1" x14ac:dyDescent="0.25">
      <c r="A161" s="8" t="s">
        <v>24</v>
      </c>
      <c r="B161" s="9">
        <v>837</v>
      </c>
      <c r="C161" s="8">
        <v>201</v>
      </c>
      <c r="D161" s="8" t="s">
        <v>537</v>
      </c>
      <c r="E161" s="8" t="s">
        <v>26</v>
      </c>
      <c r="F161" s="8" t="s">
        <v>538</v>
      </c>
      <c r="G161" s="14" t="s">
        <v>528</v>
      </c>
      <c r="H161" s="10"/>
      <c r="I161" s="8" t="s">
        <v>47</v>
      </c>
      <c r="J161" s="8"/>
      <c r="K161" s="8"/>
      <c r="L161" s="8"/>
      <c r="M161" s="8" t="s">
        <v>429</v>
      </c>
      <c r="N161" s="8" t="s">
        <v>430</v>
      </c>
      <c r="O161" s="8" t="s">
        <v>431</v>
      </c>
      <c r="P161" s="11" t="s">
        <v>71</v>
      </c>
      <c r="Q161" s="8" t="s">
        <v>443</v>
      </c>
      <c r="R161" s="8"/>
      <c r="S161" s="8" t="s">
        <v>434</v>
      </c>
      <c r="T161" s="8" t="s">
        <v>33</v>
      </c>
      <c r="U161" s="12"/>
      <c r="V161" s="12"/>
      <c r="W161" s="8" t="s">
        <v>33</v>
      </c>
      <c r="X161" s="8" t="s">
        <v>435</v>
      </c>
    </row>
    <row r="162" spans="1:24" ht="15" customHeight="1" x14ac:dyDescent="0.25">
      <c r="A162" s="8" t="s">
        <v>24</v>
      </c>
      <c r="B162" s="9">
        <v>838</v>
      </c>
      <c r="C162" s="8">
        <v>224</v>
      </c>
      <c r="D162" s="8" t="s">
        <v>537</v>
      </c>
      <c r="E162" s="8" t="s">
        <v>26</v>
      </c>
      <c r="F162" s="8" t="s">
        <v>538</v>
      </c>
      <c r="G162" s="14" t="s">
        <v>528</v>
      </c>
      <c r="H162" s="10" t="s">
        <v>543</v>
      </c>
      <c r="I162" s="8" t="s">
        <v>387</v>
      </c>
      <c r="J162" s="8"/>
      <c r="K162" s="8"/>
      <c r="L162" s="8"/>
      <c r="M162" s="8" t="s">
        <v>388</v>
      </c>
      <c r="N162" s="8" t="s">
        <v>265</v>
      </c>
      <c r="O162" s="8" t="s">
        <v>389</v>
      </c>
      <c r="P162" s="11" t="s">
        <v>71</v>
      </c>
      <c r="Q162" s="8" t="s">
        <v>391</v>
      </c>
      <c r="R162" s="8"/>
      <c r="S162" s="8" t="s">
        <v>33</v>
      </c>
      <c r="T162" s="8" t="s">
        <v>33</v>
      </c>
      <c r="U162" s="12"/>
      <c r="V162" s="12"/>
      <c r="W162" s="8" t="s">
        <v>33</v>
      </c>
      <c r="X162" s="8" t="s">
        <v>435</v>
      </c>
    </row>
    <row r="163" spans="1:24" ht="15" customHeight="1" x14ac:dyDescent="0.25">
      <c r="A163" s="8" t="s">
        <v>24</v>
      </c>
      <c r="B163" s="9">
        <v>839</v>
      </c>
      <c r="C163" s="8">
        <v>445</v>
      </c>
      <c r="D163" s="8" t="s">
        <v>544</v>
      </c>
      <c r="E163" s="8" t="s">
        <v>26</v>
      </c>
      <c r="F163" s="8" t="s">
        <v>545</v>
      </c>
      <c r="G163" s="8"/>
      <c r="H163" s="10" t="s">
        <v>303</v>
      </c>
      <c r="I163" s="8" t="s">
        <v>357</v>
      </c>
      <c r="J163" s="8"/>
      <c r="K163" s="8"/>
      <c r="L163" s="8"/>
      <c r="M163" s="8" t="s">
        <v>358</v>
      </c>
      <c r="N163" s="8" t="s">
        <v>359</v>
      </c>
      <c r="O163" s="8" t="s">
        <v>360</v>
      </c>
      <c r="P163" s="11" t="s">
        <v>71</v>
      </c>
      <c r="Q163" s="8" t="s">
        <v>362</v>
      </c>
      <c r="R163" s="8"/>
      <c r="S163" s="8" t="s">
        <v>53</v>
      </c>
      <c r="T163" s="8" t="s">
        <v>33</v>
      </c>
      <c r="U163" s="12"/>
      <c r="V163" s="12"/>
      <c r="W163" s="8" t="s">
        <v>33</v>
      </c>
      <c r="X163" s="8"/>
    </row>
    <row r="164" spans="1:24" ht="15" customHeight="1" x14ac:dyDescent="0.25">
      <c r="A164" s="8" t="s">
        <v>24</v>
      </c>
      <c r="B164" s="9">
        <v>840</v>
      </c>
      <c r="C164" s="8">
        <v>206</v>
      </c>
      <c r="D164" s="8" t="s">
        <v>546</v>
      </c>
      <c r="E164" s="8" t="s">
        <v>26</v>
      </c>
      <c r="F164" s="8" t="s">
        <v>547</v>
      </c>
      <c r="G164" s="8" t="s">
        <v>4971</v>
      </c>
      <c r="H164" s="10" t="s">
        <v>25</v>
      </c>
      <c r="I164" s="8" t="s">
        <v>47</v>
      </c>
      <c r="J164" s="8"/>
      <c r="K164" s="8"/>
      <c r="L164" s="8"/>
      <c r="M164" s="8" t="s">
        <v>446</v>
      </c>
      <c r="N164" s="8" t="s">
        <v>447</v>
      </c>
      <c r="O164" s="8" t="s">
        <v>441</v>
      </c>
      <c r="P164" s="11" t="s">
        <v>548</v>
      </c>
      <c r="Q164" s="8" t="s">
        <v>449</v>
      </c>
      <c r="R164" s="8"/>
      <c r="S164" s="8" t="s">
        <v>434</v>
      </c>
      <c r="T164" s="8" t="s">
        <v>33</v>
      </c>
      <c r="U164" s="12"/>
      <c r="V164" s="12"/>
      <c r="W164" s="8" t="s">
        <v>33</v>
      </c>
      <c r="X164" s="8" t="s">
        <v>435</v>
      </c>
    </row>
    <row r="165" spans="1:24" ht="15" customHeight="1" x14ac:dyDescent="0.25">
      <c r="A165" s="8" t="s">
        <v>24</v>
      </c>
      <c r="B165" s="9">
        <v>841</v>
      </c>
      <c r="C165" s="8">
        <v>210</v>
      </c>
      <c r="D165" s="8" t="s">
        <v>549</v>
      </c>
      <c r="E165" s="8" t="s">
        <v>26</v>
      </c>
      <c r="F165" s="8" t="s">
        <v>547</v>
      </c>
      <c r="G165" s="8" t="s">
        <v>4971</v>
      </c>
      <c r="H165" s="10"/>
      <c r="I165" s="8" t="s">
        <v>47</v>
      </c>
      <c r="J165" s="8"/>
      <c r="K165" s="8"/>
      <c r="L165" s="8"/>
      <c r="M165" s="8" t="s">
        <v>446</v>
      </c>
      <c r="N165" s="8" t="s">
        <v>447</v>
      </c>
      <c r="O165" s="8" t="s">
        <v>441</v>
      </c>
      <c r="P165" s="11" t="s">
        <v>63</v>
      </c>
      <c r="Q165" s="8" t="s">
        <v>449</v>
      </c>
      <c r="R165" s="8"/>
      <c r="S165" s="8" t="s">
        <v>434</v>
      </c>
      <c r="T165" s="8" t="s">
        <v>33</v>
      </c>
      <c r="U165" s="12"/>
      <c r="V165" s="12"/>
      <c r="W165" s="8" t="s">
        <v>33</v>
      </c>
      <c r="X165" s="8" t="s">
        <v>435</v>
      </c>
    </row>
    <row r="166" spans="1:24" ht="15" customHeight="1" x14ac:dyDescent="0.25">
      <c r="A166" s="8" t="s">
        <v>24</v>
      </c>
      <c r="B166" s="9">
        <v>842</v>
      </c>
      <c r="C166" s="8">
        <v>354</v>
      </c>
      <c r="D166" s="8" t="s">
        <v>549</v>
      </c>
      <c r="E166" s="8" t="s">
        <v>26</v>
      </c>
      <c r="F166" s="8" t="s">
        <v>547</v>
      </c>
      <c r="G166" s="8" t="s">
        <v>4971</v>
      </c>
      <c r="H166" s="10"/>
      <c r="I166" s="8" t="s">
        <v>550</v>
      </c>
      <c r="J166" s="8"/>
      <c r="K166" s="8"/>
      <c r="L166" s="8"/>
      <c r="M166" s="8" t="s">
        <v>551</v>
      </c>
      <c r="N166" s="8" t="s">
        <v>552</v>
      </c>
      <c r="O166" s="8" t="s">
        <v>553</v>
      </c>
      <c r="P166" s="11" t="s">
        <v>71</v>
      </c>
      <c r="Q166" s="8" t="s">
        <v>554</v>
      </c>
      <c r="R166" s="8"/>
      <c r="S166" s="8" t="s">
        <v>319</v>
      </c>
      <c r="T166" s="8" t="s">
        <v>33</v>
      </c>
      <c r="U166" s="12"/>
      <c r="V166" s="12"/>
      <c r="W166" s="8" t="s">
        <v>33</v>
      </c>
      <c r="X166" s="8" t="s">
        <v>555</v>
      </c>
    </row>
    <row r="167" spans="1:24" ht="15" customHeight="1" x14ac:dyDescent="0.25">
      <c r="A167" s="8" t="s">
        <v>24</v>
      </c>
      <c r="B167" s="9">
        <v>843</v>
      </c>
      <c r="C167" s="8">
        <v>214</v>
      </c>
      <c r="D167" s="8" t="s">
        <v>427</v>
      </c>
      <c r="E167" s="8" t="s">
        <v>26</v>
      </c>
      <c r="F167" s="8" t="s">
        <v>428</v>
      </c>
      <c r="G167" s="8" t="s">
        <v>2686</v>
      </c>
      <c r="H167" s="10" t="s">
        <v>556</v>
      </c>
      <c r="I167" s="8" t="s">
        <v>47</v>
      </c>
      <c r="J167" s="8"/>
      <c r="K167" s="8"/>
      <c r="L167" s="8"/>
      <c r="M167" s="8" t="s">
        <v>450</v>
      </c>
      <c r="N167" s="8" t="s">
        <v>440</v>
      </c>
      <c r="O167" s="8" t="s">
        <v>451</v>
      </c>
      <c r="P167" s="11" t="s">
        <v>71</v>
      </c>
      <c r="Q167" s="8" t="s">
        <v>453</v>
      </c>
      <c r="R167" s="8"/>
      <c r="S167" s="8" t="s">
        <v>434</v>
      </c>
      <c r="T167" s="8" t="s">
        <v>33</v>
      </c>
      <c r="U167" s="12"/>
      <c r="V167" s="12"/>
      <c r="W167" s="8" t="s">
        <v>33</v>
      </c>
      <c r="X167" s="8" t="s">
        <v>557</v>
      </c>
    </row>
    <row r="168" spans="1:24" ht="15" customHeight="1" x14ac:dyDescent="0.25">
      <c r="A168" s="8" t="s">
        <v>24</v>
      </c>
      <c r="B168" s="9">
        <v>844</v>
      </c>
      <c r="C168" s="8">
        <v>185</v>
      </c>
      <c r="D168" s="8" t="s">
        <v>558</v>
      </c>
      <c r="E168" s="8" t="s">
        <v>26</v>
      </c>
      <c r="F168" s="8" t="s">
        <v>559</v>
      </c>
      <c r="G168" s="8"/>
      <c r="H168" s="10"/>
      <c r="I168" s="8" t="s">
        <v>27</v>
      </c>
      <c r="J168" s="8"/>
      <c r="K168" s="8"/>
      <c r="L168" s="8"/>
      <c r="M168" s="8" t="s">
        <v>38</v>
      </c>
      <c r="N168" s="8" t="s">
        <v>560</v>
      </c>
      <c r="O168" s="8" t="s">
        <v>561</v>
      </c>
      <c r="P168" s="11" t="s">
        <v>71</v>
      </c>
      <c r="Q168" s="8" t="s">
        <v>41</v>
      </c>
      <c r="R168" s="8"/>
      <c r="S168" s="8" t="s">
        <v>42</v>
      </c>
      <c r="T168" s="8" t="s">
        <v>33</v>
      </c>
      <c r="U168" s="12"/>
      <c r="V168" s="12"/>
      <c r="W168" s="8" t="s">
        <v>33</v>
      </c>
      <c r="X168" s="8" t="s">
        <v>562</v>
      </c>
    </row>
    <row r="169" spans="1:24" ht="15" customHeight="1" x14ac:dyDescent="0.25">
      <c r="A169" s="8" t="s">
        <v>24</v>
      </c>
      <c r="B169" s="9">
        <v>845</v>
      </c>
      <c r="C169" s="8">
        <v>268</v>
      </c>
      <c r="D169" s="8" t="s">
        <v>563</v>
      </c>
      <c r="E169" s="8" t="s">
        <v>26</v>
      </c>
      <c r="F169" s="8" t="s">
        <v>564</v>
      </c>
      <c r="G169" s="8" t="s">
        <v>3141</v>
      </c>
      <c r="H169" s="10"/>
      <c r="I169" s="8" t="s">
        <v>27</v>
      </c>
      <c r="J169" s="8"/>
      <c r="K169" s="8"/>
      <c r="L169" s="8"/>
      <c r="M169" s="8" t="s">
        <v>474</v>
      </c>
      <c r="N169" s="8" t="s">
        <v>565</v>
      </c>
      <c r="O169" s="8" t="s">
        <v>566</v>
      </c>
      <c r="P169" s="11" t="s">
        <v>71</v>
      </c>
      <c r="Q169" s="8" t="s">
        <v>478</v>
      </c>
      <c r="R169" s="8"/>
      <c r="S169" s="8" t="s">
        <v>312</v>
      </c>
      <c r="T169" s="8" t="s">
        <v>392</v>
      </c>
      <c r="U169" s="12"/>
      <c r="V169" s="12"/>
      <c r="W169" s="8" t="s">
        <v>33</v>
      </c>
      <c r="X169" s="8"/>
    </row>
    <row r="170" spans="1:24" ht="15" customHeight="1" x14ac:dyDescent="0.25">
      <c r="A170" s="8" t="s">
        <v>24</v>
      </c>
      <c r="B170" s="9">
        <v>846</v>
      </c>
      <c r="C170" s="8">
        <v>313</v>
      </c>
      <c r="D170" s="8" t="s">
        <v>563</v>
      </c>
      <c r="E170" s="8" t="s">
        <v>26</v>
      </c>
      <c r="F170" s="8" t="s">
        <v>564</v>
      </c>
      <c r="G170" s="8" t="s">
        <v>3141</v>
      </c>
      <c r="H170" s="10"/>
      <c r="I170" s="8" t="s">
        <v>74</v>
      </c>
      <c r="J170" s="8"/>
      <c r="K170" s="8"/>
      <c r="L170" s="8"/>
      <c r="M170" s="8" t="s">
        <v>567</v>
      </c>
      <c r="N170" s="8" t="s">
        <v>568</v>
      </c>
      <c r="O170" s="8" t="s">
        <v>569</v>
      </c>
      <c r="P170" s="11" t="s">
        <v>71</v>
      </c>
      <c r="Q170" s="8" t="s">
        <v>570</v>
      </c>
      <c r="R170" s="8"/>
      <c r="S170" s="8" t="s">
        <v>571</v>
      </c>
      <c r="T170" s="8" t="s">
        <v>33</v>
      </c>
      <c r="U170" s="12"/>
      <c r="V170" s="12"/>
      <c r="W170" s="8" t="s">
        <v>33</v>
      </c>
      <c r="X170" s="8" t="s">
        <v>572</v>
      </c>
    </row>
    <row r="171" spans="1:24" ht="15" customHeight="1" x14ac:dyDescent="0.25">
      <c r="A171" s="8" t="s">
        <v>24</v>
      </c>
      <c r="B171" s="9">
        <v>847</v>
      </c>
      <c r="C171" s="8">
        <v>321</v>
      </c>
      <c r="D171" s="8" t="s">
        <v>563</v>
      </c>
      <c r="E171" s="8" t="s">
        <v>26</v>
      </c>
      <c r="F171" s="8" t="s">
        <v>564</v>
      </c>
      <c r="G171" s="8" t="s">
        <v>3141</v>
      </c>
      <c r="H171" s="10"/>
      <c r="I171" s="8" t="s">
        <v>74</v>
      </c>
      <c r="J171" s="8"/>
      <c r="K171" s="8"/>
      <c r="L171" s="8"/>
      <c r="M171" s="8"/>
      <c r="N171" s="8" t="s">
        <v>573</v>
      </c>
      <c r="O171" s="8" t="s">
        <v>574</v>
      </c>
      <c r="P171" s="11" t="s">
        <v>575</v>
      </c>
      <c r="Q171" s="8" t="s">
        <v>570</v>
      </c>
      <c r="R171" s="8"/>
      <c r="S171" s="8" t="s">
        <v>571</v>
      </c>
      <c r="T171" s="8" t="s">
        <v>33</v>
      </c>
      <c r="U171" s="12"/>
      <c r="V171" s="12"/>
      <c r="W171" s="8" t="s">
        <v>33</v>
      </c>
      <c r="X171" s="8" t="s">
        <v>576</v>
      </c>
    </row>
    <row r="172" spans="1:24" ht="15" customHeight="1" x14ac:dyDescent="0.25">
      <c r="A172" s="8" t="s">
        <v>24</v>
      </c>
      <c r="B172" s="9">
        <v>848</v>
      </c>
      <c r="C172" s="8">
        <v>557</v>
      </c>
      <c r="D172" s="8" t="s">
        <v>563</v>
      </c>
      <c r="E172" s="8" t="s">
        <v>26</v>
      </c>
      <c r="F172" s="8" t="s">
        <v>564</v>
      </c>
      <c r="G172" s="8" t="s">
        <v>3141</v>
      </c>
      <c r="H172" s="10"/>
      <c r="I172" s="8" t="s">
        <v>27</v>
      </c>
      <c r="J172" s="8"/>
      <c r="K172" s="8"/>
      <c r="L172" s="8"/>
      <c r="M172" s="8" t="s">
        <v>80</v>
      </c>
      <c r="N172" s="8" t="s">
        <v>81</v>
      </c>
      <c r="O172" s="8" t="s">
        <v>541</v>
      </c>
      <c r="P172" s="11" t="s">
        <v>71</v>
      </c>
      <c r="Q172" s="8" t="s">
        <v>83</v>
      </c>
      <c r="R172" s="8"/>
      <c r="S172" s="8" t="s">
        <v>84</v>
      </c>
      <c r="T172" s="8" t="s">
        <v>33</v>
      </c>
      <c r="U172" s="12"/>
      <c r="V172" s="12"/>
      <c r="W172" s="8" t="s">
        <v>33</v>
      </c>
      <c r="X172" s="8"/>
    </row>
    <row r="173" spans="1:24" ht="15" customHeight="1" x14ac:dyDescent="0.25">
      <c r="A173" s="8" t="s">
        <v>24</v>
      </c>
      <c r="B173" s="9">
        <v>849</v>
      </c>
      <c r="C173" s="8">
        <v>171</v>
      </c>
      <c r="D173" s="8" t="s">
        <v>577</v>
      </c>
      <c r="E173" s="8" t="s">
        <v>26</v>
      </c>
      <c r="F173" s="8" t="s">
        <v>578</v>
      </c>
      <c r="G173" s="8" t="s">
        <v>3146</v>
      </c>
      <c r="H173" s="10"/>
      <c r="I173" s="8" t="s">
        <v>74</v>
      </c>
      <c r="J173" s="8"/>
      <c r="K173" s="8"/>
      <c r="L173" s="8"/>
      <c r="M173" s="8" t="s">
        <v>579</v>
      </c>
      <c r="N173" s="8" t="s">
        <v>580</v>
      </c>
      <c r="O173" s="8" t="s">
        <v>581</v>
      </c>
      <c r="P173" s="11" t="s">
        <v>71</v>
      </c>
      <c r="Q173" s="8" t="s">
        <v>582</v>
      </c>
      <c r="R173" s="8"/>
      <c r="S173" s="8" t="s">
        <v>33</v>
      </c>
      <c r="T173" s="8" t="s">
        <v>33</v>
      </c>
      <c r="U173" s="12"/>
      <c r="V173" s="12"/>
      <c r="W173" s="8" t="s">
        <v>33</v>
      </c>
      <c r="X173" s="8" t="s">
        <v>583</v>
      </c>
    </row>
    <row r="174" spans="1:24" ht="15" customHeight="1" x14ac:dyDescent="0.25">
      <c r="A174" s="8" t="s">
        <v>24</v>
      </c>
      <c r="B174" s="9">
        <v>850</v>
      </c>
      <c r="C174" s="8">
        <v>284</v>
      </c>
      <c r="D174" s="8" t="s">
        <v>577</v>
      </c>
      <c r="E174" s="8" t="s">
        <v>26</v>
      </c>
      <c r="F174" s="8" t="s">
        <v>578</v>
      </c>
      <c r="G174" s="8" t="s">
        <v>3146</v>
      </c>
      <c r="H174" s="10"/>
      <c r="I174" s="8" t="s">
        <v>27</v>
      </c>
      <c r="J174" s="8"/>
      <c r="K174" s="8"/>
      <c r="L174" s="8"/>
      <c r="M174" s="8" t="s">
        <v>474</v>
      </c>
      <c r="N174" s="8" t="s">
        <v>565</v>
      </c>
      <c r="O174" s="8" t="s">
        <v>584</v>
      </c>
      <c r="P174" s="11" t="s">
        <v>63</v>
      </c>
      <c r="Q174" s="8" t="s">
        <v>478</v>
      </c>
      <c r="R174" s="8"/>
      <c r="S174" s="8" t="s">
        <v>312</v>
      </c>
      <c r="T174" s="8" t="s">
        <v>33</v>
      </c>
      <c r="U174" s="12"/>
      <c r="V174" s="12"/>
      <c r="W174" s="8" t="s">
        <v>33</v>
      </c>
      <c r="X174" s="8" t="s">
        <v>328</v>
      </c>
    </row>
    <row r="175" spans="1:24" ht="15" customHeight="1" x14ac:dyDescent="0.25">
      <c r="A175" s="8" t="s">
        <v>24</v>
      </c>
      <c r="B175" s="9">
        <v>851</v>
      </c>
      <c r="C175" s="8">
        <v>599</v>
      </c>
      <c r="D175" s="8" t="s">
        <v>577</v>
      </c>
      <c r="E175" s="8" t="s">
        <v>26</v>
      </c>
      <c r="F175" s="8" t="s">
        <v>578</v>
      </c>
      <c r="G175" s="8" t="s">
        <v>3146</v>
      </c>
      <c r="H175" s="10"/>
      <c r="I175" s="8" t="s">
        <v>263</v>
      </c>
      <c r="J175" s="8"/>
      <c r="K175" s="8"/>
      <c r="L175" s="8"/>
      <c r="M175" s="8" t="s">
        <v>585</v>
      </c>
      <c r="N175" s="8" t="s">
        <v>265</v>
      </c>
      <c r="O175" s="8" t="s">
        <v>586</v>
      </c>
      <c r="P175" s="11" t="s">
        <v>63</v>
      </c>
      <c r="Q175" s="8" t="s">
        <v>267</v>
      </c>
      <c r="R175" s="8"/>
      <c r="S175" s="8" t="s">
        <v>268</v>
      </c>
      <c r="T175" s="8" t="s">
        <v>33</v>
      </c>
      <c r="U175" s="12"/>
      <c r="V175" s="12"/>
      <c r="W175" s="8" t="s">
        <v>33</v>
      </c>
      <c r="X175" s="8" t="s">
        <v>587</v>
      </c>
    </row>
    <row r="176" spans="1:24" ht="15" customHeight="1" x14ac:dyDescent="0.25">
      <c r="A176" s="8" t="s">
        <v>24</v>
      </c>
      <c r="B176" s="9">
        <v>852</v>
      </c>
      <c r="C176" s="8">
        <v>442</v>
      </c>
      <c r="D176" s="8" t="s">
        <v>577</v>
      </c>
      <c r="E176" s="8" t="s">
        <v>26</v>
      </c>
      <c r="F176" s="8" t="s">
        <v>578</v>
      </c>
      <c r="G176" s="8" t="s">
        <v>3146</v>
      </c>
      <c r="H176" s="10" t="s">
        <v>303</v>
      </c>
      <c r="I176" s="8" t="s">
        <v>357</v>
      </c>
      <c r="J176" s="8"/>
      <c r="K176" s="8"/>
      <c r="L176" s="8"/>
      <c r="M176" s="8" t="s">
        <v>588</v>
      </c>
      <c r="N176" s="8" t="s">
        <v>373</v>
      </c>
      <c r="O176" s="8"/>
      <c r="P176" s="11" t="s">
        <v>415</v>
      </c>
      <c r="Q176" s="8" t="s">
        <v>589</v>
      </c>
      <c r="R176" s="8"/>
      <c r="S176" s="8" t="s">
        <v>53</v>
      </c>
      <c r="T176" s="8" t="s">
        <v>376</v>
      </c>
      <c r="U176" s="12"/>
      <c r="V176" s="12"/>
      <c r="W176" s="8" t="s">
        <v>33</v>
      </c>
      <c r="X176" s="8" t="s">
        <v>590</v>
      </c>
    </row>
    <row r="177" spans="1:24" ht="15" customHeight="1" x14ac:dyDescent="0.25">
      <c r="A177" s="8" t="s">
        <v>24</v>
      </c>
      <c r="B177" s="9">
        <v>853</v>
      </c>
      <c r="C177" s="8">
        <v>179</v>
      </c>
      <c r="D177" s="8" t="s">
        <v>591</v>
      </c>
      <c r="E177" s="8" t="s">
        <v>26</v>
      </c>
      <c r="F177" s="8" t="s">
        <v>578</v>
      </c>
      <c r="G177" s="8" t="s">
        <v>3146</v>
      </c>
      <c r="H177" s="10"/>
      <c r="I177" s="8" t="s">
        <v>27</v>
      </c>
      <c r="J177" s="8"/>
      <c r="K177" s="8"/>
      <c r="L177" s="8"/>
      <c r="M177" s="8" t="s">
        <v>38</v>
      </c>
      <c r="N177" s="8" t="s">
        <v>592</v>
      </c>
      <c r="O177" s="8" t="s">
        <v>30</v>
      </c>
      <c r="P177" s="11" t="s">
        <v>71</v>
      </c>
      <c r="Q177" s="8" t="s">
        <v>41</v>
      </c>
      <c r="R177" s="8"/>
      <c r="S177" s="8" t="s">
        <v>42</v>
      </c>
      <c r="T177" s="8" t="s">
        <v>33</v>
      </c>
      <c r="U177" s="12"/>
      <c r="V177" s="12"/>
      <c r="W177" s="8" t="s">
        <v>33</v>
      </c>
      <c r="X177" s="8" t="s">
        <v>593</v>
      </c>
    </row>
    <row r="178" spans="1:24" ht="15" customHeight="1" x14ac:dyDescent="0.25">
      <c r="A178" s="8" t="s">
        <v>24</v>
      </c>
      <c r="B178" s="9">
        <v>854</v>
      </c>
      <c r="C178" s="8">
        <v>223</v>
      </c>
      <c r="D178" s="8" t="s">
        <v>594</v>
      </c>
      <c r="E178" s="8" t="s">
        <v>26</v>
      </c>
      <c r="F178" s="8" t="s">
        <v>595</v>
      </c>
      <c r="G178" s="8"/>
      <c r="H178" s="10" t="s">
        <v>303</v>
      </c>
      <c r="I178" s="8" t="s">
        <v>387</v>
      </c>
      <c r="J178" s="8"/>
      <c r="K178" s="8"/>
      <c r="L178" s="8"/>
      <c r="M178" s="8" t="s">
        <v>388</v>
      </c>
      <c r="N178" s="8" t="s">
        <v>265</v>
      </c>
      <c r="O178" s="8" t="s">
        <v>389</v>
      </c>
      <c r="P178" s="11" t="s">
        <v>415</v>
      </c>
      <c r="Q178" s="8" t="s">
        <v>391</v>
      </c>
      <c r="R178" s="8"/>
      <c r="S178" s="8" t="s">
        <v>33</v>
      </c>
      <c r="T178" s="8" t="s">
        <v>33</v>
      </c>
      <c r="U178" s="12"/>
      <c r="V178" s="12"/>
      <c r="W178" s="8" t="s">
        <v>33</v>
      </c>
      <c r="X178" s="8" t="s">
        <v>435</v>
      </c>
    </row>
    <row r="179" spans="1:24" ht="15" customHeight="1" x14ac:dyDescent="0.25">
      <c r="A179" s="8" t="s">
        <v>24</v>
      </c>
      <c r="B179" s="9">
        <v>855</v>
      </c>
      <c r="C179" s="8">
        <v>423</v>
      </c>
      <c r="D179" s="8" t="s">
        <v>596</v>
      </c>
      <c r="E179" s="8" t="s">
        <v>26</v>
      </c>
      <c r="F179" s="8" t="s">
        <v>597</v>
      </c>
      <c r="G179" s="12" t="s">
        <v>2686</v>
      </c>
      <c r="H179" s="10" t="s">
        <v>303</v>
      </c>
      <c r="I179" s="8" t="s">
        <v>47</v>
      </c>
      <c r="J179" s="8"/>
      <c r="K179" s="8"/>
      <c r="L179" s="8"/>
      <c r="M179" s="8" t="s">
        <v>598</v>
      </c>
      <c r="N179" s="8" t="s">
        <v>339</v>
      </c>
      <c r="O179" s="8" t="s">
        <v>599</v>
      </c>
      <c r="P179" s="11" t="s">
        <v>71</v>
      </c>
      <c r="Q179" s="8" t="s">
        <v>341</v>
      </c>
      <c r="R179" s="8"/>
      <c r="S179" s="8" t="s">
        <v>53</v>
      </c>
      <c r="T179" s="8" t="s">
        <v>33</v>
      </c>
      <c r="U179" s="12"/>
      <c r="V179" s="12"/>
      <c r="W179" s="8" t="s">
        <v>33</v>
      </c>
      <c r="X179" s="8"/>
    </row>
    <row r="180" spans="1:24" ht="15" customHeight="1" x14ac:dyDescent="0.25">
      <c r="A180" s="8" t="s">
        <v>24</v>
      </c>
      <c r="B180" s="9">
        <v>856</v>
      </c>
      <c r="C180" s="8">
        <v>456</v>
      </c>
      <c r="D180" s="8" t="s">
        <v>596</v>
      </c>
      <c r="E180" s="8" t="s">
        <v>26</v>
      </c>
      <c r="F180" s="8" t="s">
        <v>597</v>
      </c>
      <c r="G180" s="12" t="s">
        <v>2686</v>
      </c>
      <c r="H180" s="10"/>
      <c r="I180" s="8" t="s">
        <v>343</v>
      </c>
      <c r="J180" s="8"/>
      <c r="K180" s="8"/>
      <c r="L180" s="8"/>
      <c r="M180" s="8" t="s">
        <v>600</v>
      </c>
      <c r="N180" s="8" t="s">
        <v>601</v>
      </c>
      <c r="O180" s="8" t="s">
        <v>602</v>
      </c>
      <c r="P180" s="11" t="s">
        <v>350</v>
      </c>
      <c r="Q180" s="8" t="s">
        <v>603</v>
      </c>
      <c r="R180" s="8"/>
      <c r="S180" s="8" t="s">
        <v>33</v>
      </c>
      <c r="T180" s="8" t="s">
        <v>33</v>
      </c>
      <c r="U180" s="12"/>
      <c r="V180" s="12"/>
      <c r="W180" s="8" t="s">
        <v>33</v>
      </c>
      <c r="X180" s="8"/>
    </row>
    <row r="181" spans="1:24" ht="15" customHeight="1" x14ac:dyDescent="0.25">
      <c r="A181" s="8" t="s">
        <v>24</v>
      </c>
      <c r="B181" s="9">
        <v>857</v>
      </c>
      <c r="C181" s="8">
        <v>503</v>
      </c>
      <c r="D181" s="8" t="s">
        <v>596</v>
      </c>
      <c r="E181" s="8" t="s">
        <v>26</v>
      </c>
      <c r="F181" s="8" t="s">
        <v>597</v>
      </c>
      <c r="G181" s="12" t="s">
        <v>2686</v>
      </c>
      <c r="H181" s="10"/>
      <c r="I181" s="8" t="s">
        <v>47</v>
      </c>
      <c r="J181" s="8"/>
      <c r="K181" s="8"/>
      <c r="L181" s="8"/>
      <c r="M181" s="8" t="s">
        <v>277</v>
      </c>
      <c r="N181" s="8" t="s">
        <v>278</v>
      </c>
      <c r="O181" s="8" t="s">
        <v>279</v>
      </c>
      <c r="P181" s="11" t="s">
        <v>71</v>
      </c>
      <c r="Q181" s="8" t="s">
        <v>281</v>
      </c>
      <c r="R181" s="8"/>
      <c r="S181" s="8" t="s">
        <v>282</v>
      </c>
      <c r="T181" s="8" t="s">
        <v>33</v>
      </c>
      <c r="U181" s="12"/>
      <c r="V181" s="12"/>
      <c r="W181" s="8" t="s">
        <v>33</v>
      </c>
      <c r="X181" s="8"/>
    </row>
    <row r="182" spans="1:24" ht="15" customHeight="1" x14ac:dyDescent="0.25">
      <c r="A182" s="8" t="s">
        <v>24</v>
      </c>
      <c r="B182" s="9">
        <v>858</v>
      </c>
      <c r="C182" s="8">
        <v>614</v>
      </c>
      <c r="D182" s="8" t="s">
        <v>596</v>
      </c>
      <c r="E182" s="8" t="s">
        <v>26</v>
      </c>
      <c r="F182" s="8" t="s">
        <v>597</v>
      </c>
      <c r="G182" s="12" t="s">
        <v>2686</v>
      </c>
      <c r="H182" s="10"/>
      <c r="I182" s="8" t="s">
        <v>74</v>
      </c>
      <c r="J182" s="8"/>
      <c r="K182" s="8"/>
      <c r="L182" s="8"/>
      <c r="M182" s="8" t="s">
        <v>604</v>
      </c>
      <c r="N182" s="8" t="s">
        <v>605</v>
      </c>
      <c r="O182" s="8" t="s">
        <v>606</v>
      </c>
      <c r="P182" s="11" t="s">
        <v>71</v>
      </c>
      <c r="Q182" s="8" t="s">
        <v>607</v>
      </c>
      <c r="R182" s="8"/>
      <c r="S182" s="8" t="s">
        <v>33</v>
      </c>
      <c r="T182" s="8" t="s">
        <v>268</v>
      </c>
      <c r="U182" s="12"/>
      <c r="V182" s="12"/>
      <c r="W182" s="8" t="s">
        <v>33</v>
      </c>
      <c r="X182" s="8"/>
    </row>
    <row r="183" spans="1:24" ht="15" customHeight="1" x14ac:dyDescent="0.25">
      <c r="A183" s="8" t="s">
        <v>24</v>
      </c>
      <c r="B183" s="9">
        <v>859</v>
      </c>
      <c r="C183" s="8">
        <v>581</v>
      </c>
      <c r="D183" s="8" t="s">
        <v>608</v>
      </c>
      <c r="E183" s="8" t="s">
        <v>26</v>
      </c>
      <c r="F183" s="8" t="s">
        <v>609</v>
      </c>
      <c r="G183" s="8"/>
      <c r="H183" s="10"/>
      <c r="I183" s="8" t="s">
        <v>74</v>
      </c>
      <c r="J183" s="8"/>
      <c r="K183" s="8"/>
      <c r="L183" s="8"/>
      <c r="M183" s="8" t="s">
        <v>610</v>
      </c>
      <c r="N183" s="8" t="s">
        <v>611</v>
      </c>
      <c r="O183" s="8" t="s">
        <v>612</v>
      </c>
      <c r="P183" s="11" t="s">
        <v>71</v>
      </c>
      <c r="Q183" s="8" t="s">
        <v>613</v>
      </c>
      <c r="R183" s="8"/>
      <c r="S183" s="8" t="s">
        <v>614</v>
      </c>
      <c r="T183" s="8" t="s">
        <v>33</v>
      </c>
      <c r="U183" s="12"/>
      <c r="V183" s="12"/>
      <c r="W183" s="8" t="s">
        <v>33</v>
      </c>
      <c r="X183" s="8"/>
    </row>
    <row r="184" spans="1:24" ht="15" customHeight="1" x14ac:dyDescent="0.25">
      <c r="A184" s="8" t="s">
        <v>24</v>
      </c>
      <c r="B184" s="9">
        <v>860</v>
      </c>
      <c r="C184" s="8">
        <v>601</v>
      </c>
      <c r="D184" s="8" t="s">
        <v>608</v>
      </c>
      <c r="E184" s="8" t="s">
        <v>26</v>
      </c>
      <c r="F184" s="8" t="s">
        <v>609</v>
      </c>
      <c r="G184" s="8"/>
      <c r="H184" s="10"/>
      <c r="I184" s="8" t="s">
        <v>263</v>
      </c>
      <c r="J184" s="8"/>
      <c r="K184" s="8"/>
      <c r="L184" s="8"/>
      <c r="M184" s="8" t="s">
        <v>264</v>
      </c>
      <c r="N184" s="8" t="s">
        <v>265</v>
      </c>
      <c r="O184" s="8" t="s">
        <v>266</v>
      </c>
      <c r="P184" s="11" t="s">
        <v>548</v>
      </c>
      <c r="Q184" s="8" t="s">
        <v>267</v>
      </c>
      <c r="R184" s="8"/>
      <c r="S184" s="8" t="s">
        <v>268</v>
      </c>
      <c r="T184" s="8" t="s">
        <v>33</v>
      </c>
      <c r="U184" s="12"/>
      <c r="V184" s="12"/>
      <c r="W184" s="8" t="s">
        <v>33</v>
      </c>
      <c r="X184" s="8" t="s">
        <v>398</v>
      </c>
    </row>
    <row r="185" spans="1:24" ht="15" customHeight="1" x14ac:dyDescent="0.25">
      <c r="A185" s="8" t="s">
        <v>24</v>
      </c>
      <c r="B185" s="9">
        <v>861</v>
      </c>
      <c r="C185" s="8">
        <v>436</v>
      </c>
      <c r="D185" s="8" t="s">
        <v>615</v>
      </c>
      <c r="E185" s="8" t="s">
        <v>26</v>
      </c>
      <c r="F185" s="8" t="s">
        <v>616</v>
      </c>
      <c r="G185" s="12" t="s">
        <v>5926</v>
      </c>
      <c r="H185" s="10" t="s">
        <v>303</v>
      </c>
      <c r="I185" s="8" t="s">
        <v>357</v>
      </c>
      <c r="J185" s="8"/>
      <c r="K185" s="8"/>
      <c r="L185" s="8"/>
      <c r="M185" s="8" t="s">
        <v>378</v>
      </c>
      <c r="N185" s="8" t="s">
        <v>373</v>
      </c>
      <c r="O185" s="8" t="s">
        <v>414</v>
      </c>
      <c r="P185" s="11" t="s">
        <v>71</v>
      </c>
      <c r="Q185" s="8" t="s">
        <v>375</v>
      </c>
      <c r="R185" s="8"/>
      <c r="S185" s="8" t="s">
        <v>53</v>
      </c>
      <c r="T185" s="8" t="s">
        <v>376</v>
      </c>
      <c r="U185" s="12"/>
      <c r="V185" s="12"/>
      <c r="W185" s="8" t="s">
        <v>33</v>
      </c>
      <c r="X185" s="8" t="s">
        <v>416</v>
      </c>
    </row>
    <row r="186" spans="1:24" ht="15" customHeight="1" x14ac:dyDescent="0.25">
      <c r="A186" s="8" t="s">
        <v>24</v>
      </c>
      <c r="B186" s="9">
        <v>862</v>
      </c>
      <c r="C186" s="8">
        <v>297</v>
      </c>
      <c r="D186" s="8" t="s">
        <v>617</v>
      </c>
      <c r="E186" s="8" t="s">
        <v>26</v>
      </c>
      <c r="F186" s="8" t="s">
        <v>618</v>
      </c>
      <c r="G186" s="8" t="s">
        <v>3151</v>
      </c>
      <c r="H186" s="10" t="s">
        <v>26</v>
      </c>
      <c r="I186" s="8" t="s">
        <v>405</v>
      </c>
      <c r="J186" s="8"/>
      <c r="K186" s="8"/>
      <c r="L186" s="8"/>
      <c r="M186" s="8" t="s">
        <v>406</v>
      </c>
      <c r="N186" s="8"/>
      <c r="O186" s="8" t="s">
        <v>407</v>
      </c>
      <c r="P186" s="11" t="s">
        <v>71</v>
      </c>
      <c r="Q186" s="8" t="s">
        <v>408</v>
      </c>
      <c r="R186" s="8"/>
      <c r="S186" s="8" t="s">
        <v>409</v>
      </c>
      <c r="T186" s="12"/>
      <c r="U186" s="12"/>
      <c r="V186" s="12"/>
      <c r="W186" s="8" t="s">
        <v>33</v>
      </c>
      <c r="X186" s="8" t="s">
        <v>619</v>
      </c>
    </row>
    <row r="187" spans="1:24" ht="15" customHeight="1" x14ac:dyDescent="0.25">
      <c r="A187" s="8" t="s">
        <v>24</v>
      </c>
      <c r="B187" s="9">
        <v>863</v>
      </c>
      <c r="C187" s="8">
        <v>355</v>
      </c>
      <c r="D187" s="8" t="s">
        <v>620</v>
      </c>
      <c r="E187" s="8" t="s">
        <v>26</v>
      </c>
      <c r="F187" s="8" t="s">
        <v>618</v>
      </c>
      <c r="G187" s="8" t="s">
        <v>3151</v>
      </c>
      <c r="H187" s="10" t="s">
        <v>621</v>
      </c>
      <c r="I187" s="8" t="s">
        <v>550</v>
      </c>
      <c r="J187" s="8"/>
      <c r="K187" s="8"/>
      <c r="L187" s="8"/>
      <c r="M187" s="8" t="s">
        <v>551</v>
      </c>
      <c r="N187" s="8">
        <v>19</v>
      </c>
      <c r="O187" s="8" t="s">
        <v>622</v>
      </c>
      <c r="P187" s="11" t="s">
        <v>623</v>
      </c>
      <c r="Q187" s="8" t="s">
        <v>554</v>
      </c>
      <c r="R187" s="8"/>
      <c r="S187" s="8" t="s">
        <v>319</v>
      </c>
      <c r="T187" s="8" t="s">
        <v>33</v>
      </c>
      <c r="U187" s="12"/>
      <c r="V187" s="12"/>
      <c r="W187" s="8" t="s">
        <v>33</v>
      </c>
      <c r="X187" s="8" t="s">
        <v>555</v>
      </c>
    </row>
    <row r="188" spans="1:24" ht="15" customHeight="1" x14ac:dyDescent="0.25">
      <c r="A188" s="8" t="s">
        <v>24</v>
      </c>
      <c r="B188" s="9">
        <v>864</v>
      </c>
      <c r="C188" s="8">
        <v>562</v>
      </c>
      <c r="D188" s="8" t="s">
        <v>624</v>
      </c>
      <c r="E188" s="8" t="s">
        <v>26</v>
      </c>
      <c r="F188" s="8" t="s">
        <v>625</v>
      </c>
      <c r="G188" s="12" t="s">
        <v>6554</v>
      </c>
      <c r="H188" s="10"/>
      <c r="I188" s="8" t="s">
        <v>27</v>
      </c>
      <c r="J188" s="8"/>
      <c r="K188" s="8"/>
      <c r="L188" s="8"/>
      <c r="M188" s="8" t="s">
        <v>80</v>
      </c>
      <c r="N188" s="8" t="s">
        <v>81</v>
      </c>
      <c r="O188" s="8" t="s">
        <v>394</v>
      </c>
      <c r="P188" s="11" t="s">
        <v>415</v>
      </c>
      <c r="Q188" s="8" t="s">
        <v>83</v>
      </c>
      <c r="R188" s="8"/>
      <c r="S188" s="8" t="s">
        <v>84</v>
      </c>
      <c r="T188" s="8" t="s">
        <v>33</v>
      </c>
      <c r="U188" s="12"/>
      <c r="V188" s="12"/>
      <c r="W188" s="8" t="s">
        <v>33</v>
      </c>
      <c r="X188" s="8" t="s">
        <v>626</v>
      </c>
    </row>
    <row r="189" spans="1:24" ht="15" customHeight="1" x14ac:dyDescent="0.25">
      <c r="A189" s="8" t="s">
        <v>24</v>
      </c>
      <c r="B189" s="9">
        <v>865</v>
      </c>
      <c r="C189" s="8">
        <v>506</v>
      </c>
      <c r="D189" s="8" t="s">
        <v>627</v>
      </c>
      <c r="E189" s="8" t="s">
        <v>26</v>
      </c>
      <c r="F189" s="8" t="s">
        <v>628</v>
      </c>
      <c r="G189" s="8" t="s">
        <v>6558</v>
      </c>
      <c r="H189" s="10"/>
      <c r="I189" s="8" t="s">
        <v>47</v>
      </c>
      <c r="J189" s="8"/>
      <c r="K189" s="8"/>
      <c r="L189" s="8"/>
      <c r="M189" s="8" t="s">
        <v>277</v>
      </c>
      <c r="N189" s="8" t="s">
        <v>278</v>
      </c>
      <c r="O189" s="8" t="s">
        <v>279</v>
      </c>
      <c r="P189" s="11" t="s">
        <v>71</v>
      </c>
      <c r="Q189" s="8" t="s">
        <v>281</v>
      </c>
      <c r="R189" s="8"/>
      <c r="S189" s="8" t="s">
        <v>282</v>
      </c>
      <c r="T189" s="8" t="s">
        <v>376</v>
      </c>
      <c r="U189" s="12"/>
      <c r="V189" s="12"/>
      <c r="W189" s="8" t="s">
        <v>33</v>
      </c>
      <c r="X189" s="8"/>
    </row>
    <row r="190" spans="1:24" ht="15" customHeight="1" x14ac:dyDescent="0.25">
      <c r="A190" s="8" t="s">
        <v>24</v>
      </c>
      <c r="B190" s="9">
        <v>866</v>
      </c>
      <c r="C190" s="8">
        <v>414</v>
      </c>
      <c r="D190" s="8" t="s">
        <v>629</v>
      </c>
      <c r="E190" s="8" t="s">
        <v>26</v>
      </c>
      <c r="F190" s="8" t="s">
        <v>630</v>
      </c>
      <c r="G190" s="8"/>
      <c r="H190" s="10"/>
      <c r="I190" s="8" t="s">
        <v>47</v>
      </c>
      <c r="J190" s="8"/>
      <c r="K190" s="8"/>
      <c r="L190" s="8"/>
      <c r="M190" s="8" t="s">
        <v>631</v>
      </c>
      <c r="N190" s="8"/>
      <c r="O190" s="8" t="s">
        <v>632</v>
      </c>
      <c r="P190" s="11" t="s">
        <v>296</v>
      </c>
      <c r="Q190" s="8" t="s">
        <v>633</v>
      </c>
      <c r="R190" s="8"/>
      <c r="S190" s="8" t="s">
        <v>53</v>
      </c>
      <c r="T190" s="8" t="s">
        <v>33</v>
      </c>
      <c r="U190" s="12"/>
      <c r="V190" s="12"/>
      <c r="W190" s="8" t="s">
        <v>33</v>
      </c>
      <c r="X190" s="8" t="s">
        <v>634</v>
      </c>
    </row>
    <row r="191" spans="1:24" ht="15" customHeight="1" x14ac:dyDescent="0.25">
      <c r="A191" s="8" t="s">
        <v>24</v>
      </c>
      <c r="B191" s="9">
        <v>867</v>
      </c>
      <c r="C191" s="8">
        <v>228</v>
      </c>
      <c r="D191" s="8" t="s">
        <v>629</v>
      </c>
      <c r="E191" s="8" t="s">
        <v>26</v>
      </c>
      <c r="F191" s="8" t="s">
        <v>630</v>
      </c>
      <c r="G191" s="8"/>
      <c r="H191" s="10"/>
      <c r="I191" s="8" t="s">
        <v>27</v>
      </c>
      <c r="J191" s="8"/>
      <c r="K191" s="8"/>
      <c r="L191" s="8"/>
      <c r="M191" s="8" t="s">
        <v>459</v>
      </c>
      <c r="N191" s="8" t="s">
        <v>69</v>
      </c>
      <c r="O191" s="8" t="s">
        <v>635</v>
      </c>
      <c r="P191" s="11" t="s">
        <v>71</v>
      </c>
      <c r="Q191" s="8" t="s">
        <v>32</v>
      </c>
      <c r="R191" s="8"/>
      <c r="S191" s="8" t="s">
        <v>33</v>
      </c>
      <c r="T191" s="8" t="s">
        <v>33</v>
      </c>
      <c r="U191" s="12"/>
      <c r="V191" s="12"/>
      <c r="W191" s="8" t="s">
        <v>33</v>
      </c>
      <c r="X191" s="8" t="s">
        <v>313</v>
      </c>
    </row>
    <row r="192" spans="1:24" ht="15" customHeight="1" x14ac:dyDescent="0.25">
      <c r="A192" s="8" t="s">
        <v>24</v>
      </c>
      <c r="B192" s="9">
        <v>868</v>
      </c>
      <c r="C192" s="8">
        <v>275</v>
      </c>
      <c r="D192" s="8" t="s">
        <v>629</v>
      </c>
      <c r="E192" s="8" t="s">
        <v>26</v>
      </c>
      <c r="F192" s="8" t="s">
        <v>630</v>
      </c>
      <c r="G192" s="8"/>
      <c r="H192" s="10" t="s">
        <v>636</v>
      </c>
      <c r="I192" s="8" t="s">
        <v>27</v>
      </c>
      <c r="J192" s="8"/>
      <c r="K192" s="8"/>
      <c r="L192" s="8"/>
      <c r="M192" s="8" t="s">
        <v>486</v>
      </c>
      <c r="N192" s="8" t="s">
        <v>487</v>
      </c>
      <c r="O192" s="8" t="s">
        <v>488</v>
      </c>
      <c r="P192" s="11" t="s">
        <v>71</v>
      </c>
      <c r="Q192" s="8" t="s">
        <v>327</v>
      </c>
      <c r="R192" s="8"/>
      <c r="S192" s="8" t="s">
        <v>312</v>
      </c>
      <c r="T192" s="12"/>
      <c r="U192" s="12"/>
      <c r="V192" s="12"/>
      <c r="W192" s="8" t="s">
        <v>33</v>
      </c>
      <c r="X192" s="8" t="s">
        <v>313</v>
      </c>
    </row>
    <row r="193" spans="1:24" ht="15" customHeight="1" x14ac:dyDescent="0.25">
      <c r="A193" s="8" t="s">
        <v>24</v>
      </c>
      <c r="B193" s="9">
        <v>869</v>
      </c>
      <c r="C193" s="8">
        <v>276</v>
      </c>
      <c r="D193" s="8" t="s">
        <v>629</v>
      </c>
      <c r="E193" s="8" t="s">
        <v>26</v>
      </c>
      <c r="F193" s="8" t="s">
        <v>630</v>
      </c>
      <c r="G193" s="8"/>
      <c r="H193" s="10"/>
      <c r="I193" s="8" t="s">
        <v>27</v>
      </c>
      <c r="J193" s="8"/>
      <c r="K193" s="8"/>
      <c r="L193" s="8"/>
      <c r="M193" s="8" t="s">
        <v>486</v>
      </c>
      <c r="N193" s="8" t="s">
        <v>494</v>
      </c>
      <c r="O193" s="8" t="s">
        <v>311</v>
      </c>
      <c r="P193" s="11" t="s">
        <v>71</v>
      </c>
      <c r="Q193" s="8" t="s">
        <v>327</v>
      </c>
      <c r="R193" s="8"/>
      <c r="S193" s="8" t="s">
        <v>312</v>
      </c>
      <c r="T193" s="12"/>
      <c r="U193" s="12"/>
      <c r="V193" s="12"/>
      <c r="W193" s="8" t="s">
        <v>33</v>
      </c>
      <c r="X193" s="8" t="s">
        <v>313</v>
      </c>
    </row>
    <row r="194" spans="1:24" ht="15" customHeight="1" x14ac:dyDescent="0.25">
      <c r="A194" s="8" t="s">
        <v>24</v>
      </c>
      <c r="B194" s="9">
        <v>870</v>
      </c>
      <c r="C194" s="8">
        <v>344</v>
      </c>
      <c r="D194" s="8" t="s">
        <v>629</v>
      </c>
      <c r="E194" s="8" t="s">
        <v>26</v>
      </c>
      <c r="F194" s="8" t="s">
        <v>630</v>
      </c>
      <c r="G194" s="8"/>
      <c r="H194" s="10"/>
      <c r="I194" s="8" t="s">
        <v>343</v>
      </c>
      <c r="J194" s="8"/>
      <c r="K194" s="8"/>
      <c r="L194" s="8"/>
      <c r="M194" s="8" t="s">
        <v>637</v>
      </c>
      <c r="N194" s="8" t="s">
        <v>638</v>
      </c>
      <c r="O194" s="8" t="s">
        <v>639</v>
      </c>
      <c r="P194" s="11" t="s">
        <v>71</v>
      </c>
      <c r="Q194" s="8" t="s">
        <v>640</v>
      </c>
      <c r="R194" s="8"/>
      <c r="S194" s="8" t="s">
        <v>641</v>
      </c>
      <c r="T194" s="8" t="s">
        <v>336</v>
      </c>
      <c r="U194" s="12"/>
      <c r="V194" s="12"/>
      <c r="W194" s="8" t="s">
        <v>33</v>
      </c>
      <c r="X194" s="8" t="s">
        <v>642</v>
      </c>
    </row>
    <row r="195" spans="1:24" ht="15" customHeight="1" x14ac:dyDescent="0.25">
      <c r="A195" s="8" t="s">
        <v>24</v>
      </c>
      <c r="B195" s="9">
        <v>871</v>
      </c>
      <c r="C195" s="8">
        <v>411</v>
      </c>
      <c r="D195" s="8" t="s">
        <v>629</v>
      </c>
      <c r="E195" s="8" t="s">
        <v>26</v>
      </c>
      <c r="F195" s="8" t="s">
        <v>630</v>
      </c>
      <c r="G195" s="8"/>
      <c r="H195" s="10"/>
      <c r="I195" s="8" t="s">
        <v>47</v>
      </c>
      <c r="J195" s="8"/>
      <c r="K195" s="8"/>
      <c r="L195" s="8"/>
      <c r="M195" s="8" t="s">
        <v>643</v>
      </c>
      <c r="N195" s="8"/>
      <c r="O195" s="8" t="s">
        <v>644</v>
      </c>
      <c r="P195" s="11" t="s">
        <v>346</v>
      </c>
      <c r="Q195" s="8" t="s">
        <v>515</v>
      </c>
      <c r="R195" s="8"/>
      <c r="S195" s="8" t="s">
        <v>53</v>
      </c>
      <c r="T195" s="8" t="s">
        <v>33</v>
      </c>
      <c r="U195" s="12"/>
      <c r="V195" s="12"/>
      <c r="W195" s="8" t="s">
        <v>33</v>
      </c>
      <c r="X195" s="8" t="s">
        <v>645</v>
      </c>
    </row>
    <row r="196" spans="1:24" ht="15" customHeight="1" x14ac:dyDescent="0.25">
      <c r="A196" s="8" t="s">
        <v>24</v>
      </c>
      <c r="B196" s="9">
        <v>872</v>
      </c>
      <c r="C196" s="8">
        <v>497</v>
      </c>
      <c r="D196" s="8" t="s">
        <v>629</v>
      </c>
      <c r="E196" s="8" t="s">
        <v>26</v>
      </c>
      <c r="F196" s="8" t="s">
        <v>630</v>
      </c>
      <c r="G196" s="8"/>
      <c r="H196" s="10"/>
      <c r="I196" s="8" t="s">
        <v>47</v>
      </c>
      <c r="J196" s="8"/>
      <c r="K196" s="8"/>
      <c r="L196" s="8"/>
      <c r="M196" s="8" t="s">
        <v>277</v>
      </c>
      <c r="N196" s="8" t="s">
        <v>278</v>
      </c>
      <c r="O196" s="8" t="s">
        <v>279</v>
      </c>
      <c r="P196" s="11" t="s">
        <v>350</v>
      </c>
      <c r="Q196" s="8" t="s">
        <v>281</v>
      </c>
      <c r="R196" s="8"/>
      <c r="S196" s="8" t="s">
        <v>282</v>
      </c>
      <c r="T196" s="8" t="s">
        <v>33</v>
      </c>
      <c r="U196" s="12"/>
      <c r="V196" s="12"/>
      <c r="W196" s="8" t="s">
        <v>33</v>
      </c>
      <c r="X196" s="8" t="s">
        <v>646</v>
      </c>
    </row>
    <row r="197" spans="1:24" ht="15" customHeight="1" x14ac:dyDescent="0.25">
      <c r="A197" s="8" t="s">
        <v>24</v>
      </c>
      <c r="B197" s="9">
        <v>873</v>
      </c>
      <c r="C197" s="8">
        <v>504</v>
      </c>
      <c r="D197" s="8" t="s">
        <v>629</v>
      </c>
      <c r="E197" s="8" t="s">
        <v>26</v>
      </c>
      <c r="F197" s="8" t="s">
        <v>630</v>
      </c>
      <c r="G197" s="8"/>
      <c r="H197" s="10"/>
      <c r="I197" s="8" t="s">
        <v>47</v>
      </c>
      <c r="J197" s="8"/>
      <c r="K197" s="8"/>
      <c r="L197" s="8"/>
      <c r="M197" s="8" t="s">
        <v>277</v>
      </c>
      <c r="N197" s="8" t="s">
        <v>278</v>
      </c>
      <c r="O197" s="8" t="s">
        <v>279</v>
      </c>
      <c r="P197" s="11" t="s">
        <v>40</v>
      </c>
      <c r="Q197" s="8" t="s">
        <v>281</v>
      </c>
      <c r="R197" s="8"/>
      <c r="S197" s="8" t="s">
        <v>282</v>
      </c>
      <c r="T197" s="8" t="s">
        <v>33</v>
      </c>
      <c r="U197" s="12"/>
      <c r="V197" s="12"/>
      <c r="W197" s="8" t="s">
        <v>33</v>
      </c>
      <c r="X197" s="8" t="s">
        <v>646</v>
      </c>
    </row>
    <row r="198" spans="1:24" ht="15" customHeight="1" x14ac:dyDescent="0.25">
      <c r="A198" s="8" t="s">
        <v>24</v>
      </c>
      <c r="B198" s="9">
        <v>874</v>
      </c>
      <c r="C198" s="8">
        <v>490</v>
      </c>
      <c r="D198" s="8" t="s">
        <v>647</v>
      </c>
      <c r="E198" s="8" t="s">
        <v>26</v>
      </c>
      <c r="F198" s="8" t="s">
        <v>648</v>
      </c>
      <c r="G198" s="8" t="s">
        <v>4478</v>
      </c>
      <c r="H198" s="10"/>
      <c r="I198" s="8" t="s">
        <v>47</v>
      </c>
      <c r="J198" s="8"/>
      <c r="K198" s="8"/>
      <c r="L198" s="8"/>
      <c r="M198" s="8" t="s">
        <v>277</v>
      </c>
      <c r="N198" s="8" t="s">
        <v>278</v>
      </c>
      <c r="O198" s="8" t="s">
        <v>279</v>
      </c>
      <c r="P198" s="11" t="s">
        <v>71</v>
      </c>
      <c r="Q198" s="8" t="s">
        <v>281</v>
      </c>
      <c r="R198" s="8"/>
      <c r="S198" s="8" t="s">
        <v>282</v>
      </c>
      <c r="T198" s="8" t="s">
        <v>649</v>
      </c>
      <c r="U198" s="12"/>
      <c r="V198" s="12"/>
      <c r="W198" s="8" t="s">
        <v>33</v>
      </c>
      <c r="X198" s="8"/>
    </row>
    <row r="199" spans="1:24" ht="15" customHeight="1" x14ac:dyDescent="0.25">
      <c r="A199" s="8" t="s">
        <v>24</v>
      </c>
      <c r="B199" s="9">
        <v>875</v>
      </c>
      <c r="C199" s="8">
        <v>286</v>
      </c>
      <c r="D199" s="8" t="s">
        <v>650</v>
      </c>
      <c r="E199" s="8" t="s">
        <v>26</v>
      </c>
      <c r="F199" s="8" t="s">
        <v>4789</v>
      </c>
      <c r="G199" s="8" t="s">
        <v>4790</v>
      </c>
      <c r="H199" s="10" t="s">
        <v>303</v>
      </c>
      <c r="I199" s="8" t="s">
        <v>27</v>
      </c>
      <c r="J199" s="8"/>
      <c r="K199" s="8"/>
      <c r="L199" s="8"/>
      <c r="M199" s="8" t="s">
        <v>652</v>
      </c>
      <c r="N199" s="8" t="s">
        <v>653</v>
      </c>
      <c r="O199" s="8" t="s">
        <v>194</v>
      </c>
      <c r="P199" s="11" t="s">
        <v>654</v>
      </c>
      <c r="Q199" s="8" t="s">
        <v>327</v>
      </c>
      <c r="R199" s="8"/>
      <c r="S199" s="8" t="s">
        <v>312</v>
      </c>
      <c r="T199" s="8" t="s">
        <v>33</v>
      </c>
      <c r="U199" s="12"/>
      <c r="V199" s="12"/>
      <c r="W199" s="8" t="s">
        <v>33</v>
      </c>
      <c r="X199" s="8" t="s">
        <v>655</v>
      </c>
    </row>
    <row r="200" spans="1:24" ht="15" customHeight="1" x14ac:dyDescent="0.25">
      <c r="A200" s="8" t="s">
        <v>24</v>
      </c>
      <c r="B200" s="9">
        <v>876</v>
      </c>
      <c r="C200" s="8">
        <v>455</v>
      </c>
      <c r="D200" s="8" t="s">
        <v>650</v>
      </c>
      <c r="E200" s="8" t="s">
        <v>26</v>
      </c>
      <c r="F200" s="8" t="s">
        <v>4789</v>
      </c>
      <c r="G200" s="8" t="s">
        <v>4790</v>
      </c>
      <c r="H200" s="10"/>
      <c r="I200" s="8" t="s">
        <v>343</v>
      </c>
      <c r="J200" s="8"/>
      <c r="K200" s="8"/>
      <c r="L200" s="8"/>
      <c r="M200" s="8" t="s">
        <v>600</v>
      </c>
      <c r="N200" s="8" t="s">
        <v>601</v>
      </c>
      <c r="O200" s="8" t="s">
        <v>602</v>
      </c>
      <c r="P200" s="11" t="s">
        <v>71</v>
      </c>
      <c r="Q200" s="8" t="s">
        <v>603</v>
      </c>
      <c r="R200" s="8"/>
      <c r="S200" s="8" t="s">
        <v>33</v>
      </c>
      <c r="T200" s="8" t="s">
        <v>33</v>
      </c>
      <c r="U200" s="12"/>
      <c r="V200" s="12"/>
      <c r="W200" s="8" t="s">
        <v>33</v>
      </c>
      <c r="X200" s="8"/>
    </row>
    <row r="201" spans="1:24" ht="15" customHeight="1" x14ac:dyDescent="0.25">
      <c r="A201" s="8" t="s">
        <v>24</v>
      </c>
      <c r="B201" s="9">
        <v>877</v>
      </c>
      <c r="C201" s="8">
        <v>76</v>
      </c>
      <c r="D201" s="8" t="s">
        <v>656</v>
      </c>
      <c r="E201" s="8" t="s">
        <v>26</v>
      </c>
      <c r="F201" s="8" t="s">
        <v>4789</v>
      </c>
      <c r="G201" s="8" t="s">
        <v>4790</v>
      </c>
      <c r="H201" s="10"/>
      <c r="I201" s="8" t="s">
        <v>74</v>
      </c>
      <c r="J201" s="8"/>
      <c r="K201" s="8"/>
      <c r="L201" s="8"/>
      <c r="M201" s="8" t="s">
        <v>75</v>
      </c>
      <c r="N201" s="8" t="s">
        <v>76</v>
      </c>
      <c r="O201" s="8" t="s">
        <v>657</v>
      </c>
      <c r="P201" s="11" t="s">
        <v>71</v>
      </c>
      <c r="Q201" s="8" t="s">
        <v>78</v>
      </c>
      <c r="R201" s="8"/>
      <c r="S201" s="8" t="s">
        <v>79</v>
      </c>
      <c r="T201" s="12"/>
      <c r="U201" s="12"/>
      <c r="V201" s="12"/>
      <c r="W201" s="8" t="s">
        <v>33</v>
      </c>
      <c r="X201" s="8"/>
    </row>
    <row r="202" spans="1:24" ht="15" customHeight="1" x14ac:dyDescent="0.25">
      <c r="A202" s="8" t="s">
        <v>24</v>
      </c>
      <c r="B202" s="9">
        <v>878</v>
      </c>
      <c r="C202" s="8">
        <v>449</v>
      </c>
      <c r="D202" s="8" t="s">
        <v>658</v>
      </c>
      <c r="E202" s="8" t="s">
        <v>26</v>
      </c>
      <c r="F202" s="8" t="s">
        <v>659</v>
      </c>
      <c r="G202" s="8"/>
      <c r="H202" s="10" t="s">
        <v>303</v>
      </c>
      <c r="I202" s="8" t="s">
        <v>357</v>
      </c>
      <c r="J202" s="8"/>
      <c r="K202" s="8"/>
      <c r="L202" s="8"/>
      <c r="M202" s="8" t="s">
        <v>412</v>
      </c>
      <c r="N202" s="8" t="s">
        <v>413</v>
      </c>
      <c r="O202" s="8"/>
      <c r="P202" s="11" t="s">
        <v>654</v>
      </c>
      <c r="Q202" s="8" t="s">
        <v>362</v>
      </c>
      <c r="R202" s="8"/>
      <c r="S202" s="8" t="s">
        <v>53</v>
      </c>
      <c r="T202" s="8" t="s">
        <v>376</v>
      </c>
      <c r="U202" s="12"/>
      <c r="V202" s="12"/>
      <c r="W202" s="8" t="s">
        <v>33</v>
      </c>
      <c r="X202" s="8"/>
    </row>
    <row r="203" spans="1:24" ht="15" customHeight="1" x14ac:dyDescent="0.25">
      <c r="A203" s="8" t="s">
        <v>24</v>
      </c>
      <c r="B203" s="9">
        <v>879</v>
      </c>
      <c r="C203" s="8">
        <v>287</v>
      </c>
      <c r="D203" s="8" t="s">
        <v>660</v>
      </c>
      <c r="E203" s="8" t="s">
        <v>26</v>
      </c>
      <c r="F203" s="8" t="s">
        <v>661</v>
      </c>
      <c r="G203" s="8" t="s">
        <v>5128</v>
      </c>
      <c r="H203" s="10" t="s">
        <v>303</v>
      </c>
      <c r="I203" s="8" t="s">
        <v>27</v>
      </c>
      <c r="J203" s="8"/>
      <c r="K203" s="8"/>
      <c r="L203" s="8"/>
      <c r="M203" s="8" t="s">
        <v>474</v>
      </c>
      <c r="N203" s="8" t="s">
        <v>565</v>
      </c>
      <c r="O203" s="8" t="s">
        <v>584</v>
      </c>
      <c r="P203" s="11" t="s">
        <v>71</v>
      </c>
      <c r="Q203" s="8" t="s">
        <v>478</v>
      </c>
      <c r="R203" s="8"/>
      <c r="S203" s="8" t="s">
        <v>312</v>
      </c>
      <c r="T203" s="12"/>
      <c r="U203" s="12"/>
      <c r="V203" s="12"/>
      <c r="W203" s="8" t="s">
        <v>33</v>
      </c>
      <c r="X203" s="8" t="s">
        <v>34</v>
      </c>
    </row>
    <row r="204" spans="1:24" ht="15" customHeight="1" x14ac:dyDescent="0.25">
      <c r="A204" s="8" t="s">
        <v>24</v>
      </c>
      <c r="B204" s="9">
        <v>880</v>
      </c>
      <c r="C204" s="8">
        <v>289</v>
      </c>
      <c r="D204" s="8" t="s">
        <v>662</v>
      </c>
      <c r="E204" s="8" t="s">
        <v>26</v>
      </c>
      <c r="F204" s="8" t="s">
        <v>661</v>
      </c>
      <c r="G204" s="8" t="s">
        <v>5128</v>
      </c>
      <c r="H204" s="10" t="s">
        <v>536</v>
      </c>
      <c r="I204" s="8" t="s">
        <v>27</v>
      </c>
      <c r="J204" s="8"/>
      <c r="K204" s="8"/>
      <c r="L204" s="8"/>
      <c r="M204" s="8" t="s">
        <v>474</v>
      </c>
      <c r="N204" s="8" t="s">
        <v>565</v>
      </c>
      <c r="O204" s="8" t="s">
        <v>311</v>
      </c>
      <c r="P204" s="11" t="s">
        <v>40</v>
      </c>
      <c r="Q204" s="8" t="s">
        <v>478</v>
      </c>
      <c r="R204" s="8"/>
      <c r="S204" s="8" t="s">
        <v>312</v>
      </c>
      <c r="T204" s="12"/>
      <c r="U204" s="12"/>
      <c r="V204" s="12"/>
      <c r="W204" s="8" t="s">
        <v>33</v>
      </c>
      <c r="X204" s="8" t="s">
        <v>34</v>
      </c>
    </row>
    <row r="205" spans="1:24" ht="15" customHeight="1" x14ac:dyDescent="0.25">
      <c r="A205" s="8" t="s">
        <v>24</v>
      </c>
      <c r="B205" s="9">
        <v>881</v>
      </c>
      <c r="C205" s="8">
        <v>69</v>
      </c>
      <c r="D205" s="8" t="s">
        <v>663</v>
      </c>
      <c r="E205" s="8" t="s">
        <v>26</v>
      </c>
      <c r="F205" s="8" t="s">
        <v>661</v>
      </c>
      <c r="G205" s="8" t="s">
        <v>5128</v>
      </c>
      <c r="H205" s="10"/>
      <c r="I205" s="8" t="s">
        <v>74</v>
      </c>
      <c r="J205" s="8"/>
      <c r="K205" s="8"/>
      <c r="L205" s="8"/>
      <c r="M205" s="8" t="s">
        <v>664</v>
      </c>
      <c r="N205" s="8" t="s">
        <v>665</v>
      </c>
      <c r="O205" s="8" t="s">
        <v>657</v>
      </c>
      <c r="P205" s="11" t="s">
        <v>40</v>
      </c>
      <c r="Q205" s="8" t="s">
        <v>78</v>
      </c>
      <c r="R205" s="8"/>
      <c r="S205" s="8" t="s">
        <v>79</v>
      </c>
      <c r="T205" s="12"/>
      <c r="U205" s="12"/>
      <c r="V205" s="12"/>
      <c r="W205" s="8" t="s">
        <v>33</v>
      </c>
      <c r="X205" s="8"/>
    </row>
    <row r="206" spans="1:24" ht="15" customHeight="1" x14ac:dyDescent="0.25">
      <c r="A206" s="8" t="s">
        <v>24</v>
      </c>
      <c r="B206" s="9">
        <v>882</v>
      </c>
      <c r="C206" s="8">
        <v>192</v>
      </c>
      <c r="D206" s="8" t="s">
        <v>25</v>
      </c>
      <c r="E206" s="8" t="s">
        <v>26</v>
      </c>
      <c r="F206" s="8" t="s">
        <v>666</v>
      </c>
      <c r="G206" s="12" t="s">
        <v>6247</v>
      </c>
      <c r="H206" s="10"/>
      <c r="I206" s="8" t="s">
        <v>47</v>
      </c>
      <c r="J206" s="8"/>
      <c r="K206" s="8"/>
      <c r="L206" s="8"/>
      <c r="M206" s="8" t="s">
        <v>429</v>
      </c>
      <c r="N206" s="8" t="s">
        <v>430</v>
      </c>
      <c r="O206" s="8" t="s">
        <v>431</v>
      </c>
      <c r="P206" s="11" t="s">
        <v>296</v>
      </c>
      <c r="Q206" s="8" t="s">
        <v>433</v>
      </c>
      <c r="R206" s="8"/>
      <c r="S206" s="8" t="s">
        <v>434</v>
      </c>
      <c r="T206" s="8" t="s">
        <v>33</v>
      </c>
      <c r="U206" s="12"/>
      <c r="V206" s="12"/>
      <c r="W206" s="8" t="s">
        <v>33</v>
      </c>
      <c r="X206" s="8" t="s">
        <v>667</v>
      </c>
    </row>
    <row r="207" spans="1:24" ht="15" customHeight="1" x14ac:dyDescent="0.25">
      <c r="A207" s="8" t="s">
        <v>24</v>
      </c>
      <c r="B207" s="9">
        <v>883</v>
      </c>
      <c r="C207" s="8">
        <v>199</v>
      </c>
      <c r="D207" s="8" t="s">
        <v>25</v>
      </c>
      <c r="E207" s="8" t="s">
        <v>26</v>
      </c>
      <c r="F207" s="8" t="s">
        <v>666</v>
      </c>
      <c r="G207" s="12" t="s">
        <v>6247</v>
      </c>
      <c r="H207" s="10" t="s">
        <v>668</v>
      </c>
      <c r="I207" s="8" t="s">
        <v>47</v>
      </c>
      <c r="J207" s="8"/>
      <c r="K207" s="8"/>
      <c r="L207" s="8"/>
      <c r="M207" s="8" t="s">
        <v>429</v>
      </c>
      <c r="N207" s="8" t="s">
        <v>430</v>
      </c>
      <c r="O207" s="8" t="s">
        <v>431</v>
      </c>
      <c r="P207" s="11" t="s">
        <v>40</v>
      </c>
      <c r="Q207" s="8" t="s">
        <v>443</v>
      </c>
      <c r="R207" s="8"/>
      <c r="S207" s="8" t="s">
        <v>434</v>
      </c>
      <c r="T207" s="8" t="s">
        <v>33</v>
      </c>
      <c r="U207" s="12"/>
      <c r="V207" s="12"/>
      <c r="W207" s="8" t="s">
        <v>33</v>
      </c>
      <c r="X207" s="8" t="s">
        <v>435</v>
      </c>
    </row>
    <row r="208" spans="1:24" ht="15" customHeight="1" x14ac:dyDescent="0.25">
      <c r="A208" s="8" t="s">
        <v>24</v>
      </c>
      <c r="B208" s="9">
        <v>884</v>
      </c>
      <c r="C208" s="8">
        <v>200</v>
      </c>
      <c r="D208" s="8" t="s">
        <v>25</v>
      </c>
      <c r="E208" s="8" t="s">
        <v>26</v>
      </c>
      <c r="F208" s="8" t="s">
        <v>666</v>
      </c>
      <c r="G208" s="12" t="s">
        <v>6247</v>
      </c>
      <c r="H208" s="10"/>
      <c r="I208" s="8" t="s">
        <v>47</v>
      </c>
      <c r="J208" s="8"/>
      <c r="K208" s="8"/>
      <c r="L208" s="8"/>
      <c r="M208" s="8" t="s">
        <v>429</v>
      </c>
      <c r="N208" s="8" t="s">
        <v>430</v>
      </c>
      <c r="O208" s="8" t="s">
        <v>431</v>
      </c>
      <c r="P208" s="11" t="s">
        <v>669</v>
      </c>
      <c r="Q208" s="8" t="s">
        <v>443</v>
      </c>
      <c r="R208" s="8"/>
      <c r="S208" s="8" t="s">
        <v>434</v>
      </c>
      <c r="T208" s="8" t="s">
        <v>33</v>
      </c>
      <c r="U208" s="12"/>
      <c r="V208" s="12"/>
      <c r="W208" s="8" t="s">
        <v>33</v>
      </c>
      <c r="X208" s="8" t="s">
        <v>435</v>
      </c>
    </row>
    <row r="209" spans="1:24" ht="15" customHeight="1" x14ac:dyDescent="0.25">
      <c r="A209" s="8" t="s">
        <v>24</v>
      </c>
      <c r="B209" s="9">
        <v>885</v>
      </c>
      <c r="C209" s="8">
        <v>207</v>
      </c>
      <c r="D209" s="8" t="s">
        <v>25</v>
      </c>
      <c r="E209" s="8" t="s">
        <v>26</v>
      </c>
      <c r="F209" s="8" t="s">
        <v>666</v>
      </c>
      <c r="G209" s="12" t="s">
        <v>6247</v>
      </c>
      <c r="H209" s="10" t="s">
        <v>668</v>
      </c>
      <c r="I209" s="8" t="s">
        <v>47</v>
      </c>
      <c r="J209" s="8"/>
      <c r="K209" s="8"/>
      <c r="L209" s="8"/>
      <c r="M209" s="8" t="s">
        <v>446</v>
      </c>
      <c r="N209" s="8" t="s">
        <v>447</v>
      </c>
      <c r="O209" s="8" t="s">
        <v>441</v>
      </c>
      <c r="P209" s="11" t="s">
        <v>669</v>
      </c>
      <c r="Q209" s="8" t="s">
        <v>449</v>
      </c>
      <c r="R209" s="8"/>
      <c r="S209" s="8" t="s">
        <v>434</v>
      </c>
      <c r="T209" s="8" t="s">
        <v>33</v>
      </c>
      <c r="U209" s="12"/>
      <c r="V209" s="12"/>
      <c r="W209" s="8" t="s">
        <v>33</v>
      </c>
      <c r="X209" s="8" t="s">
        <v>435</v>
      </c>
    </row>
    <row r="210" spans="1:24" ht="15" customHeight="1" x14ac:dyDescent="0.25">
      <c r="A210" s="8" t="s">
        <v>24</v>
      </c>
      <c r="B210" s="9">
        <v>886</v>
      </c>
      <c r="C210" s="8">
        <v>209</v>
      </c>
      <c r="D210" s="8" t="s">
        <v>25</v>
      </c>
      <c r="E210" s="8" t="s">
        <v>26</v>
      </c>
      <c r="F210" s="8" t="s">
        <v>666</v>
      </c>
      <c r="G210" s="12" t="s">
        <v>6247</v>
      </c>
      <c r="H210" s="10"/>
      <c r="I210" s="8" t="s">
        <v>47</v>
      </c>
      <c r="J210" s="8"/>
      <c r="K210" s="8"/>
      <c r="L210" s="8"/>
      <c r="M210" s="8" t="s">
        <v>446</v>
      </c>
      <c r="N210" s="8" t="s">
        <v>447</v>
      </c>
      <c r="O210" s="8" t="s">
        <v>441</v>
      </c>
      <c r="P210" s="11" t="s">
        <v>71</v>
      </c>
      <c r="Q210" s="8" t="s">
        <v>449</v>
      </c>
      <c r="R210" s="8"/>
      <c r="S210" s="8" t="s">
        <v>434</v>
      </c>
      <c r="T210" s="8" t="s">
        <v>33</v>
      </c>
      <c r="U210" s="12"/>
      <c r="V210" s="12"/>
      <c r="W210" s="8" t="s">
        <v>33</v>
      </c>
      <c r="X210" s="8" t="s">
        <v>435</v>
      </c>
    </row>
    <row r="211" spans="1:24" ht="15" customHeight="1" x14ac:dyDescent="0.25">
      <c r="A211" s="8" t="s">
        <v>24</v>
      </c>
      <c r="B211" s="9">
        <v>887</v>
      </c>
      <c r="C211" s="8">
        <v>213</v>
      </c>
      <c r="D211" s="8" t="s">
        <v>25</v>
      </c>
      <c r="E211" s="8" t="s">
        <v>26</v>
      </c>
      <c r="F211" s="8" t="s">
        <v>666</v>
      </c>
      <c r="G211" s="12" t="s">
        <v>6247</v>
      </c>
      <c r="H211" s="10"/>
      <c r="I211" s="8" t="s">
        <v>47</v>
      </c>
      <c r="J211" s="8"/>
      <c r="K211" s="8"/>
      <c r="L211" s="8"/>
      <c r="M211" s="8" t="s">
        <v>450</v>
      </c>
      <c r="N211" s="8" t="s">
        <v>440</v>
      </c>
      <c r="O211" s="8" t="s">
        <v>451</v>
      </c>
      <c r="P211" s="11" t="s">
        <v>670</v>
      </c>
      <c r="Q211" s="8" t="s">
        <v>453</v>
      </c>
      <c r="R211" s="8"/>
      <c r="S211" s="8" t="s">
        <v>434</v>
      </c>
      <c r="T211" s="8" t="s">
        <v>33</v>
      </c>
      <c r="U211" s="12"/>
      <c r="V211" s="12"/>
      <c r="W211" s="8" t="s">
        <v>33</v>
      </c>
      <c r="X211" s="8" t="s">
        <v>667</v>
      </c>
    </row>
    <row r="212" spans="1:24" ht="15" customHeight="1" x14ac:dyDescent="0.25">
      <c r="A212" s="8" t="s">
        <v>24</v>
      </c>
      <c r="B212" s="9">
        <v>888</v>
      </c>
      <c r="C212" s="8">
        <v>232</v>
      </c>
      <c r="D212" s="8" t="s">
        <v>25</v>
      </c>
      <c r="E212" s="8" t="s">
        <v>26</v>
      </c>
      <c r="F212" s="8" t="s">
        <v>666</v>
      </c>
      <c r="G212" s="12" t="s">
        <v>6247</v>
      </c>
      <c r="H212" s="10"/>
      <c r="I212" s="8" t="s">
        <v>27</v>
      </c>
      <c r="J212" s="8"/>
      <c r="K212" s="8"/>
      <c r="L212" s="8"/>
      <c r="M212" s="8" t="s">
        <v>457</v>
      </c>
      <c r="N212" s="8" t="s">
        <v>458</v>
      </c>
      <c r="O212" s="8" t="s">
        <v>460</v>
      </c>
      <c r="P212" s="11" t="s">
        <v>71</v>
      </c>
      <c r="Q212" s="8" t="s">
        <v>32</v>
      </c>
      <c r="R212" s="8"/>
      <c r="S212" s="8" t="s">
        <v>33</v>
      </c>
      <c r="T212" s="8" t="s">
        <v>33</v>
      </c>
      <c r="U212" s="12"/>
      <c r="V212" s="12"/>
      <c r="W212" s="8" t="s">
        <v>33</v>
      </c>
      <c r="X212" s="8" t="s">
        <v>34</v>
      </c>
    </row>
    <row r="213" spans="1:24" ht="15" customHeight="1" x14ac:dyDescent="0.25">
      <c r="A213" s="8" t="s">
        <v>24</v>
      </c>
      <c r="B213" s="9">
        <v>890</v>
      </c>
      <c r="C213" s="8">
        <v>240</v>
      </c>
      <c r="D213" s="8" t="s">
        <v>25</v>
      </c>
      <c r="E213" s="8" t="s">
        <v>26</v>
      </c>
      <c r="F213" s="8" t="s">
        <v>666</v>
      </c>
      <c r="G213" s="12" t="s">
        <v>6247</v>
      </c>
      <c r="H213" s="10"/>
      <c r="I213" s="8" t="s">
        <v>27</v>
      </c>
      <c r="J213" s="8"/>
      <c r="K213" s="8"/>
      <c r="L213" s="8"/>
      <c r="M213" s="8" t="s">
        <v>469</v>
      </c>
      <c r="N213" s="8" t="s">
        <v>470</v>
      </c>
      <c r="O213" s="8" t="s">
        <v>471</v>
      </c>
      <c r="P213" s="11" t="s">
        <v>71</v>
      </c>
      <c r="Q213" s="8" t="s">
        <v>32</v>
      </c>
      <c r="R213" s="8"/>
      <c r="S213" s="8" t="s">
        <v>33</v>
      </c>
      <c r="T213" s="8" t="s">
        <v>33</v>
      </c>
      <c r="U213" s="12"/>
      <c r="V213" s="12"/>
      <c r="W213" s="8" t="s">
        <v>33</v>
      </c>
      <c r="X213" s="8" t="s">
        <v>34</v>
      </c>
    </row>
    <row r="214" spans="1:24" ht="15" customHeight="1" x14ac:dyDescent="0.25">
      <c r="A214" s="8" t="s">
        <v>24</v>
      </c>
      <c r="B214" s="9">
        <v>891</v>
      </c>
      <c r="C214" s="8">
        <v>244</v>
      </c>
      <c r="D214" s="8" t="s">
        <v>25</v>
      </c>
      <c r="E214" s="8" t="s">
        <v>26</v>
      </c>
      <c r="F214" s="8" t="s">
        <v>666</v>
      </c>
      <c r="G214" s="12" t="s">
        <v>6247</v>
      </c>
      <c r="H214" s="10"/>
      <c r="I214" s="8" t="s">
        <v>27</v>
      </c>
      <c r="J214" s="8"/>
      <c r="K214" s="8"/>
      <c r="L214" s="8"/>
      <c r="M214" s="8" t="s">
        <v>309</v>
      </c>
      <c r="N214" s="8" t="s">
        <v>310</v>
      </c>
      <c r="O214" s="8" t="s">
        <v>460</v>
      </c>
      <c r="P214" s="11" t="s">
        <v>71</v>
      </c>
      <c r="Q214" s="8" t="s">
        <v>32</v>
      </c>
      <c r="R214" s="8"/>
      <c r="S214" s="8" t="s">
        <v>479</v>
      </c>
      <c r="T214" s="8" t="s">
        <v>33</v>
      </c>
      <c r="U214" s="12"/>
      <c r="V214" s="12"/>
      <c r="W214" s="8" t="s">
        <v>33</v>
      </c>
      <c r="X214" s="8" t="s">
        <v>34</v>
      </c>
    </row>
    <row r="215" spans="1:24" ht="15" customHeight="1" x14ac:dyDescent="0.25">
      <c r="A215" s="8" t="s">
        <v>24</v>
      </c>
      <c r="B215" s="9">
        <v>892</v>
      </c>
      <c r="C215" s="8">
        <v>251</v>
      </c>
      <c r="D215" s="8" t="s">
        <v>25</v>
      </c>
      <c r="E215" s="8" t="s">
        <v>26</v>
      </c>
      <c r="F215" s="8" t="s">
        <v>666</v>
      </c>
      <c r="G215" s="12" t="s">
        <v>6247</v>
      </c>
      <c r="H215" s="10" t="s">
        <v>473</v>
      </c>
      <c r="I215" s="8" t="s">
        <v>27</v>
      </c>
      <c r="J215" s="8"/>
      <c r="K215" s="8"/>
      <c r="L215" s="8"/>
      <c r="M215" s="8" t="s">
        <v>474</v>
      </c>
      <c r="N215" s="8" t="s">
        <v>565</v>
      </c>
      <c r="O215" s="8" t="s">
        <v>476</v>
      </c>
      <c r="P215" s="11" t="s">
        <v>31</v>
      </c>
      <c r="Q215" s="8" t="s">
        <v>478</v>
      </c>
      <c r="R215" s="8"/>
      <c r="S215" s="8" t="s">
        <v>479</v>
      </c>
      <c r="T215" s="8" t="s">
        <v>33</v>
      </c>
      <c r="U215" s="12"/>
      <c r="V215" s="12"/>
      <c r="W215" s="8" t="s">
        <v>33</v>
      </c>
      <c r="X215" s="8" t="s">
        <v>480</v>
      </c>
    </row>
    <row r="216" spans="1:24" ht="15" customHeight="1" x14ac:dyDescent="0.25">
      <c r="A216" s="8" t="s">
        <v>24</v>
      </c>
      <c r="B216" s="9">
        <v>893</v>
      </c>
      <c r="C216" s="8">
        <v>331</v>
      </c>
      <c r="D216" s="8" t="s">
        <v>25</v>
      </c>
      <c r="E216" s="8" t="s">
        <v>26</v>
      </c>
      <c r="F216" s="8" t="s">
        <v>666</v>
      </c>
      <c r="G216" s="12" t="s">
        <v>6247</v>
      </c>
      <c r="H216" s="10"/>
      <c r="I216" s="8" t="s">
        <v>343</v>
      </c>
      <c r="J216" s="8"/>
      <c r="K216" s="8"/>
      <c r="L216" s="8"/>
      <c r="M216" s="8" t="s">
        <v>671</v>
      </c>
      <c r="N216" s="8" t="s">
        <v>672</v>
      </c>
      <c r="O216" s="8" t="s">
        <v>644</v>
      </c>
      <c r="P216" s="11" t="s">
        <v>31</v>
      </c>
      <c r="Q216" s="8" t="s">
        <v>347</v>
      </c>
      <c r="R216" s="8"/>
      <c r="S216" s="8" t="s">
        <v>319</v>
      </c>
      <c r="T216" s="8" t="s">
        <v>33</v>
      </c>
      <c r="U216" s="12"/>
      <c r="V216" s="12"/>
      <c r="W216" s="8" t="s">
        <v>33</v>
      </c>
      <c r="X216" s="8" t="s">
        <v>673</v>
      </c>
    </row>
    <row r="217" spans="1:24" ht="15" customHeight="1" x14ac:dyDescent="0.25">
      <c r="A217" s="8" t="s">
        <v>24</v>
      </c>
      <c r="B217" s="9">
        <v>894</v>
      </c>
      <c r="C217" s="8">
        <v>349</v>
      </c>
      <c r="D217" s="8" t="s">
        <v>25</v>
      </c>
      <c r="E217" s="8" t="s">
        <v>26</v>
      </c>
      <c r="F217" s="8" t="s">
        <v>666</v>
      </c>
      <c r="G217" s="12" t="s">
        <v>6247</v>
      </c>
      <c r="H217" s="10"/>
      <c r="I217" s="8" t="s">
        <v>47</v>
      </c>
      <c r="J217" s="8"/>
      <c r="K217" s="8"/>
      <c r="L217" s="8"/>
      <c r="M217" s="8" t="s">
        <v>507</v>
      </c>
      <c r="N217" s="8" t="s">
        <v>508</v>
      </c>
      <c r="O217" s="8" t="s">
        <v>509</v>
      </c>
      <c r="P217" s="11" t="s">
        <v>71</v>
      </c>
      <c r="Q217" s="8" t="s">
        <v>510</v>
      </c>
      <c r="R217" s="8"/>
      <c r="S217" s="8" t="s">
        <v>53</v>
      </c>
      <c r="T217" s="8" t="s">
        <v>33</v>
      </c>
      <c r="U217" s="12"/>
      <c r="V217" s="12"/>
      <c r="W217" s="8" t="s">
        <v>33</v>
      </c>
      <c r="X217" s="8" t="s">
        <v>674</v>
      </c>
    </row>
    <row r="218" spans="1:24" ht="15" customHeight="1" x14ac:dyDescent="0.25">
      <c r="A218" s="8" t="s">
        <v>24</v>
      </c>
      <c r="B218" s="9">
        <v>895</v>
      </c>
      <c r="C218" s="8">
        <v>416</v>
      </c>
      <c r="D218" s="8" t="s">
        <v>25</v>
      </c>
      <c r="E218" s="8" t="s">
        <v>26</v>
      </c>
      <c r="F218" s="8" t="s">
        <v>666</v>
      </c>
      <c r="G218" s="12" t="s">
        <v>6247</v>
      </c>
      <c r="H218" s="10"/>
      <c r="I218" s="8" t="s">
        <v>47</v>
      </c>
      <c r="J218" s="8"/>
      <c r="K218" s="8"/>
      <c r="L218" s="8"/>
      <c r="M218" s="8" t="s">
        <v>675</v>
      </c>
      <c r="N218" s="8" t="s">
        <v>676</v>
      </c>
      <c r="O218" s="8" t="s">
        <v>677</v>
      </c>
      <c r="P218" s="11" t="s">
        <v>71</v>
      </c>
      <c r="Q218" s="8" t="s">
        <v>633</v>
      </c>
      <c r="R218" s="8"/>
      <c r="S218" s="8" t="s">
        <v>53</v>
      </c>
      <c r="T218" s="8" t="s">
        <v>33</v>
      </c>
      <c r="U218" s="12"/>
      <c r="V218" s="12"/>
      <c r="W218" s="8" t="s">
        <v>33</v>
      </c>
      <c r="X218" s="8" t="s">
        <v>678</v>
      </c>
    </row>
    <row r="219" spans="1:24" ht="15" customHeight="1" x14ac:dyDescent="0.25">
      <c r="A219" s="8" t="s">
        <v>24</v>
      </c>
      <c r="B219" s="9">
        <v>896</v>
      </c>
      <c r="C219" s="8">
        <v>417</v>
      </c>
      <c r="D219" s="8" t="s">
        <v>25</v>
      </c>
      <c r="E219" s="8" t="s">
        <v>26</v>
      </c>
      <c r="F219" s="8" t="s">
        <v>666</v>
      </c>
      <c r="G219" s="12" t="s">
        <v>6247</v>
      </c>
      <c r="H219" s="10"/>
      <c r="I219" s="8" t="s">
        <v>47</v>
      </c>
      <c r="J219" s="8"/>
      <c r="K219" s="8"/>
      <c r="L219" s="8"/>
      <c r="M219" s="8" t="s">
        <v>679</v>
      </c>
      <c r="N219" s="8"/>
      <c r="O219" s="8" t="s">
        <v>680</v>
      </c>
      <c r="P219" s="11" t="s">
        <v>71</v>
      </c>
      <c r="Q219" s="8" t="s">
        <v>515</v>
      </c>
      <c r="R219" s="8"/>
      <c r="S219" s="8" t="s">
        <v>53</v>
      </c>
      <c r="T219" s="8" t="s">
        <v>33</v>
      </c>
      <c r="U219" s="12"/>
      <c r="V219" s="12"/>
      <c r="W219" s="8" t="s">
        <v>33</v>
      </c>
      <c r="X219" s="8" t="s">
        <v>681</v>
      </c>
    </row>
    <row r="220" spans="1:24" ht="15" customHeight="1" x14ac:dyDescent="0.25">
      <c r="A220" s="8" t="s">
        <v>24</v>
      </c>
      <c r="B220" s="9">
        <v>897</v>
      </c>
      <c r="C220" s="8">
        <v>454</v>
      </c>
      <c r="D220" s="8" t="s">
        <v>25</v>
      </c>
      <c r="E220" s="8" t="s">
        <v>26</v>
      </c>
      <c r="F220" s="8" t="s">
        <v>666</v>
      </c>
      <c r="G220" s="12" t="s">
        <v>6247</v>
      </c>
      <c r="H220" s="10"/>
      <c r="I220" s="8" t="s">
        <v>74</v>
      </c>
      <c r="J220" s="8"/>
      <c r="K220" s="8"/>
      <c r="L220" s="8"/>
      <c r="M220" s="8" t="s">
        <v>682</v>
      </c>
      <c r="N220" s="8" t="s">
        <v>683</v>
      </c>
      <c r="O220" s="8" t="s">
        <v>684</v>
      </c>
      <c r="P220" s="11" t="s">
        <v>71</v>
      </c>
      <c r="Q220" s="8" t="s">
        <v>685</v>
      </c>
      <c r="R220" s="8"/>
      <c r="S220" s="8" t="s">
        <v>53</v>
      </c>
      <c r="T220" s="8" t="s">
        <v>33</v>
      </c>
      <c r="U220" s="12"/>
      <c r="V220" s="12"/>
      <c r="W220" s="8" t="s">
        <v>33</v>
      </c>
      <c r="X220" s="8" t="s">
        <v>686</v>
      </c>
    </row>
    <row r="221" spans="1:24" ht="15" customHeight="1" x14ac:dyDescent="0.25">
      <c r="A221" s="8" t="s">
        <v>24</v>
      </c>
      <c r="B221" s="9">
        <v>898</v>
      </c>
      <c r="C221" s="8">
        <v>495</v>
      </c>
      <c r="D221" s="8" t="s">
        <v>25</v>
      </c>
      <c r="E221" s="8" t="s">
        <v>26</v>
      </c>
      <c r="F221" s="8" t="s">
        <v>666</v>
      </c>
      <c r="G221" s="12" t="s">
        <v>6247</v>
      </c>
      <c r="H221" s="10"/>
      <c r="I221" s="8" t="s">
        <v>47</v>
      </c>
      <c r="J221" s="8"/>
      <c r="K221" s="8"/>
      <c r="L221" s="8"/>
      <c r="M221" s="8" t="s">
        <v>277</v>
      </c>
      <c r="N221" s="8" t="s">
        <v>278</v>
      </c>
      <c r="O221" s="8" t="s">
        <v>279</v>
      </c>
      <c r="P221" s="11" t="s">
        <v>71</v>
      </c>
      <c r="Q221" s="8" t="s">
        <v>281</v>
      </c>
      <c r="R221" s="8"/>
      <c r="S221" s="8" t="s">
        <v>282</v>
      </c>
      <c r="T221" s="8" t="s">
        <v>33</v>
      </c>
      <c r="U221" s="12"/>
      <c r="V221" s="12"/>
      <c r="W221" s="8" t="s">
        <v>33</v>
      </c>
      <c r="X221" s="8" t="s">
        <v>687</v>
      </c>
    </row>
    <row r="222" spans="1:24" ht="15" customHeight="1" x14ac:dyDescent="0.25">
      <c r="A222" s="8" t="s">
        <v>24</v>
      </c>
      <c r="B222" s="9">
        <v>899</v>
      </c>
      <c r="C222" s="8">
        <v>512</v>
      </c>
      <c r="D222" s="8" t="s">
        <v>25</v>
      </c>
      <c r="E222" s="8" t="s">
        <v>26</v>
      </c>
      <c r="F222" s="8" t="s">
        <v>666</v>
      </c>
      <c r="G222" s="12" t="s">
        <v>6247</v>
      </c>
      <c r="H222" s="10"/>
      <c r="I222" s="8" t="s">
        <v>47</v>
      </c>
      <c r="J222" s="8"/>
      <c r="K222" s="8"/>
      <c r="L222" s="8"/>
      <c r="M222" s="8" t="s">
        <v>277</v>
      </c>
      <c r="N222" s="8" t="s">
        <v>278</v>
      </c>
      <c r="O222" s="8" t="s">
        <v>279</v>
      </c>
      <c r="P222" s="11" t="s">
        <v>40</v>
      </c>
      <c r="Q222" s="8" t="s">
        <v>281</v>
      </c>
      <c r="R222" s="8"/>
      <c r="S222" s="8" t="s">
        <v>282</v>
      </c>
      <c r="T222" s="8" t="s">
        <v>33</v>
      </c>
      <c r="U222" s="12"/>
      <c r="V222" s="12"/>
      <c r="W222" s="8" t="s">
        <v>33</v>
      </c>
      <c r="X222" s="8"/>
    </row>
    <row r="223" spans="1:24" ht="15" customHeight="1" x14ac:dyDescent="0.25">
      <c r="A223" s="8" t="s">
        <v>24</v>
      </c>
      <c r="B223" s="9">
        <v>900</v>
      </c>
      <c r="C223" s="8">
        <v>561</v>
      </c>
      <c r="D223" s="8" t="s">
        <v>25</v>
      </c>
      <c r="E223" s="8" t="s">
        <v>26</v>
      </c>
      <c r="F223" s="8" t="s">
        <v>666</v>
      </c>
      <c r="G223" s="12" t="s">
        <v>6247</v>
      </c>
      <c r="H223" s="10"/>
      <c r="I223" s="8" t="s">
        <v>27</v>
      </c>
      <c r="J223" s="8"/>
      <c r="K223" s="8"/>
      <c r="L223" s="8"/>
      <c r="M223" s="8" t="s">
        <v>80</v>
      </c>
      <c r="N223" s="8" t="s">
        <v>81</v>
      </c>
      <c r="O223" s="8" t="s">
        <v>394</v>
      </c>
      <c r="P223" s="11" t="s">
        <v>472</v>
      </c>
      <c r="Q223" s="8" t="s">
        <v>83</v>
      </c>
      <c r="R223" s="8"/>
      <c r="S223" s="8" t="s">
        <v>84</v>
      </c>
      <c r="T223" s="8" t="s">
        <v>33</v>
      </c>
      <c r="U223" s="12"/>
      <c r="V223" s="12"/>
      <c r="W223" s="8" t="s">
        <v>33</v>
      </c>
      <c r="X223" s="8" t="s">
        <v>626</v>
      </c>
    </row>
    <row r="224" spans="1:24" ht="15" customHeight="1" x14ac:dyDescent="0.25">
      <c r="A224" s="8" t="s">
        <v>24</v>
      </c>
      <c r="B224" s="9">
        <v>901</v>
      </c>
      <c r="C224" s="8">
        <v>198</v>
      </c>
      <c r="D224" s="8" t="s">
        <v>688</v>
      </c>
      <c r="E224" s="8" t="s">
        <v>26</v>
      </c>
      <c r="F224" s="8" t="s">
        <v>666</v>
      </c>
      <c r="G224" s="12" t="s">
        <v>6247</v>
      </c>
      <c r="H224" s="10"/>
      <c r="I224" s="8" t="s">
        <v>47</v>
      </c>
      <c r="J224" s="8"/>
      <c r="K224" s="8"/>
      <c r="L224" s="8"/>
      <c r="M224" s="8" t="s">
        <v>429</v>
      </c>
      <c r="N224" s="8" t="s">
        <v>430</v>
      </c>
      <c r="O224" s="8" t="s">
        <v>431</v>
      </c>
      <c r="P224" s="11" t="s">
        <v>477</v>
      </c>
      <c r="Q224" s="8" t="s">
        <v>433</v>
      </c>
      <c r="R224" s="8"/>
      <c r="S224" s="8" t="s">
        <v>434</v>
      </c>
      <c r="T224" s="8" t="s">
        <v>33</v>
      </c>
      <c r="U224" s="12"/>
      <c r="V224" s="12"/>
      <c r="W224" s="8" t="s">
        <v>33</v>
      </c>
      <c r="X224" s="8" t="s">
        <v>435</v>
      </c>
    </row>
    <row r="225" spans="1:24" ht="15" customHeight="1" x14ac:dyDescent="0.25">
      <c r="A225" s="8" t="s">
        <v>24</v>
      </c>
      <c r="B225" s="9">
        <v>902</v>
      </c>
      <c r="C225" s="8">
        <v>197</v>
      </c>
      <c r="D225" s="8" t="s">
        <v>689</v>
      </c>
      <c r="E225" s="8" t="s">
        <v>26</v>
      </c>
      <c r="F225" s="8" t="s">
        <v>666</v>
      </c>
      <c r="G225" s="12" t="s">
        <v>6247</v>
      </c>
      <c r="H225" s="10"/>
      <c r="I225" s="8" t="s">
        <v>47</v>
      </c>
      <c r="J225" s="8"/>
      <c r="K225" s="8"/>
      <c r="L225" s="8"/>
      <c r="M225" s="8" t="s">
        <v>429</v>
      </c>
      <c r="N225" s="8" t="s">
        <v>430</v>
      </c>
      <c r="O225" s="8" t="s">
        <v>431</v>
      </c>
      <c r="P225" s="11" t="s">
        <v>477</v>
      </c>
      <c r="Q225" s="8" t="s">
        <v>433</v>
      </c>
      <c r="R225" s="8"/>
      <c r="S225" s="8" t="s">
        <v>434</v>
      </c>
      <c r="T225" s="8" t="s">
        <v>33</v>
      </c>
      <c r="U225" s="12"/>
      <c r="V225" s="12"/>
      <c r="W225" s="8" t="s">
        <v>33</v>
      </c>
      <c r="X225" s="8" t="s">
        <v>435</v>
      </c>
    </row>
    <row r="226" spans="1:24" ht="15" customHeight="1" x14ac:dyDescent="0.25">
      <c r="A226" s="8" t="s">
        <v>24</v>
      </c>
      <c r="B226" s="9">
        <v>903</v>
      </c>
      <c r="C226" s="8">
        <v>412</v>
      </c>
      <c r="D226" s="8" t="s">
        <v>690</v>
      </c>
      <c r="E226" s="8" t="s">
        <v>26</v>
      </c>
      <c r="F226" s="8" t="s">
        <v>666</v>
      </c>
      <c r="G226" s="12" t="s">
        <v>6247</v>
      </c>
      <c r="H226" s="10"/>
      <c r="I226" s="8" t="s">
        <v>47</v>
      </c>
      <c r="J226" s="8"/>
      <c r="K226" s="8"/>
      <c r="L226" s="8"/>
      <c r="M226" s="8" t="s">
        <v>691</v>
      </c>
      <c r="N226" s="8"/>
      <c r="O226" s="8" t="s">
        <v>692</v>
      </c>
      <c r="P226" s="11" t="s">
        <v>477</v>
      </c>
      <c r="Q226" s="8" t="s">
        <v>515</v>
      </c>
      <c r="R226" s="8"/>
      <c r="S226" s="8" t="s">
        <v>53</v>
      </c>
      <c r="T226" s="8" t="s">
        <v>33</v>
      </c>
      <c r="U226" s="12"/>
      <c r="V226" s="12"/>
      <c r="W226" s="8" t="s">
        <v>33</v>
      </c>
      <c r="X226" s="8"/>
    </row>
    <row r="227" spans="1:24" ht="15" customHeight="1" x14ac:dyDescent="0.25">
      <c r="A227" s="8" t="s">
        <v>24</v>
      </c>
      <c r="B227" s="9">
        <v>904</v>
      </c>
      <c r="C227" s="8">
        <v>195</v>
      </c>
      <c r="D227" s="8" t="s">
        <v>693</v>
      </c>
      <c r="E227" s="8" t="s">
        <v>26</v>
      </c>
      <c r="F227" s="8" t="s">
        <v>666</v>
      </c>
      <c r="G227" s="12" t="s">
        <v>6247</v>
      </c>
      <c r="H227" s="10"/>
      <c r="I227" s="8" t="s">
        <v>47</v>
      </c>
      <c r="J227" s="8"/>
      <c r="K227" s="8"/>
      <c r="L227" s="8"/>
      <c r="M227" s="8" t="s">
        <v>429</v>
      </c>
      <c r="N227" s="8" t="s">
        <v>430</v>
      </c>
      <c r="O227" s="8" t="s">
        <v>431</v>
      </c>
      <c r="P227" s="11" t="s">
        <v>477</v>
      </c>
      <c r="Q227" s="8" t="s">
        <v>433</v>
      </c>
      <c r="R227" s="8"/>
      <c r="S227" s="8" t="s">
        <v>434</v>
      </c>
      <c r="T227" s="8" t="s">
        <v>33</v>
      </c>
      <c r="U227" s="12"/>
      <c r="V227" s="12"/>
      <c r="W227" s="8" t="s">
        <v>33</v>
      </c>
      <c r="X227" s="8" t="s">
        <v>694</v>
      </c>
    </row>
    <row r="228" spans="1:24" ht="15" customHeight="1" x14ac:dyDescent="0.25">
      <c r="A228" s="8" t="s">
        <v>24</v>
      </c>
      <c r="B228" s="9">
        <v>905</v>
      </c>
      <c r="C228" s="8">
        <v>203</v>
      </c>
      <c r="D228" s="8" t="s">
        <v>695</v>
      </c>
      <c r="E228" s="8" t="s">
        <v>26</v>
      </c>
      <c r="F228" s="8" t="s">
        <v>666</v>
      </c>
      <c r="G228" s="12" t="s">
        <v>6247</v>
      </c>
      <c r="H228" s="10"/>
      <c r="I228" s="8" t="s">
        <v>47</v>
      </c>
      <c r="J228" s="8"/>
      <c r="K228" s="8"/>
      <c r="L228" s="8"/>
      <c r="M228" s="8" t="s">
        <v>439</v>
      </c>
      <c r="N228" s="8" t="s">
        <v>440</v>
      </c>
      <c r="O228" s="8" t="s">
        <v>441</v>
      </c>
      <c r="P228" s="11" t="s">
        <v>71</v>
      </c>
      <c r="Q228" s="8" t="s">
        <v>443</v>
      </c>
      <c r="R228" s="8"/>
      <c r="S228" s="8" t="s">
        <v>434</v>
      </c>
      <c r="T228" s="8" t="s">
        <v>33</v>
      </c>
      <c r="U228" s="12"/>
      <c r="V228" s="12"/>
      <c r="W228" s="8" t="s">
        <v>33</v>
      </c>
      <c r="X228" s="8" t="s">
        <v>444</v>
      </c>
    </row>
    <row r="229" spans="1:24" ht="15" customHeight="1" x14ac:dyDescent="0.25">
      <c r="A229" s="8" t="s">
        <v>24</v>
      </c>
      <c r="B229" s="9">
        <v>906</v>
      </c>
      <c r="C229" s="8">
        <v>73</v>
      </c>
      <c r="D229" s="8" t="s">
        <v>696</v>
      </c>
      <c r="E229" s="8" t="s">
        <v>26</v>
      </c>
      <c r="F229" s="8" t="s">
        <v>697</v>
      </c>
      <c r="G229" s="8" t="s">
        <v>4496</v>
      </c>
      <c r="H229" s="10"/>
      <c r="I229" s="8" t="s">
        <v>74</v>
      </c>
      <c r="J229" s="8"/>
      <c r="K229" s="8"/>
      <c r="L229" s="8"/>
      <c r="M229" s="8" t="s">
        <v>664</v>
      </c>
      <c r="N229" s="8" t="s">
        <v>665</v>
      </c>
      <c r="O229" s="8" t="s">
        <v>657</v>
      </c>
      <c r="P229" s="11" t="s">
        <v>71</v>
      </c>
      <c r="Q229" s="8" t="s">
        <v>78</v>
      </c>
      <c r="R229" s="8"/>
      <c r="S229" s="8" t="s">
        <v>79</v>
      </c>
      <c r="T229" s="12"/>
      <c r="U229" s="12"/>
      <c r="V229" s="12"/>
      <c r="W229" s="8" t="s">
        <v>33</v>
      </c>
      <c r="X229" s="8"/>
    </row>
    <row r="230" spans="1:24" ht="15" customHeight="1" x14ac:dyDescent="0.25">
      <c r="A230" s="8" t="s">
        <v>24</v>
      </c>
      <c r="B230" s="9">
        <v>907</v>
      </c>
      <c r="C230" s="8">
        <v>443</v>
      </c>
      <c r="D230" s="8" t="s">
        <v>698</v>
      </c>
      <c r="E230" s="8" t="s">
        <v>26</v>
      </c>
      <c r="F230" s="8" t="s">
        <v>699</v>
      </c>
      <c r="G230" s="8" t="s">
        <v>700</v>
      </c>
      <c r="H230" s="10" t="s">
        <v>303</v>
      </c>
      <c r="I230" s="8" t="s">
        <v>357</v>
      </c>
      <c r="J230" s="8"/>
      <c r="K230" s="8"/>
      <c r="L230" s="8"/>
      <c r="M230" s="8" t="s">
        <v>701</v>
      </c>
      <c r="N230" s="8" t="s">
        <v>702</v>
      </c>
      <c r="O230" s="8" t="s">
        <v>703</v>
      </c>
      <c r="P230" s="11" t="s">
        <v>71</v>
      </c>
      <c r="Q230" s="8" t="s">
        <v>704</v>
      </c>
      <c r="R230" s="8"/>
      <c r="S230" s="8" t="s">
        <v>53</v>
      </c>
      <c r="T230" s="8" t="s">
        <v>376</v>
      </c>
      <c r="U230" s="12"/>
      <c r="V230" s="12"/>
      <c r="W230" s="8" t="s">
        <v>33</v>
      </c>
      <c r="X230" s="8" t="s">
        <v>705</v>
      </c>
    </row>
    <row r="231" spans="1:24" ht="15" customHeight="1" x14ac:dyDescent="0.25">
      <c r="A231" s="8" t="s">
        <v>24</v>
      </c>
      <c r="B231" s="9">
        <v>908</v>
      </c>
      <c r="C231" s="8">
        <v>481</v>
      </c>
      <c r="D231" s="8" t="s">
        <v>706</v>
      </c>
      <c r="E231" s="8" t="s">
        <v>26</v>
      </c>
      <c r="F231" s="8" t="s">
        <v>707</v>
      </c>
      <c r="G231" s="8" t="s">
        <v>528</v>
      </c>
      <c r="H231" s="10"/>
      <c r="I231" s="8" t="s">
        <v>343</v>
      </c>
      <c r="J231" s="8"/>
      <c r="K231" s="8"/>
      <c r="L231" s="8"/>
      <c r="M231" s="8" t="s">
        <v>600</v>
      </c>
      <c r="N231" s="8" t="s">
        <v>601</v>
      </c>
      <c r="O231" s="8" t="s">
        <v>708</v>
      </c>
      <c r="P231" s="11" t="s">
        <v>71</v>
      </c>
      <c r="Q231" s="8" t="s">
        <v>603</v>
      </c>
      <c r="R231" s="8"/>
      <c r="S231" s="8" t="s">
        <v>33</v>
      </c>
      <c r="T231" s="12"/>
      <c r="U231" s="12"/>
      <c r="V231" s="12"/>
      <c r="W231" s="8" t="s">
        <v>33</v>
      </c>
      <c r="X231" s="8" t="s">
        <v>709</v>
      </c>
    </row>
    <row r="232" spans="1:24" ht="15" customHeight="1" x14ac:dyDescent="0.25">
      <c r="A232" s="8" t="s">
        <v>24</v>
      </c>
      <c r="B232" s="9">
        <v>909</v>
      </c>
      <c r="C232" s="8">
        <v>86</v>
      </c>
      <c r="D232" s="8" t="s">
        <v>710</v>
      </c>
      <c r="E232" s="8" t="s">
        <v>26</v>
      </c>
      <c r="F232" s="8" t="s">
        <v>707</v>
      </c>
      <c r="G232" s="8" t="s">
        <v>528</v>
      </c>
      <c r="H232" s="10" t="s">
        <v>303</v>
      </c>
      <c r="I232" s="8" t="s">
        <v>74</v>
      </c>
      <c r="J232" s="8"/>
      <c r="K232" s="8"/>
      <c r="L232" s="8"/>
      <c r="M232" s="8" t="s">
        <v>711</v>
      </c>
      <c r="N232" s="8" t="s">
        <v>712</v>
      </c>
      <c r="O232" s="8" t="s">
        <v>713</v>
      </c>
      <c r="P232" s="11" t="s">
        <v>71</v>
      </c>
      <c r="Q232" s="8" t="s">
        <v>714</v>
      </c>
      <c r="R232" s="8"/>
      <c r="S232" s="8" t="s">
        <v>715</v>
      </c>
      <c r="T232" s="12"/>
      <c r="U232" s="12"/>
      <c r="V232" s="12"/>
      <c r="W232" s="8" t="s">
        <v>33</v>
      </c>
      <c r="X232" s="8" t="s">
        <v>716</v>
      </c>
    </row>
    <row r="233" spans="1:24" ht="15" customHeight="1" x14ac:dyDescent="0.25">
      <c r="A233" s="8" t="s">
        <v>24</v>
      </c>
      <c r="B233" s="9">
        <v>910</v>
      </c>
      <c r="C233" s="8">
        <v>505</v>
      </c>
      <c r="D233" s="8" t="s">
        <v>710</v>
      </c>
      <c r="E233" s="8" t="s">
        <v>26</v>
      </c>
      <c r="F233" s="8" t="s">
        <v>707</v>
      </c>
      <c r="G233" s="8" t="s">
        <v>528</v>
      </c>
      <c r="H233" s="10"/>
      <c r="I233" s="8" t="s">
        <v>47</v>
      </c>
      <c r="J233" s="8"/>
      <c r="K233" s="8"/>
      <c r="L233" s="8"/>
      <c r="M233" s="8" t="s">
        <v>277</v>
      </c>
      <c r="N233" s="8" t="s">
        <v>278</v>
      </c>
      <c r="O233" s="8" t="s">
        <v>279</v>
      </c>
      <c r="P233" s="11" t="s">
        <v>71</v>
      </c>
      <c r="Q233" s="8" t="s">
        <v>281</v>
      </c>
      <c r="R233" s="8"/>
      <c r="S233" s="8" t="s">
        <v>282</v>
      </c>
      <c r="T233" s="8" t="s">
        <v>376</v>
      </c>
      <c r="U233" s="12"/>
      <c r="V233" s="12"/>
      <c r="W233" s="8" t="s">
        <v>33</v>
      </c>
      <c r="X233" s="8"/>
    </row>
    <row r="234" spans="1:24" ht="15" customHeight="1" x14ac:dyDescent="0.25">
      <c r="A234" s="8" t="s">
        <v>24</v>
      </c>
      <c r="B234" s="9">
        <v>911</v>
      </c>
      <c r="C234" s="8">
        <v>556</v>
      </c>
      <c r="D234" s="8" t="s">
        <v>710</v>
      </c>
      <c r="E234" s="8" t="s">
        <v>26</v>
      </c>
      <c r="F234" s="8" t="s">
        <v>707</v>
      </c>
      <c r="G234" s="8" t="s">
        <v>528</v>
      </c>
      <c r="H234" s="10"/>
      <c r="I234" s="8" t="s">
        <v>27</v>
      </c>
      <c r="J234" s="8"/>
      <c r="K234" s="8"/>
      <c r="L234" s="8"/>
      <c r="M234" s="8" t="s">
        <v>80</v>
      </c>
      <c r="N234" s="8" t="s">
        <v>81</v>
      </c>
      <c r="O234" s="8" t="s">
        <v>541</v>
      </c>
      <c r="P234" s="11" t="s">
        <v>71</v>
      </c>
      <c r="Q234" s="8" t="s">
        <v>83</v>
      </c>
      <c r="R234" s="8"/>
      <c r="S234" s="8" t="s">
        <v>84</v>
      </c>
      <c r="T234" s="8" t="s">
        <v>33</v>
      </c>
      <c r="U234" s="12"/>
      <c r="V234" s="12"/>
      <c r="W234" s="8" t="s">
        <v>33</v>
      </c>
      <c r="X234" s="8"/>
    </row>
    <row r="235" spans="1:24" ht="15" customHeight="1" x14ac:dyDescent="0.25">
      <c r="A235" s="8" t="s">
        <v>24</v>
      </c>
      <c r="B235" s="9">
        <v>912</v>
      </c>
      <c r="C235" s="8">
        <v>608</v>
      </c>
      <c r="D235" s="8" t="s">
        <v>717</v>
      </c>
      <c r="E235" s="8" t="s">
        <v>26</v>
      </c>
      <c r="F235" s="8" t="s">
        <v>718</v>
      </c>
      <c r="G235" s="8"/>
      <c r="H235" s="10"/>
      <c r="I235" s="8" t="s">
        <v>263</v>
      </c>
      <c r="J235" s="8"/>
      <c r="K235" s="8"/>
      <c r="L235" s="8"/>
      <c r="M235" s="8" t="s">
        <v>264</v>
      </c>
      <c r="N235" s="8" t="s">
        <v>265</v>
      </c>
      <c r="O235" s="8" t="s">
        <v>266</v>
      </c>
      <c r="P235" s="11" t="s">
        <v>71</v>
      </c>
      <c r="Q235" s="8" t="s">
        <v>267</v>
      </c>
      <c r="R235" s="8"/>
      <c r="S235" s="8" t="s">
        <v>268</v>
      </c>
      <c r="T235" s="8" t="s">
        <v>268</v>
      </c>
      <c r="U235" s="12"/>
      <c r="V235" s="12"/>
      <c r="W235" s="8" t="s">
        <v>33</v>
      </c>
      <c r="X235" s="8" t="s">
        <v>398</v>
      </c>
    </row>
    <row r="236" spans="1:24" ht="15" customHeight="1" x14ac:dyDescent="0.25">
      <c r="A236" s="8" t="s">
        <v>24</v>
      </c>
      <c r="B236" s="9">
        <v>913</v>
      </c>
      <c r="C236" s="8">
        <v>439</v>
      </c>
      <c r="D236" s="8" t="s">
        <v>717</v>
      </c>
      <c r="E236" s="8" t="s">
        <v>26</v>
      </c>
      <c r="F236" s="8" t="s">
        <v>718</v>
      </c>
      <c r="G236" s="8"/>
      <c r="H236" s="10" t="s">
        <v>303</v>
      </c>
      <c r="I236" s="8" t="s">
        <v>357</v>
      </c>
      <c r="J236" s="8"/>
      <c r="K236" s="8"/>
      <c r="L236" s="8"/>
      <c r="M236" s="8" t="s">
        <v>719</v>
      </c>
      <c r="N236" s="8" t="s">
        <v>720</v>
      </c>
      <c r="O236" s="8" t="s">
        <v>721</v>
      </c>
      <c r="P236" s="11" t="s">
        <v>71</v>
      </c>
      <c r="Q236" s="8" t="s">
        <v>722</v>
      </c>
      <c r="R236" s="8"/>
      <c r="S236" s="8" t="s">
        <v>53</v>
      </c>
      <c r="T236" s="8" t="s">
        <v>376</v>
      </c>
      <c r="U236" s="12"/>
      <c r="V236" s="12"/>
      <c r="W236" s="8" t="s">
        <v>33</v>
      </c>
      <c r="X236" s="8" t="s">
        <v>723</v>
      </c>
    </row>
    <row r="237" spans="1:24" ht="15" customHeight="1" x14ac:dyDescent="0.25">
      <c r="A237" s="8" t="s">
        <v>24</v>
      </c>
      <c r="B237" s="9">
        <v>914</v>
      </c>
      <c r="C237" s="8">
        <v>515</v>
      </c>
      <c r="D237" s="8" t="s">
        <v>724</v>
      </c>
      <c r="E237" s="8" t="s">
        <v>26</v>
      </c>
      <c r="F237" s="8" t="s">
        <v>718</v>
      </c>
      <c r="G237" s="8"/>
      <c r="H237" s="10"/>
      <c r="I237" s="8" t="s">
        <v>47</v>
      </c>
      <c r="J237" s="8"/>
      <c r="K237" s="8"/>
      <c r="L237" s="8"/>
      <c r="M237" s="8" t="s">
        <v>277</v>
      </c>
      <c r="N237" s="8" t="s">
        <v>278</v>
      </c>
      <c r="O237" s="8" t="s">
        <v>279</v>
      </c>
      <c r="P237" s="11" t="s">
        <v>71</v>
      </c>
      <c r="Q237" s="8" t="s">
        <v>281</v>
      </c>
      <c r="R237" s="8"/>
      <c r="S237" s="8" t="s">
        <v>282</v>
      </c>
      <c r="T237" s="8" t="s">
        <v>33</v>
      </c>
      <c r="U237" s="12"/>
      <c r="V237" s="12"/>
      <c r="W237" s="8" t="s">
        <v>33</v>
      </c>
      <c r="X237" s="8"/>
    </row>
    <row r="238" spans="1:24" ht="15" customHeight="1" x14ac:dyDescent="0.25">
      <c r="A238" s="8" t="s">
        <v>24</v>
      </c>
      <c r="B238" s="9">
        <v>915</v>
      </c>
      <c r="C238" s="8">
        <v>458</v>
      </c>
      <c r="D238" s="8" t="s">
        <v>725</v>
      </c>
      <c r="E238" s="8" t="s">
        <v>26</v>
      </c>
      <c r="F238" s="8" t="s">
        <v>718</v>
      </c>
      <c r="G238" s="8"/>
      <c r="H238" s="10"/>
      <c r="I238" s="8" t="s">
        <v>343</v>
      </c>
      <c r="J238" s="8"/>
      <c r="K238" s="8"/>
      <c r="L238" s="8"/>
      <c r="M238" s="8" t="s">
        <v>600</v>
      </c>
      <c r="N238" s="8" t="s">
        <v>601</v>
      </c>
      <c r="O238" s="8" t="s">
        <v>602</v>
      </c>
      <c r="P238" s="11" t="s">
        <v>726</v>
      </c>
      <c r="Q238" s="8" t="s">
        <v>603</v>
      </c>
      <c r="R238" s="8"/>
      <c r="S238" s="8" t="s">
        <v>33</v>
      </c>
      <c r="T238" s="8" t="s">
        <v>33</v>
      </c>
      <c r="U238" s="12"/>
      <c r="V238" s="12"/>
      <c r="W238" s="8" t="s">
        <v>33</v>
      </c>
      <c r="X238" s="8"/>
    </row>
    <row r="239" spans="1:24" ht="15" customHeight="1" x14ac:dyDescent="0.25">
      <c r="A239" s="8" t="s">
        <v>24</v>
      </c>
      <c r="B239" s="9">
        <v>916</v>
      </c>
      <c r="C239" s="8">
        <v>302</v>
      </c>
      <c r="D239" s="8" t="s">
        <v>727</v>
      </c>
      <c r="E239" s="8" t="s">
        <v>26</v>
      </c>
      <c r="F239" s="8" t="s">
        <v>728</v>
      </c>
      <c r="G239" s="8" t="s">
        <v>3151</v>
      </c>
      <c r="H239" s="10"/>
      <c r="I239" s="8" t="s">
        <v>405</v>
      </c>
      <c r="J239" s="8"/>
      <c r="K239" s="8"/>
      <c r="L239" s="8"/>
      <c r="M239" s="8" t="s">
        <v>729</v>
      </c>
      <c r="N239" s="8"/>
      <c r="O239" s="8" t="s">
        <v>407</v>
      </c>
      <c r="P239" s="11" t="s">
        <v>71</v>
      </c>
      <c r="Q239" s="8" t="s">
        <v>730</v>
      </c>
      <c r="R239" s="8"/>
      <c r="S239" s="8" t="s">
        <v>731</v>
      </c>
      <c r="T239" s="8" t="s">
        <v>33</v>
      </c>
      <c r="U239" s="12"/>
      <c r="V239" s="12"/>
      <c r="W239" s="8" t="s">
        <v>33</v>
      </c>
      <c r="X239" s="8"/>
    </row>
    <row r="240" spans="1:24" ht="15" customHeight="1" x14ac:dyDescent="0.25">
      <c r="A240" s="8" t="s">
        <v>24</v>
      </c>
      <c r="B240" s="9">
        <v>917</v>
      </c>
      <c r="C240" s="8">
        <v>525</v>
      </c>
      <c r="D240" s="8" t="s">
        <v>727</v>
      </c>
      <c r="E240" s="8" t="s">
        <v>26</v>
      </c>
      <c r="F240" s="8" t="s">
        <v>728</v>
      </c>
      <c r="G240" s="8" t="s">
        <v>3151</v>
      </c>
      <c r="H240" s="10"/>
      <c r="I240" s="8" t="s">
        <v>732</v>
      </c>
      <c r="J240" s="8"/>
      <c r="K240" s="8"/>
      <c r="L240" s="8"/>
      <c r="M240" s="8" t="s">
        <v>733</v>
      </c>
      <c r="N240" s="8" t="s">
        <v>734</v>
      </c>
      <c r="O240" s="8" t="s">
        <v>30</v>
      </c>
      <c r="P240" s="11" t="s">
        <v>71</v>
      </c>
      <c r="Q240" s="8" t="s">
        <v>735</v>
      </c>
      <c r="R240" s="8"/>
      <c r="S240" s="8" t="s">
        <v>736</v>
      </c>
      <c r="T240" s="8" t="s">
        <v>33</v>
      </c>
      <c r="U240" s="12"/>
      <c r="V240" s="12"/>
      <c r="W240" s="8" t="s">
        <v>33</v>
      </c>
      <c r="X240" s="8" t="s">
        <v>737</v>
      </c>
    </row>
    <row r="241" spans="1:24" ht="15" customHeight="1" x14ac:dyDescent="0.25">
      <c r="A241" s="8" t="s">
        <v>24</v>
      </c>
      <c r="B241" s="9">
        <v>918</v>
      </c>
      <c r="C241" s="8">
        <v>461</v>
      </c>
      <c r="D241" s="8" t="s">
        <v>738</v>
      </c>
      <c r="E241" s="8" t="s">
        <v>26</v>
      </c>
      <c r="F241" s="8" t="s">
        <v>739</v>
      </c>
      <c r="G241" s="8" t="s">
        <v>3151</v>
      </c>
      <c r="H241" s="10"/>
      <c r="I241" s="8" t="s">
        <v>343</v>
      </c>
      <c r="J241" s="8"/>
      <c r="K241" s="8"/>
      <c r="L241" s="8"/>
      <c r="M241" s="8" t="s">
        <v>600</v>
      </c>
      <c r="N241" s="8" t="s">
        <v>601</v>
      </c>
      <c r="O241" s="8" t="s">
        <v>602</v>
      </c>
      <c r="P241" s="11" t="s">
        <v>71</v>
      </c>
      <c r="Q241" s="8" t="s">
        <v>603</v>
      </c>
      <c r="R241" s="8"/>
      <c r="S241" s="8" t="s">
        <v>33</v>
      </c>
      <c r="T241" s="8" t="s">
        <v>33</v>
      </c>
      <c r="U241" s="12"/>
      <c r="V241" s="12"/>
      <c r="W241" s="8" t="s">
        <v>33</v>
      </c>
      <c r="X241" s="8"/>
    </row>
    <row r="242" spans="1:24" ht="15" customHeight="1" x14ac:dyDescent="0.25">
      <c r="A242" s="8" t="s">
        <v>24</v>
      </c>
      <c r="B242" s="9">
        <v>919</v>
      </c>
      <c r="C242" s="8">
        <v>462</v>
      </c>
      <c r="D242" s="8" t="s">
        <v>738</v>
      </c>
      <c r="E242" s="8" t="s">
        <v>26</v>
      </c>
      <c r="F242" s="8" t="s">
        <v>739</v>
      </c>
      <c r="G242" s="8" t="s">
        <v>3151</v>
      </c>
      <c r="H242" s="10"/>
      <c r="I242" s="8" t="s">
        <v>343</v>
      </c>
      <c r="J242" s="8"/>
      <c r="K242" s="8"/>
      <c r="L242" s="8"/>
      <c r="M242" s="8" t="s">
        <v>600</v>
      </c>
      <c r="N242" s="8" t="s">
        <v>601</v>
      </c>
      <c r="O242" s="8" t="s">
        <v>602</v>
      </c>
      <c r="P242" s="11" t="s">
        <v>740</v>
      </c>
      <c r="Q242" s="8" t="s">
        <v>603</v>
      </c>
      <c r="R242" s="8"/>
      <c r="S242" s="8" t="s">
        <v>33</v>
      </c>
      <c r="T242" s="8" t="s">
        <v>33</v>
      </c>
      <c r="U242" s="12"/>
      <c r="V242" s="12"/>
      <c r="W242" s="8" t="s">
        <v>33</v>
      </c>
      <c r="X242" s="8"/>
    </row>
    <row r="243" spans="1:24" ht="15" customHeight="1" x14ac:dyDescent="0.25">
      <c r="A243" s="8" t="s">
        <v>24</v>
      </c>
      <c r="B243" s="9">
        <v>920</v>
      </c>
      <c r="C243" s="8">
        <v>470</v>
      </c>
      <c r="D243" s="8" t="s">
        <v>738</v>
      </c>
      <c r="E243" s="8" t="s">
        <v>26</v>
      </c>
      <c r="F243" s="8" t="s">
        <v>739</v>
      </c>
      <c r="G243" s="8" t="s">
        <v>3151</v>
      </c>
      <c r="H243" s="10"/>
      <c r="I243" s="8" t="s">
        <v>343</v>
      </c>
      <c r="J243" s="8"/>
      <c r="K243" s="8"/>
      <c r="L243" s="8"/>
      <c r="M243" s="8"/>
      <c r="N243" s="8"/>
      <c r="O243" s="8"/>
      <c r="P243" s="11" t="s">
        <v>741</v>
      </c>
      <c r="Q243" s="8" t="s">
        <v>742</v>
      </c>
      <c r="R243" s="8"/>
      <c r="S243" s="8" t="s">
        <v>33</v>
      </c>
      <c r="T243" s="8" t="s">
        <v>33</v>
      </c>
      <c r="U243" s="12"/>
      <c r="V243" s="12"/>
      <c r="W243" s="8" t="s">
        <v>33</v>
      </c>
      <c r="X243" s="8"/>
    </row>
    <row r="244" spans="1:24" ht="15" customHeight="1" x14ac:dyDescent="0.25">
      <c r="A244" s="8" t="s">
        <v>24</v>
      </c>
      <c r="B244" s="9">
        <v>921</v>
      </c>
      <c r="C244" s="8">
        <v>594</v>
      </c>
      <c r="D244" s="8" t="s">
        <v>738</v>
      </c>
      <c r="E244" s="8" t="s">
        <v>26</v>
      </c>
      <c r="F244" s="8" t="s">
        <v>739</v>
      </c>
      <c r="G244" s="8" t="s">
        <v>3151</v>
      </c>
      <c r="H244" s="10"/>
      <c r="I244" s="8" t="s">
        <v>263</v>
      </c>
      <c r="J244" s="8"/>
      <c r="K244" s="8"/>
      <c r="L244" s="8"/>
      <c r="M244" s="8" t="s">
        <v>264</v>
      </c>
      <c r="N244" s="8" t="s">
        <v>265</v>
      </c>
      <c r="O244" s="8" t="s">
        <v>266</v>
      </c>
      <c r="P244" s="11" t="s">
        <v>71</v>
      </c>
      <c r="Q244" s="8" t="s">
        <v>267</v>
      </c>
      <c r="R244" s="8"/>
      <c r="S244" s="8" t="s">
        <v>268</v>
      </c>
      <c r="T244" s="8" t="s">
        <v>33</v>
      </c>
      <c r="U244" s="12"/>
      <c r="V244" s="12"/>
      <c r="W244" s="8" t="s">
        <v>33</v>
      </c>
      <c r="X244" s="8" t="s">
        <v>398</v>
      </c>
    </row>
    <row r="245" spans="1:24" ht="15" customHeight="1" x14ac:dyDescent="0.25">
      <c r="A245" s="8" t="s">
        <v>24</v>
      </c>
      <c r="B245" s="9">
        <v>922</v>
      </c>
      <c r="C245" s="8">
        <v>441</v>
      </c>
      <c r="D245" s="8" t="s">
        <v>738</v>
      </c>
      <c r="E245" s="8" t="s">
        <v>26</v>
      </c>
      <c r="F245" s="8" t="s">
        <v>739</v>
      </c>
      <c r="G245" s="8" t="s">
        <v>3151</v>
      </c>
      <c r="H245" s="10" t="s">
        <v>303</v>
      </c>
      <c r="I245" s="8" t="s">
        <v>357</v>
      </c>
      <c r="J245" s="8"/>
      <c r="K245" s="8"/>
      <c r="L245" s="8"/>
      <c r="M245" s="8" t="s">
        <v>378</v>
      </c>
      <c r="N245" s="8" t="s">
        <v>373</v>
      </c>
      <c r="O245" s="8" t="s">
        <v>379</v>
      </c>
      <c r="P245" s="11" t="s">
        <v>743</v>
      </c>
      <c r="Q245" s="8" t="s">
        <v>375</v>
      </c>
      <c r="R245" s="8"/>
      <c r="S245" s="8" t="s">
        <v>53</v>
      </c>
      <c r="T245" s="8" t="s">
        <v>376</v>
      </c>
      <c r="U245" s="12"/>
      <c r="V245" s="12"/>
      <c r="W245" s="8" t="s">
        <v>33</v>
      </c>
      <c r="X245" s="8"/>
    </row>
    <row r="246" spans="1:24" ht="15" customHeight="1" x14ac:dyDescent="0.25">
      <c r="A246" s="8" t="s">
        <v>24</v>
      </c>
      <c r="B246" s="9">
        <v>923</v>
      </c>
      <c r="C246" s="8">
        <v>109</v>
      </c>
      <c r="D246" s="8" t="s">
        <v>744</v>
      </c>
      <c r="E246" s="8" t="s">
        <v>26</v>
      </c>
      <c r="F246" s="8" t="s">
        <v>739</v>
      </c>
      <c r="G246" s="8" t="s">
        <v>3151</v>
      </c>
      <c r="H246" s="10"/>
      <c r="I246" s="8" t="s">
        <v>74</v>
      </c>
      <c r="J246" s="8"/>
      <c r="K246" s="8"/>
      <c r="L246" s="8"/>
      <c r="M246" s="8" t="s">
        <v>529</v>
      </c>
      <c r="N246" s="8" t="s">
        <v>530</v>
      </c>
      <c r="O246" s="8" t="s">
        <v>531</v>
      </c>
      <c r="P246" s="11" t="s">
        <v>280</v>
      </c>
      <c r="Q246" s="8" t="s">
        <v>532</v>
      </c>
      <c r="R246" s="8"/>
      <c r="S246" s="8" t="s">
        <v>533</v>
      </c>
      <c r="T246" s="12"/>
      <c r="U246" s="12"/>
      <c r="V246" s="12"/>
      <c r="W246" s="8" t="s">
        <v>33</v>
      </c>
      <c r="X246" s="8"/>
    </row>
    <row r="247" spans="1:24" ht="15" customHeight="1" x14ac:dyDescent="0.25">
      <c r="A247" s="8" t="s">
        <v>24</v>
      </c>
      <c r="B247" s="9">
        <v>924</v>
      </c>
      <c r="C247" s="8">
        <v>575</v>
      </c>
      <c r="D247" s="8" t="s">
        <v>744</v>
      </c>
      <c r="E247" s="8" t="s">
        <v>26</v>
      </c>
      <c r="F247" s="8" t="s">
        <v>739</v>
      </c>
      <c r="G247" s="8" t="s">
        <v>3151</v>
      </c>
      <c r="H247" s="10"/>
      <c r="I247" s="8" t="s">
        <v>27</v>
      </c>
      <c r="J247" s="8"/>
      <c r="K247" s="8"/>
      <c r="L247" s="8"/>
      <c r="M247" s="8" t="s">
        <v>80</v>
      </c>
      <c r="N247" s="8" t="s">
        <v>81</v>
      </c>
      <c r="O247" s="8" t="s">
        <v>394</v>
      </c>
      <c r="P247" s="11" t="s">
        <v>424</v>
      </c>
      <c r="Q247" s="8" t="s">
        <v>83</v>
      </c>
      <c r="R247" s="8"/>
      <c r="S247" s="8" t="s">
        <v>84</v>
      </c>
      <c r="T247" s="8" t="s">
        <v>33</v>
      </c>
      <c r="U247" s="12"/>
      <c r="V247" s="12"/>
      <c r="W247" s="8" t="s">
        <v>33</v>
      </c>
      <c r="X247" s="8" t="s">
        <v>745</v>
      </c>
    </row>
    <row r="248" spans="1:24" ht="15" customHeight="1" x14ac:dyDescent="0.25">
      <c r="A248" s="8" t="s">
        <v>24</v>
      </c>
      <c r="B248" s="9">
        <v>925</v>
      </c>
      <c r="C248" s="8">
        <v>220</v>
      </c>
      <c r="D248" s="8" t="s">
        <v>746</v>
      </c>
      <c r="E248" s="8" t="s">
        <v>26</v>
      </c>
      <c r="F248" s="8" t="s">
        <v>747</v>
      </c>
      <c r="G248" s="8" t="s">
        <v>2323</v>
      </c>
      <c r="H248" s="10"/>
      <c r="I248" s="8" t="s">
        <v>387</v>
      </c>
      <c r="J248" s="8"/>
      <c r="K248" s="8"/>
      <c r="L248" s="8"/>
      <c r="M248" s="8" t="s">
        <v>388</v>
      </c>
      <c r="N248" s="8" t="s">
        <v>265</v>
      </c>
      <c r="O248" s="8" t="s">
        <v>389</v>
      </c>
      <c r="P248" s="11" t="s">
        <v>71</v>
      </c>
      <c r="Q248" s="8" t="s">
        <v>391</v>
      </c>
      <c r="R248" s="8"/>
      <c r="S248" s="8" t="s">
        <v>33</v>
      </c>
      <c r="T248" s="8" t="s">
        <v>33</v>
      </c>
      <c r="U248" s="12"/>
      <c r="V248" s="12"/>
      <c r="W248" s="8" t="s">
        <v>33</v>
      </c>
      <c r="X248" s="8" t="s">
        <v>542</v>
      </c>
    </row>
    <row r="249" spans="1:24" ht="15" customHeight="1" x14ac:dyDescent="0.25">
      <c r="A249" s="8" t="s">
        <v>24</v>
      </c>
      <c r="B249" s="9">
        <v>926</v>
      </c>
      <c r="C249" s="8">
        <v>290</v>
      </c>
      <c r="D249" s="8" t="s">
        <v>748</v>
      </c>
      <c r="E249" s="8" t="s">
        <v>26</v>
      </c>
      <c r="F249" s="8" t="s">
        <v>749</v>
      </c>
      <c r="G249" s="8"/>
      <c r="H249" s="10" t="s">
        <v>303</v>
      </c>
      <c r="I249" s="8" t="s">
        <v>27</v>
      </c>
      <c r="J249" s="8"/>
      <c r="K249" s="8"/>
      <c r="L249" s="8"/>
      <c r="M249" s="8" t="s">
        <v>325</v>
      </c>
      <c r="N249" s="8" t="s">
        <v>750</v>
      </c>
      <c r="O249" s="8" t="s">
        <v>326</v>
      </c>
      <c r="P249" s="11" t="s">
        <v>71</v>
      </c>
      <c r="Q249" s="8" t="s">
        <v>327</v>
      </c>
      <c r="R249" s="8"/>
      <c r="S249" s="8" t="s">
        <v>312</v>
      </c>
      <c r="T249" s="8" t="s">
        <v>33</v>
      </c>
      <c r="U249" s="12"/>
      <c r="V249" s="12"/>
      <c r="W249" s="8" t="s">
        <v>33</v>
      </c>
      <c r="X249" s="8" t="s">
        <v>34</v>
      </c>
    </row>
    <row r="250" spans="1:24" ht="15" customHeight="1" x14ac:dyDescent="0.25">
      <c r="A250" s="8" t="s">
        <v>24</v>
      </c>
      <c r="B250" s="9">
        <v>927</v>
      </c>
      <c r="C250" s="8">
        <v>466</v>
      </c>
      <c r="D250" s="8" t="s">
        <v>748</v>
      </c>
      <c r="E250" s="8" t="s">
        <v>26</v>
      </c>
      <c r="F250" s="8" t="s">
        <v>749</v>
      </c>
      <c r="G250" s="8"/>
      <c r="H250" s="10"/>
      <c r="I250" s="8" t="s">
        <v>343</v>
      </c>
      <c r="J250" s="8"/>
      <c r="K250" s="8"/>
      <c r="L250" s="8"/>
      <c r="M250" s="8" t="s">
        <v>600</v>
      </c>
      <c r="N250" s="8" t="s">
        <v>601</v>
      </c>
      <c r="O250" s="8" t="s">
        <v>602</v>
      </c>
      <c r="P250" s="11" t="s">
        <v>71</v>
      </c>
      <c r="Q250" s="8" t="s">
        <v>603</v>
      </c>
      <c r="R250" s="8"/>
      <c r="S250" s="8" t="s">
        <v>33</v>
      </c>
      <c r="T250" s="8" t="s">
        <v>33</v>
      </c>
      <c r="U250" s="12"/>
      <c r="V250" s="12"/>
      <c r="W250" s="8" t="s">
        <v>33</v>
      </c>
      <c r="X250" s="8"/>
    </row>
    <row r="251" spans="1:24" ht="15" customHeight="1" x14ac:dyDescent="0.25">
      <c r="A251" s="8" t="s">
        <v>24</v>
      </c>
      <c r="B251" s="9">
        <v>928</v>
      </c>
      <c r="C251" s="8">
        <v>444</v>
      </c>
      <c r="D251" s="8" t="s">
        <v>751</v>
      </c>
      <c r="E251" s="8" t="s">
        <v>26</v>
      </c>
      <c r="F251" s="8" t="s">
        <v>752</v>
      </c>
      <c r="G251" s="8"/>
      <c r="H251" s="10"/>
      <c r="I251" s="8" t="s">
        <v>357</v>
      </c>
      <c r="J251" s="8"/>
      <c r="K251" s="8"/>
      <c r="L251" s="8"/>
      <c r="M251" s="8" t="s">
        <v>753</v>
      </c>
      <c r="N251" s="8" t="s">
        <v>720</v>
      </c>
      <c r="O251" s="8" t="s">
        <v>754</v>
      </c>
      <c r="P251" s="11" t="s">
        <v>71</v>
      </c>
      <c r="Q251" s="8" t="s">
        <v>755</v>
      </c>
      <c r="R251" s="8"/>
      <c r="S251" s="8" t="s">
        <v>756</v>
      </c>
      <c r="T251" s="8" t="s">
        <v>376</v>
      </c>
      <c r="U251" s="12"/>
      <c r="V251" s="12"/>
      <c r="W251" s="8" t="s">
        <v>33</v>
      </c>
      <c r="X251" s="8" t="s">
        <v>757</v>
      </c>
    </row>
    <row r="252" spans="1:24" ht="15" customHeight="1" x14ac:dyDescent="0.25">
      <c r="A252" s="8" t="s">
        <v>24</v>
      </c>
      <c r="B252" s="9">
        <v>929</v>
      </c>
      <c r="C252" s="8">
        <v>468</v>
      </c>
      <c r="D252" s="8" t="s">
        <v>758</v>
      </c>
      <c r="E252" s="8" t="s">
        <v>26</v>
      </c>
      <c r="F252" s="8" t="s">
        <v>759</v>
      </c>
      <c r="G252" s="8"/>
      <c r="H252" s="10"/>
      <c r="I252" s="8" t="s">
        <v>343</v>
      </c>
      <c r="J252" s="8"/>
      <c r="K252" s="8"/>
      <c r="L252" s="8"/>
      <c r="M252" s="8" t="s">
        <v>760</v>
      </c>
      <c r="N252" s="8" t="s">
        <v>524</v>
      </c>
      <c r="O252" s="8" t="s">
        <v>761</v>
      </c>
      <c r="P252" s="11" t="s">
        <v>762</v>
      </c>
      <c r="Q252" s="8" t="s">
        <v>763</v>
      </c>
      <c r="R252" s="8"/>
      <c r="S252" s="8" t="s">
        <v>526</v>
      </c>
      <c r="T252" s="8" t="s">
        <v>33</v>
      </c>
      <c r="U252" s="12"/>
      <c r="V252" s="12"/>
      <c r="W252" s="8" t="s">
        <v>33</v>
      </c>
      <c r="X252" s="8"/>
    </row>
    <row r="253" spans="1:24" ht="15" customHeight="1" x14ac:dyDescent="0.25">
      <c r="A253" s="8" t="s">
        <v>24</v>
      </c>
      <c r="B253" s="9">
        <v>930</v>
      </c>
      <c r="C253" s="8">
        <v>606</v>
      </c>
      <c r="D253" s="8" t="s">
        <v>758</v>
      </c>
      <c r="E253" s="8" t="s">
        <v>26</v>
      </c>
      <c r="F253" s="8" t="s">
        <v>759</v>
      </c>
      <c r="G253" s="8"/>
      <c r="H253" s="10"/>
      <c r="I253" s="8" t="s">
        <v>263</v>
      </c>
      <c r="J253" s="8"/>
      <c r="K253" s="8"/>
      <c r="L253" s="8"/>
      <c r="M253" s="8" t="s">
        <v>264</v>
      </c>
      <c r="N253" s="8" t="s">
        <v>265</v>
      </c>
      <c r="O253" s="8" t="s">
        <v>266</v>
      </c>
      <c r="P253" s="11" t="s">
        <v>71</v>
      </c>
      <c r="Q253" s="8" t="s">
        <v>267</v>
      </c>
      <c r="R253" s="8"/>
      <c r="S253" s="8" t="s">
        <v>268</v>
      </c>
      <c r="T253" s="8" t="s">
        <v>268</v>
      </c>
      <c r="U253" s="12"/>
      <c r="V253" s="12"/>
      <c r="W253" s="8" t="s">
        <v>33</v>
      </c>
      <c r="X253" s="8" t="s">
        <v>398</v>
      </c>
    </row>
    <row r="254" spans="1:24" ht="15" customHeight="1" x14ac:dyDescent="0.25">
      <c r="A254" s="8" t="s">
        <v>24</v>
      </c>
      <c r="B254" s="9">
        <v>931</v>
      </c>
      <c r="C254" s="8">
        <v>188</v>
      </c>
      <c r="D254" s="8" t="s">
        <v>764</v>
      </c>
      <c r="E254" s="8" t="s">
        <v>26</v>
      </c>
      <c r="F254" s="8" t="s">
        <v>765</v>
      </c>
      <c r="G254" s="8" t="s">
        <v>3489</v>
      </c>
      <c r="H254" s="10"/>
      <c r="I254" s="8" t="s">
        <v>47</v>
      </c>
      <c r="J254" s="8"/>
      <c r="K254" s="8"/>
      <c r="L254" s="8"/>
      <c r="M254" s="8" t="s">
        <v>429</v>
      </c>
      <c r="N254" s="8" t="s">
        <v>430</v>
      </c>
      <c r="O254" s="8" t="s">
        <v>30</v>
      </c>
      <c r="P254" s="11" t="s">
        <v>424</v>
      </c>
      <c r="Q254" s="8" t="s">
        <v>433</v>
      </c>
      <c r="R254" s="8"/>
      <c r="S254" s="8" t="s">
        <v>434</v>
      </c>
      <c r="T254" s="8" t="s">
        <v>33</v>
      </c>
      <c r="U254" s="12"/>
      <c r="V254" s="12"/>
      <c r="W254" s="8" t="s">
        <v>33</v>
      </c>
      <c r="X254" s="8" t="s">
        <v>766</v>
      </c>
    </row>
    <row r="255" spans="1:24" ht="15" customHeight="1" x14ac:dyDescent="0.25">
      <c r="A255" s="8" t="s">
        <v>24</v>
      </c>
      <c r="B255" s="9">
        <v>932</v>
      </c>
      <c r="C255" s="8">
        <v>340</v>
      </c>
      <c r="D255" s="8" t="s">
        <v>764</v>
      </c>
      <c r="E255" s="8" t="s">
        <v>26</v>
      </c>
      <c r="F255" s="8" t="s">
        <v>765</v>
      </c>
      <c r="G255" s="8" t="s">
        <v>3489</v>
      </c>
      <c r="H255" s="10"/>
      <c r="I255" s="8" t="s">
        <v>343</v>
      </c>
      <c r="J255" s="8"/>
      <c r="K255" s="8"/>
      <c r="L255" s="8"/>
      <c r="M255" s="8" t="s">
        <v>767</v>
      </c>
      <c r="N255" s="8" t="s">
        <v>345</v>
      </c>
      <c r="O255" s="8"/>
      <c r="P255" s="11" t="s">
        <v>768</v>
      </c>
      <c r="Q255" s="8" t="s">
        <v>347</v>
      </c>
      <c r="R255" s="8"/>
      <c r="S255" s="8" t="s">
        <v>335</v>
      </c>
      <c r="T255" s="8" t="s">
        <v>336</v>
      </c>
      <c r="U255" s="12"/>
      <c r="V255" s="12"/>
      <c r="W255" s="8" t="s">
        <v>33</v>
      </c>
      <c r="X255" s="8" t="s">
        <v>769</v>
      </c>
    </row>
    <row r="256" spans="1:24" ht="15" customHeight="1" x14ac:dyDescent="0.25">
      <c r="A256" s="8" t="s">
        <v>24</v>
      </c>
      <c r="B256" s="9">
        <v>933</v>
      </c>
      <c r="C256" s="8">
        <v>342</v>
      </c>
      <c r="D256" s="8" t="s">
        <v>764</v>
      </c>
      <c r="E256" s="8" t="s">
        <v>26</v>
      </c>
      <c r="F256" s="8" t="s">
        <v>765</v>
      </c>
      <c r="G256" s="8" t="s">
        <v>3489</v>
      </c>
      <c r="H256" s="10"/>
      <c r="I256" s="8" t="s">
        <v>343</v>
      </c>
      <c r="J256" s="8"/>
      <c r="K256" s="8"/>
      <c r="L256" s="8"/>
      <c r="M256" s="8" t="s">
        <v>770</v>
      </c>
      <c r="N256" s="8" t="s">
        <v>771</v>
      </c>
      <c r="O256" s="8" t="s">
        <v>639</v>
      </c>
      <c r="P256" s="11" t="s">
        <v>768</v>
      </c>
      <c r="Q256" s="8" t="s">
        <v>640</v>
      </c>
      <c r="R256" s="8"/>
      <c r="S256" s="8" t="s">
        <v>641</v>
      </c>
      <c r="T256" s="8" t="s">
        <v>336</v>
      </c>
      <c r="U256" s="12"/>
      <c r="V256" s="12"/>
      <c r="W256" s="8" t="s">
        <v>33</v>
      </c>
      <c r="X256" s="8" t="s">
        <v>772</v>
      </c>
    </row>
    <row r="257" spans="1:24" ht="15" customHeight="1" x14ac:dyDescent="0.25">
      <c r="A257" s="8" t="s">
        <v>24</v>
      </c>
      <c r="B257" s="9">
        <v>934</v>
      </c>
      <c r="C257" s="8">
        <v>343</v>
      </c>
      <c r="D257" s="8" t="s">
        <v>764</v>
      </c>
      <c r="E257" s="8" t="s">
        <v>26</v>
      </c>
      <c r="F257" s="8" t="s">
        <v>765</v>
      </c>
      <c r="G257" s="8" t="s">
        <v>3489</v>
      </c>
      <c r="H257" s="10"/>
      <c r="I257" s="8" t="s">
        <v>343</v>
      </c>
      <c r="J257" s="8"/>
      <c r="K257" s="8"/>
      <c r="L257" s="8"/>
      <c r="M257" s="8" t="s">
        <v>770</v>
      </c>
      <c r="N257" s="8" t="s">
        <v>771</v>
      </c>
      <c r="O257" s="8" t="s">
        <v>639</v>
      </c>
      <c r="P257" s="11" t="s">
        <v>773</v>
      </c>
      <c r="Q257" s="8" t="s">
        <v>640</v>
      </c>
      <c r="R257" s="8"/>
      <c r="S257" s="8" t="s">
        <v>641</v>
      </c>
      <c r="T257" s="8" t="s">
        <v>336</v>
      </c>
      <c r="U257" s="12"/>
      <c r="V257" s="12"/>
      <c r="W257" s="8" t="s">
        <v>33</v>
      </c>
      <c r="X257" s="8" t="s">
        <v>774</v>
      </c>
    </row>
    <row r="258" spans="1:24" ht="15" customHeight="1" x14ac:dyDescent="0.25">
      <c r="A258" s="8" t="s">
        <v>24</v>
      </c>
      <c r="B258" s="9">
        <v>935</v>
      </c>
      <c r="C258" s="8">
        <v>501</v>
      </c>
      <c r="D258" s="8" t="s">
        <v>764</v>
      </c>
      <c r="E258" s="8" t="s">
        <v>26</v>
      </c>
      <c r="F258" s="8" t="s">
        <v>765</v>
      </c>
      <c r="G258" s="8" t="s">
        <v>3489</v>
      </c>
      <c r="H258" s="10"/>
      <c r="I258" s="8" t="s">
        <v>47</v>
      </c>
      <c r="J258" s="8"/>
      <c r="K258" s="8"/>
      <c r="L258" s="8"/>
      <c r="M258" s="8" t="s">
        <v>277</v>
      </c>
      <c r="N258" s="8" t="s">
        <v>278</v>
      </c>
      <c r="O258" s="8" t="s">
        <v>279</v>
      </c>
      <c r="P258" s="11" t="s">
        <v>775</v>
      </c>
      <c r="Q258" s="8" t="s">
        <v>281</v>
      </c>
      <c r="R258" s="8"/>
      <c r="S258" s="8" t="s">
        <v>282</v>
      </c>
      <c r="T258" s="8" t="s">
        <v>33</v>
      </c>
      <c r="U258" s="12"/>
      <c r="V258" s="12"/>
      <c r="W258" s="8" t="s">
        <v>33</v>
      </c>
      <c r="X258" s="8"/>
    </row>
    <row r="259" spans="1:24" ht="15" customHeight="1" x14ac:dyDescent="0.25">
      <c r="A259" s="8" t="s">
        <v>24</v>
      </c>
      <c r="B259" s="9">
        <v>936</v>
      </c>
      <c r="C259" s="8">
        <v>72</v>
      </c>
      <c r="D259" s="8" t="s">
        <v>776</v>
      </c>
      <c r="E259" s="8" t="s">
        <v>26</v>
      </c>
      <c r="F259" s="8" t="s">
        <v>777</v>
      </c>
      <c r="G259" s="8"/>
      <c r="H259" s="10" t="s">
        <v>303</v>
      </c>
      <c r="I259" s="8" t="s">
        <v>74</v>
      </c>
      <c r="J259" s="8"/>
      <c r="K259" s="8"/>
      <c r="L259" s="8"/>
      <c r="M259" s="8" t="s">
        <v>664</v>
      </c>
      <c r="N259" s="8" t="s">
        <v>665</v>
      </c>
      <c r="O259" s="8" t="s">
        <v>657</v>
      </c>
      <c r="P259" s="11" t="s">
        <v>778</v>
      </c>
      <c r="Q259" s="8" t="s">
        <v>78</v>
      </c>
      <c r="R259" s="8"/>
      <c r="S259" s="8" t="s">
        <v>79</v>
      </c>
      <c r="T259" s="12"/>
      <c r="U259" s="12"/>
      <c r="V259" s="12"/>
      <c r="W259" s="8" t="s">
        <v>33</v>
      </c>
      <c r="X259" s="8"/>
    </row>
    <row r="260" spans="1:24" ht="15" customHeight="1" x14ac:dyDescent="0.25">
      <c r="A260" s="8" t="s">
        <v>24</v>
      </c>
      <c r="B260" s="9">
        <v>937</v>
      </c>
      <c r="C260" s="8">
        <v>496</v>
      </c>
      <c r="D260" s="8" t="s">
        <v>776</v>
      </c>
      <c r="E260" s="8" t="s">
        <v>26</v>
      </c>
      <c r="F260" s="8" t="s">
        <v>777</v>
      </c>
      <c r="G260" s="8"/>
      <c r="H260" s="10"/>
      <c r="I260" s="8" t="s">
        <v>47</v>
      </c>
      <c r="J260" s="8"/>
      <c r="K260" s="8"/>
      <c r="L260" s="8"/>
      <c r="M260" s="8" t="s">
        <v>277</v>
      </c>
      <c r="N260" s="8" t="s">
        <v>278</v>
      </c>
      <c r="O260" s="8" t="s">
        <v>279</v>
      </c>
      <c r="P260" s="11" t="s">
        <v>773</v>
      </c>
      <c r="Q260" s="8" t="s">
        <v>281</v>
      </c>
      <c r="R260" s="8"/>
      <c r="S260" s="8" t="s">
        <v>282</v>
      </c>
      <c r="T260" s="8" t="s">
        <v>33</v>
      </c>
      <c r="U260" s="12"/>
      <c r="V260" s="12"/>
      <c r="W260" s="8" t="s">
        <v>33</v>
      </c>
      <c r="X260" s="8"/>
    </row>
    <row r="261" spans="1:24" ht="15" customHeight="1" x14ac:dyDescent="0.25">
      <c r="A261" s="8" t="s">
        <v>24</v>
      </c>
      <c r="B261" s="9">
        <v>938</v>
      </c>
      <c r="C261" s="8">
        <v>12</v>
      </c>
      <c r="D261" s="8" t="s">
        <v>303</v>
      </c>
      <c r="E261" s="8" t="s">
        <v>26</v>
      </c>
      <c r="F261" s="8"/>
      <c r="G261" s="8"/>
      <c r="H261" s="10"/>
      <c r="I261" s="8" t="s">
        <v>27</v>
      </c>
      <c r="J261" s="8"/>
      <c r="K261" s="8"/>
      <c r="L261" s="8"/>
      <c r="M261" s="8" t="s">
        <v>779</v>
      </c>
      <c r="N261" s="8" t="s">
        <v>780</v>
      </c>
      <c r="O261" s="8" t="s">
        <v>781</v>
      </c>
      <c r="P261" s="11" t="s">
        <v>71</v>
      </c>
      <c r="Q261" s="8" t="s">
        <v>254</v>
      </c>
      <c r="R261" s="8"/>
      <c r="S261" s="8" t="s">
        <v>255</v>
      </c>
      <c r="T261" s="12"/>
      <c r="U261" s="12"/>
      <c r="V261" s="12"/>
      <c r="W261" s="8" t="s">
        <v>33</v>
      </c>
      <c r="X261" s="8"/>
    </row>
    <row r="262" spans="1:24" ht="15" customHeight="1" x14ac:dyDescent="0.25">
      <c r="A262" s="8" t="s">
        <v>24</v>
      </c>
      <c r="B262" s="9">
        <v>939</v>
      </c>
      <c r="C262" s="8">
        <v>204</v>
      </c>
      <c r="D262" s="8" t="s">
        <v>303</v>
      </c>
      <c r="E262" s="8" t="s">
        <v>26</v>
      </c>
      <c r="F262" s="8"/>
      <c r="G262" s="8"/>
      <c r="H262" s="10"/>
      <c r="I262" s="8" t="s">
        <v>47</v>
      </c>
      <c r="J262" s="8"/>
      <c r="K262" s="8"/>
      <c r="L262" s="8"/>
      <c r="M262" s="8" t="s">
        <v>439</v>
      </c>
      <c r="N262" s="8" t="s">
        <v>440</v>
      </c>
      <c r="O262" s="8" t="s">
        <v>441</v>
      </c>
      <c r="P262" s="11" t="s">
        <v>71</v>
      </c>
      <c r="Q262" s="8" t="s">
        <v>443</v>
      </c>
      <c r="R262" s="8"/>
      <c r="S262" s="8" t="s">
        <v>434</v>
      </c>
      <c r="T262" s="8" t="s">
        <v>33</v>
      </c>
      <c r="U262" s="12"/>
      <c r="V262" s="12"/>
      <c r="W262" s="8" t="s">
        <v>33</v>
      </c>
      <c r="X262" s="8" t="s">
        <v>444</v>
      </c>
    </row>
    <row r="263" spans="1:24" ht="15" customHeight="1" x14ac:dyDescent="0.25">
      <c r="A263" s="8" t="s">
        <v>24</v>
      </c>
      <c r="B263" s="9">
        <v>940</v>
      </c>
      <c r="C263" s="8">
        <v>261</v>
      </c>
      <c r="D263" s="8" t="s">
        <v>782</v>
      </c>
      <c r="E263" s="8" t="s">
        <v>783</v>
      </c>
      <c r="F263" s="8" t="s">
        <v>784</v>
      </c>
      <c r="G263" s="8"/>
      <c r="H263" s="10" t="s">
        <v>785</v>
      </c>
      <c r="I263" s="8" t="s">
        <v>27</v>
      </c>
      <c r="J263" s="8"/>
      <c r="K263" s="8"/>
      <c r="L263" s="8"/>
      <c r="M263" s="8" t="s">
        <v>786</v>
      </c>
      <c r="N263" s="8" t="s">
        <v>787</v>
      </c>
      <c r="O263" s="8" t="s">
        <v>788</v>
      </c>
      <c r="P263" s="11" t="s">
        <v>71</v>
      </c>
      <c r="Q263" s="8" t="s">
        <v>327</v>
      </c>
      <c r="R263" s="8"/>
      <c r="S263" s="13" t="s">
        <v>479</v>
      </c>
      <c r="T263" s="13" t="s">
        <v>789</v>
      </c>
      <c r="U263" s="12"/>
      <c r="V263" s="12"/>
      <c r="W263" s="8" t="s">
        <v>33</v>
      </c>
      <c r="X263" s="8"/>
    </row>
    <row r="264" spans="1:24" ht="15" customHeight="1" x14ac:dyDescent="0.25">
      <c r="A264" s="8" t="s">
        <v>24</v>
      </c>
      <c r="B264" s="9">
        <v>941</v>
      </c>
      <c r="C264" s="8">
        <v>554</v>
      </c>
      <c r="D264" s="8" t="s">
        <v>782</v>
      </c>
      <c r="E264" s="8" t="s">
        <v>783</v>
      </c>
      <c r="F264" s="8" t="s">
        <v>784</v>
      </c>
      <c r="G264" s="8"/>
      <c r="H264" s="10"/>
      <c r="I264" s="8" t="s">
        <v>27</v>
      </c>
      <c r="J264" s="8"/>
      <c r="K264" s="8"/>
      <c r="L264" s="8"/>
      <c r="M264" s="8" t="s">
        <v>80</v>
      </c>
      <c r="N264" s="8" t="s">
        <v>81</v>
      </c>
      <c r="O264" s="8" t="s">
        <v>790</v>
      </c>
      <c r="P264" s="11" t="s">
        <v>71</v>
      </c>
      <c r="Q264" s="8" t="s">
        <v>83</v>
      </c>
      <c r="R264" s="8"/>
      <c r="S264" s="13" t="s">
        <v>84</v>
      </c>
      <c r="T264" s="13" t="s">
        <v>33</v>
      </c>
      <c r="U264" s="12"/>
      <c r="V264" s="12"/>
      <c r="W264" s="8" t="s">
        <v>33</v>
      </c>
      <c r="X264" s="8"/>
    </row>
    <row r="265" spans="1:24" ht="15" customHeight="1" x14ac:dyDescent="0.25">
      <c r="A265" s="8" t="s">
        <v>24</v>
      </c>
      <c r="B265" s="9">
        <v>942</v>
      </c>
      <c r="C265" s="8">
        <v>258</v>
      </c>
      <c r="D265" s="8" t="s">
        <v>791</v>
      </c>
      <c r="E265" s="13" t="s">
        <v>792</v>
      </c>
      <c r="F265" s="13" t="s">
        <v>793</v>
      </c>
      <c r="G265" s="8"/>
      <c r="H265" s="10"/>
      <c r="I265" s="8" t="s">
        <v>27</v>
      </c>
      <c r="J265" s="8"/>
      <c r="K265" s="8"/>
      <c r="L265" s="13"/>
      <c r="M265" s="8" t="s">
        <v>474</v>
      </c>
      <c r="N265" s="8" t="s">
        <v>475</v>
      </c>
      <c r="O265" s="8" t="s">
        <v>794</v>
      </c>
      <c r="P265" s="11" t="s">
        <v>31</v>
      </c>
      <c r="Q265" s="13" t="s">
        <v>795</v>
      </c>
      <c r="R265" s="13"/>
      <c r="S265" s="13" t="s">
        <v>479</v>
      </c>
      <c r="T265" s="13" t="s">
        <v>195</v>
      </c>
      <c r="U265" s="12"/>
      <c r="V265" s="12"/>
      <c r="W265" s="8" t="s">
        <v>33</v>
      </c>
      <c r="X265" s="8"/>
    </row>
    <row r="266" spans="1:24" ht="15" customHeight="1" x14ac:dyDescent="0.25">
      <c r="A266" s="8" t="s">
        <v>24</v>
      </c>
      <c r="B266" s="9">
        <v>943</v>
      </c>
      <c r="C266" s="8">
        <v>259</v>
      </c>
      <c r="D266" s="8" t="s">
        <v>791</v>
      </c>
      <c r="E266" s="13" t="s">
        <v>792</v>
      </c>
      <c r="F266" s="13" t="s">
        <v>793</v>
      </c>
      <c r="G266" s="8"/>
      <c r="H266" s="10"/>
      <c r="I266" s="8" t="s">
        <v>27</v>
      </c>
      <c r="J266" s="8"/>
      <c r="K266" s="8"/>
      <c r="L266" s="8"/>
      <c r="M266" s="8" t="s">
        <v>796</v>
      </c>
      <c r="N266" s="8" t="s">
        <v>330</v>
      </c>
      <c r="O266" s="13" t="s">
        <v>794</v>
      </c>
      <c r="P266" s="11" t="s">
        <v>71</v>
      </c>
      <c r="Q266" s="13" t="s">
        <v>327</v>
      </c>
      <c r="R266" s="13"/>
      <c r="S266" s="13" t="s">
        <v>479</v>
      </c>
      <c r="T266" s="13" t="s">
        <v>195</v>
      </c>
      <c r="U266" s="12"/>
      <c r="V266" s="12"/>
      <c r="W266" s="8" t="s">
        <v>33</v>
      </c>
      <c r="X266" s="8"/>
    </row>
    <row r="267" spans="1:24" ht="15" customHeight="1" x14ac:dyDescent="0.25">
      <c r="A267" s="8" t="s">
        <v>24</v>
      </c>
      <c r="B267" s="9">
        <v>944</v>
      </c>
      <c r="C267" s="8">
        <v>40</v>
      </c>
      <c r="D267" s="8" t="s">
        <v>797</v>
      </c>
      <c r="E267" s="8" t="s">
        <v>798</v>
      </c>
      <c r="F267" s="8" t="s">
        <v>799</v>
      </c>
      <c r="G267" s="8"/>
      <c r="H267" s="10"/>
      <c r="I267" s="8" t="s">
        <v>27</v>
      </c>
      <c r="J267" s="8"/>
      <c r="K267" s="8"/>
      <c r="L267" s="8"/>
      <c r="M267" s="8" t="s">
        <v>800</v>
      </c>
      <c r="N267" s="8" t="s">
        <v>801</v>
      </c>
      <c r="O267" s="8" t="s">
        <v>802</v>
      </c>
      <c r="P267" s="11" t="s">
        <v>71</v>
      </c>
      <c r="Q267" s="8" t="s">
        <v>803</v>
      </c>
      <c r="R267" s="8"/>
      <c r="S267" s="13" t="s">
        <v>804</v>
      </c>
      <c r="T267" s="13"/>
      <c r="U267" s="12"/>
      <c r="V267" s="12"/>
      <c r="W267" s="8" t="s">
        <v>33</v>
      </c>
      <c r="X267" s="8"/>
    </row>
    <row r="268" spans="1:24" ht="15" customHeight="1" x14ac:dyDescent="0.25">
      <c r="A268" s="8" t="s">
        <v>24</v>
      </c>
      <c r="B268" s="9">
        <v>945</v>
      </c>
      <c r="C268" s="8">
        <v>245</v>
      </c>
      <c r="D268" s="8" t="s">
        <v>805</v>
      </c>
      <c r="E268" s="13" t="s">
        <v>806</v>
      </c>
      <c r="F268" s="13" t="s">
        <v>807</v>
      </c>
      <c r="G268" s="8"/>
      <c r="H268" s="10"/>
      <c r="I268" s="8" t="s">
        <v>27</v>
      </c>
      <c r="J268" s="8"/>
      <c r="K268" s="8"/>
      <c r="L268" s="8"/>
      <c r="M268" s="8" t="s">
        <v>808</v>
      </c>
      <c r="N268" s="8" t="s">
        <v>653</v>
      </c>
      <c r="O268" s="8" t="s">
        <v>809</v>
      </c>
      <c r="P268" s="11" t="s">
        <v>71</v>
      </c>
      <c r="Q268" s="8" t="s">
        <v>327</v>
      </c>
      <c r="R268" s="8"/>
      <c r="S268" s="13" t="s">
        <v>479</v>
      </c>
      <c r="T268" s="13" t="s">
        <v>33</v>
      </c>
      <c r="U268" s="12"/>
      <c r="V268" s="12"/>
      <c r="W268" s="8" t="s">
        <v>33</v>
      </c>
      <c r="X268" s="8"/>
    </row>
    <row r="269" spans="1:24" ht="15" customHeight="1" x14ac:dyDescent="0.25">
      <c r="A269" s="8" t="s">
        <v>24</v>
      </c>
      <c r="B269" s="9">
        <v>946</v>
      </c>
      <c r="C269" s="8">
        <v>148</v>
      </c>
      <c r="D269" s="8" t="s">
        <v>810</v>
      </c>
      <c r="E269" s="13" t="s">
        <v>811</v>
      </c>
      <c r="F269" s="13" t="s">
        <v>812</v>
      </c>
      <c r="G269" s="13"/>
      <c r="H269" s="10"/>
      <c r="I269" s="8" t="s">
        <v>199</v>
      </c>
      <c r="J269" s="8"/>
      <c r="K269" s="8"/>
      <c r="L269" s="8"/>
      <c r="M269" s="8" t="s">
        <v>220</v>
      </c>
      <c r="N269" s="8" t="s">
        <v>235</v>
      </c>
      <c r="O269" s="8" t="s">
        <v>222</v>
      </c>
      <c r="P269" s="11" t="s">
        <v>71</v>
      </c>
      <c r="Q269" s="8" t="s">
        <v>224</v>
      </c>
      <c r="R269" s="8"/>
      <c r="S269" s="13" t="s">
        <v>204</v>
      </c>
      <c r="T269" s="13" t="s">
        <v>195</v>
      </c>
      <c r="U269" s="12"/>
      <c r="V269" s="12"/>
      <c r="W269" s="8" t="s">
        <v>33</v>
      </c>
      <c r="X269" s="8"/>
    </row>
    <row r="270" spans="1:24" ht="15" customHeight="1" x14ac:dyDescent="0.25">
      <c r="A270" s="8" t="s">
        <v>24</v>
      </c>
      <c r="B270" s="9">
        <v>947</v>
      </c>
      <c r="C270" s="8">
        <v>517</v>
      </c>
      <c r="D270" s="8" t="s">
        <v>813</v>
      </c>
      <c r="E270" s="8" t="s">
        <v>814</v>
      </c>
      <c r="F270" s="8" t="s">
        <v>815</v>
      </c>
      <c r="G270" s="8"/>
      <c r="H270" s="10" t="s">
        <v>814</v>
      </c>
      <c r="I270" s="8" t="s">
        <v>47</v>
      </c>
      <c r="J270" s="8"/>
      <c r="K270" s="8"/>
      <c r="L270" s="8"/>
      <c r="M270" s="8" t="s">
        <v>277</v>
      </c>
      <c r="N270" s="8" t="s">
        <v>278</v>
      </c>
      <c r="O270" s="8" t="s">
        <v>279</v>
      </c>
      <c r="P270" s="11" t="s">
        <v>71</v>
      </c>
      <c r="Q270" s="8" t="s">
        <v>281</v>
      </c>
      <c r="R270" s="8"/>
      <c r="S270" s="13" t="s">
        <v>282</v>
      </c>
      <c r="T270" s="13" t="s">
        <v>33</v>
      </c>
      <c r="U270" s="8" t="s">
        <v>816</v>
      </c>
      <c r="V270" s="12"/>
      <c r="W270" s="8" t="s">
        <v>33</v>
      </c>
      <c r="X270" s="8"/>
    </row>
    <row r="271" spans="1:24" ht="15" customHeight="1" x14ac:dyDescent="0.25">
      <c r="A271" s="8" t="s">
        <v>24</v>
      </c>
      <c r="B271" s="9">
        <v>948</v>
      </c>
      <c r="C271" s="8">
        <v>151</v>
      </c>
      <c r="D271" s="8" t="s">
        <v>817</v>
      </c>
      <c r="E271" s="8" t="s">
        <v>818</v>
      </c>
      <c r="F271" s="8" t="s">
        <v>819</v>
      </c>
      <c r="G271" s="8"/>
      <c r="H271" s="10"/>
      <c r="I271" s="8" t="s">
        <v>199</v>
      </c>
      <c r="J271" s="8"/>
      <c r="K271" s="8"/>
      <c r="L271" s="8"/>
      <c r="M271" s="8" t="s">
        <v>220</v>
      </c>
      <c r="N271" s="8" t="s">
        <v>235</v>
      </c>
      <c r="O271" s="8" t="s">
        <v>222</v>
      </c>
      <c r="P271" s="11" t="s">
        <v>384</v>
      </c>
      <c r="Q271" s="8" t="s">
        <v>224</v>
      </c>
      <c r="R271" s="8"/>
      <c r="S271" s="13" t="s">
        <v>204</v>
      </c>
      <c r="T271" s="13" t="s">
        <v>195</v>
      </c>
      <c r="U271" s="12"/>
      <c r="V271" s="12"/>
      <c r="W271" s="8" t="s">
        <v>33</v>
      </c>
      <c r="X271" s="8"/>
    </row>
    <row r="272" spans="1:24" ht="15" customHeight="1" x14ac:dyDescent="0.25">
      <c r="A272" s="8" t="s">
        <v>24</v>
      </c>
      <c r="B272" s="9">
        <v>949</v>
      </c>
      <c r="C272" s="8">
        <v>157</v>
      </c>
      <c r="D272" s="8" t="s">
        <v>820</v>
      </c>
      <c r="E272" s="8" t="s">
        <v>818</v>
      </c>
      <c r="F272" s="8" t="s">
        <v>821</v>
      </c>
      <c r="G272" s="8"/>
      <c r="H272" s="10"/>
      <c r="I272" s="8" t="s">
        <v>199</v>
      </c>
      <c r="J272" s="8"/>
      <c r="K272" s="8"/>
      <c r="L272" s="8"/>
      <c r="M272" s="8" t="s">
        <v>200</v>
      </c>
      <c r="N272" s="8" t="s">
        <v>246</v>
      </c>
      <c r="O272" s="8"/>
      <c r="P272" s="11" t="s">
        <v>432</v>
      </c>
      <c r="Q272" s="8" t="s">
        <v>203</v>
      </c>
      <c r="R272" s="8"/>
      <c r="S272" s="13" t="s">
        <v>204</v>
      </c>
      <c r="T272" s="13"/>
      <c r="U272" s="12"/>
      <c r="V272" s="12"/>
      <c r="W272" s="8" t="s">
        <v>33</v>
      </c>
      <c r="X272" s="8"/>
    </row>
    <row r="273" spans="1:24" ht="15" customHeight="1" x14ac:dyDescent="0.25">
      <c r="A273" s="8" t="s">
        <v>24</v>
      </c>
      <c r="B273" s="9">
        <v>950</v>
      </c>
      <c r="C273" s="8">
        <v>153</v>
      </c>
      <c r="D273" s="8" t="s">
        <v>822</v>
      </c>
      <c r="E273" s="8" t="s">
        <v>818</v>
      </c>
      <c r="F273" s="8" t="s">
        <v>823</v>
      </c>
      <c r="G273" s="8" t="s">
        <v>824</v>
      </c>
      <c r="H273" s="10" t="s">
        <v>825</v>
      </c>
      <c r="I273" s="8" t="s">
        <v>199</v>
      </c>
      <c r="J273" s="8"/>
      <c r="K273" s="8"/>
      <c r="L273" s="8"/>
      <c r="M273" s="8" t="s">
        <v>220</v>
      </c>
      <c r="N273" s="8" t="s">
        <v>235</v>
      </c>
      <c r="O273" s="8" t="s">
        <v>222</v>
      </c>
      <c r="P273" s="11" t="s">
        <v>71</v>
      </c>
      <c r="Q273" s="8" t="s">
        <v>224</v>
      </c>
      <c r="R273" s="8"/>
      <c r="S273" s="13" t="s">
        <v>204</v>
      </c>
      <c r="T273" s="13" t="s">
        <v>195</v>
      </c>
      <c r="U273" s="8" t="s">
        <v>816</v>
      </c>
      <c r="V273" s="12"/>
      <c r="W273" s="8" t="s">
        <v>33</v>
      </c>
      <c r="X273" s="8"/>
    </row>
    <row r="274" spans="1:24" ht="15" customHeight="1" x14ac:dyDescent="0.25">
      <c r="A274" s="8" t="s">
        <v>24</v>
      </c>
      <c r="B274" s="9">
        <v>951</v>
      </c>
      <c r="C274" s="8">
        <v>144</v>
      </c>
      <c r="D274" s="8" t="s">
        <v>826</v>
      </c>
      <c r="E274" s="8" t="s">
        <v>818</v>
      </c>
      <c r="F274" s="8" t="s">
        <v>827</v>
      </c>
      <c r="G274" s="8" t="s">
        <v>828</v>
      </c>
      <c r="H274" s="10"/>
      <c r="I274" s="8" t="s">
        <v>199</v>
      </c>
      <c r="J274" s="8"/>
      <c r="K274" s="8"/>
      <c r="L274" s="8"/>
      <c r="M274" s="8" t="s">
        <v>220</v>
      </c>
      <c r="N274" s="8" t="s">
        <v>235</v>
      </c>
      <c r="O274" s="8" t="s">
        <v>202</v>
      </c>
      <c r="P274" s="11" t="s">
        <v>71</v>
      </c>
      <c r="Q274" s="8" t="s">
        <v>224</v>
      </c>
      <c r="R274" s="8"/>
      <c r="S274" s="13" t="s">
        <v>204</v>
      </c>
      <c r="T274" s="13" t="s">
        <v>195</v>
      </c>
      <c r="U274" s="12"/>
      <c r="V274" s="12"/>
      <c r="W274" s="8" t="s">
        <v>33</v>
      </c>
      <c r="X274" s="8"/>
    </row>
    <row r="275" spans="1:24" ht="15" customHeight="1" x14ac:dyDescent="0.25">
      <c r="A275" s="8" t="s">
        <v>24</v>
      </c>
      <c r="B275" s="9">
        <v>952</v>
      </c>
      <c r="C275" s="8">
        <v>37</v>
      </c>
      <c r="D275" s="8" t="s">
        <v>829</v>
      </c>
      <c r="E275" s="8" t="s">
        <v>818</v>
      </c>
      <c r="F275" s="8" t="s">
        <v>830</v>
      </c>
      <c r="G275" s="8" t="s">
        <v>831</v>
      </c>
      <c r="H275" s="10"/>
      <c r="I275" s="8" t="s">
        <v>27</v>
      </c>
      <c r="J275" s="8"/>
      <c r="K275" s="8"/>
      <c r="L275" s="8"/>
      <c r="M275" s="8" t="s">
        <v>832</v>
      </c>
      <c r="N275" s="8" t="s">
        <v>833</v>
      </c>
      <c r="O275" s="8" t="s">
        <v>834</v>
      </c>
      <c r="P275" s="11" t="s">
        <v>71</v>
      </c>
      <c r="Q275" s="8" t="s">
        <v>254</v>
      </c>
      <c r="R275" s="8"/>
      <c r="S275" s="13" t="s">
        <v>268</v>
      </c>
      <c r="T275" s="13"/>
      <c r="U275" s="12"/>
      <c r="V275" s="12"/>
      <c r="W275" s="8" t="s">
        <v>33</v>
      </c>
      <c r="X275" s="8"/>
    </row>
    <row r="276" spans="1:24" ht="15" customHeight="1" x14ac:dyDescent="0.25">
      <c r="A276" s="8" t="s">
        <v>24</v>
      </c>
      <c r="B276" s="9">
        <v>953</v>
      </c>
      <c r="C276" s="8">
        <v>118</v>
      </c>
      <c r="D276" s="8" t="s">
        <v>835</v>
      </c>
      <c r="E276" s="8" t="s">
        <v>818</v>
      </c>
      <c r="F276" s="8" t="s">
        <v>836</v>
      </c>
      <c r="G276" s="8" t="s">
        <v>837</v>
      </c>
      <c r="H276" s="10"/>
      <c r="I276" s="8" t="s">
        <v>74</v>
      </c>
      <c r="J276" s="8"/>
      <c r="K276" s="8"/>
      <c r="L276" s="8"/>
      <c r="M276" s="8" t="s">
        <v>838</v>
      </c>
      <c r="N276" s="8" t="s">
        <v>839</v>
      </c>
      <c r="O276" s="8" t="s">
        <v>840</v>
      </c>
      <c r="P276" s="11" t="s">
        <v>71</v>
      </c>
      <c r="Q276" s="8" t="s">
        <v>841</v>
      </c>
      <c r="R276" s="8"/>
      <c r="S276" s="13" t="s">
        <v>33</v>
      </c>
      <c r="T276" s="13"/>
      <c r="U276" s="12"/>
      <c r="V276" s="12"/>
      <c r="W276" s="8" t="s">
        <v>33</v>
      </c>
      <c r="X276" s="8"/>
    </row>
    <row r="277" spans="1:24" ht="15" customHeight="1" x14ac:dyDescent="0.25">
      <c r="A277" s="8" t="s">
        <v>24</v>
      </c>
      <c r="B277" s="9">
        <v>954</v>
      </c>
      <c r="C277" s="8">
        <v>38</v>
      </c>
      <c r="D277" s="8" t="s">
        <v>842</v>
      </c>
      <c r="E277" s="13" t="s">
        <v>818</v>
      </c>
      <c r="F277" s="13"/>
      <c r="G277" s="8"/>
      <c r="H277" s="10"/>
      <c r="I277" s="8" t="s">
        <v>27</v>
      </c>
      <c r="J277" s="8"/>
      <c r="K277" s="8"/>
      <c r="L277" s="8"/>
      <c r="M277" s="8" t="s">
        <v>832</v>
      </c>
      <c r="N277" s="8" t="s">
        <v>833</v>
      </c>
      <c r="O277" s="8" t="s">
        <v>834</v>
      </c>
      <c r="P277" s="11" t="s">
        <v>71</v>
      </c>
      <c r="Q277" s="8" t="s">
        <v>254</v>
      </c>
      <c r="R277" s="8"/>
      <c r="S277" s="13" t="s">
        <v>268</v>
      </c>
      <c r="T277" s="13"/>
      <c r="U277" s="12"/>
      <c r="V277" s="12"/>
      <c r="W277" s="8" t="s">
        <v>33</v>
      </c>
      <c r="X277" s="8"/>
    </row>
    <row r="278" spans="1:24" ht="15" customHeight="1" x14ac:dyDescent="0.25">
      <c r="A278" s="8" t="s">
        <v>24</v>
      </c>
      <c r="B278" s="9">
        <v>955</v>
      </c>
      <c r="C278" s="8">
        <v>56</v>
      </c>
      <c r="D278" s="8" t="s">
        <v>843</v>
      </c>
      <c r="E278" s="8" t="s">
        <v>818</v>
      </c>
      <c r="F278" s="8"/>
      <c r="G278" s="8"/>
      <c r="H278" s="10"/>
      <c r="I278" s="8" t="s">
        <v>74</v>
      </c>
      <c r="J278" s="8"/>
      <c r="K278" s="8"/>
      <c r="L278" s="8"/>
      <c r="M278" s="8" t="s">
        <v>844</v>
      </c>
      <c r="N278" s="8" t="s">
        <v>845</v>
      </c>
      <c r="O278" s="8" t="s">
        <v>209</v>
      </c>
      <c r="P278" s="11" t="s">
        <v>71</v>
      </c>
      <c r="Q278" s="8" t="s">
        <v>210</v>
      </c>
      <c r="R278" s="8"/>
      <c r="S278" s="13" t="s">
        <v>211</v>
      </c>
      <c r="T278" s="13"/>
      <c r="U278" s="12"/>
      <c r="V278" s="12"/>
      <c r="W278" s="8" t="s">
        <v>33</v>
      </c>
      <c r="X278" s="8"/>
    </row>
    <row r="279" spans="1:24" ht="15" customHeight="1" x14ac:dyDescent="0.25">
      <c r="A279" s="8" t="s">
        <v>24</v>
      </c>
      <c r="B279" s="9">
        <v>956</v>
      </c>
      <c r="C279" s="8">
        <v>306</v>
      </c>
      <c r="D279" s="8" t="s">
        <v>846</v>
      </c>
      <c r="E279" s="8" t="s">
        <v>847</v>
      </c>
      <c r="F279" s="8"/>
      <c r="G279" s="8"/>
      <c r="H279" s="10"/>
      <c r="I279" s="8" t="s">
        <v>74</v>
      </c>
      <c r="J279" s="8"/>
      <c r="K279" s="8"/>
      <c r="L279" s="8"/>
      <c r="M279" s="8" t="s">
        <v>848</v>
      </c>
      <c r="N279" s="8"/>
      <c r="O279" s="8"/>
      <c r="P279" s="11" t="s">
        <v>71</v>
      </c>
      <c r="Q279" s="8" t="s">
        <v>849</v>
      </c>
      <c r="R279" s="8"/>
      <c r="S279" s="12"/>
      <c r="T279" s="12"/>
      <c r="U279" s="12"/>
      <c r="V279" s="12"/>
      <c r="W279" s="8" t="s">
        <v>33</v>
      </c>
      <c r="X279" s="8"/>
    </row>
    <row r="280" spans="1:24" ht="15" customHeight="1" x14ac:dyDescent="0.25">
      <c r="A280" s="8" t="s">
        <v>24</v>
      </c>
      <c r="B280" s="9">
        <v>957</v>
      </c>
      <c r="C280" s="8">
        <v>21</v>
      </c>
      <c r="D280" s="8" t="s">
        <v>850</v>
      </c>
      <c r="E280" s="8" t="s">
        <v>847</v>
      </c>
      <c r="F280" s="8" t="s">
        <v>67</v>
      </c>
      <c r="G280" s="8"/>
      <c r="H280" s="10"/>
      <c r="I280" s="8" t="s">
        <v>27</v>
      </c>
      <c r="J280" s="8"/>
      <c r="K280" s="8"/>
      <c r="L280" s="8"/>
      <c r="M280" s="8" t="s">
        <v>251</v>
      </c>
      <c r="N280" s="8" t="s">
        <v>851</v>
      </c>
      <c r="O280" s="8" t="s">
        <v>657</v>
      </c>
      <c r="P280" s="11" t="s">
        <v>71</v>
      </c>
      <c r="Q280" s="8" t="s">
        <v>254</v>
      </c>
      <c r="R280" s="8"/>
      <c r="S280" s="8" t="s">
        <v>255</v>
      </c>
      <c r="T280" s="12"/>
      <c r="U280" s="12"/>
      <c r="V280" s="12"/>
      <c r="W280" s="8" t="s">
        <v>33</v>
      </c>
      <c r="X280" s="8"/>
    </row>
    <row r="281" spans="1:24" ht="15" customHeight="1" x14ac:dyDescent="0.25">
      <c r="A281" s="8" t="s">
        <v>24</v>
      </c>
      <c r="B281" s="9">
        <v>958</v>
      </c>
      <c r="C281" s="8">
        <v>137</v>
      </c>
      <c r="D281" s="8" t="s">
        <v>852</v>
      </c>
      <c r="E281" s="8" t="s">
        <v>853</v>
      </c>
      <c r="F281" s="8" t="s">
        <v>854</v>
      </c>
      <c r="G281" s="8" t="s">
        <v>855</v>
      </c>
      <c r="H281" s="10"/>
      <c r="I281" s="8" t="s">
        <v>199</v>
      </c>
      <c r="J281" s="8"/>
      <c r="K281" s="8"/>
      <c r="L281" s="8"/>
      <c r="M281" s="8" t="s">
        <v>200</v>
      </c>
      <c r="N281" s="8" t="s">
        <v>246</v>
      </c>
      <c r="O281" s="8" t="s">
        <v>657</v>
      </c>
      <c r="P281" s="11" t="s">
        <v>71</v>
      </c>
      <c r="Q281" s="8" t="s">
        <v>203</v>
      </c>
      <c r="R281" s="8"/>
      <c r="S281" s="8" t="s">
        <v>204</v>
      </c>
      <c r="T281" s="12"/>
      <c r="U281" s="12"/>
      <c r="V281" s="12"/>
      <c r="W281" s="8" t="s">
        <v>33</v>
      </c>
      <c r="X281" s="8"/>
    </row>
    <row r="282" spans="1:24" ht="15" customHeight="1" x14ac:dyDescent="0.25">
      <c r="A282" s="8" t="s">
        <v>24</v>
      </c>
      <c r="B282" s="9">
        <v>959</v>
      </c>
      <c r="C282" s="8">
        <v>20</v>
      </c>
      <c r="D282" s="8" t="s">
        <v>856</v>
      </c>
      <c r="E282" s="8" t="s">
        <v>853</v>
      </c>
      <c r="F282" s="8" t="s">
        <v>854</v>
      </c>
      <c r="G282" s="8" t="s">
        <v>855</v>
      </c>
      <c r="H282" s="10"/>
      <c r="I282" s="8" t="s">
        <v>27</v>
      </c>
      <c r="J282" s="8"/>
      <c r="K282" s="8"/>
      <c r="L282" s="8"/>
      <c r="M282" s="8" t="s">
        <v>857</v>
      </c>
      <c r="N282" s="8" t="s">
        <v>858</v>
      </c>
      <c r="O282" s="8" t="s">
        <v>859</v>
      </c>
      <c r="P282" s="11" t="s">
        <v>71</v>
      </c>
      <c r="Q282" s="8" t="s">
        <v>291</v>
      </c>
      <c r="R282" s="8"/>
      <c r="S282" s="8" t="s">
        <v>292</v>
      </c>
      <c r="T282" s="12"/>
      <c r="U282" s="12"/>
      <c r="V282" s="12"/>
      <c r="W282" s="8" t="s">
        <v>33</v>
      </c>
      <c r="X282" s="8"/>
    </row>
    <row r="283" spans="1:24" ht="15" customHeight="1" x14ac:dyDescent="0.25">
      <c r="A283" s="8" t="s">
        <v>24</v>
      </c>
      <c r="B283" s="9">
        <v>960</v>
      </c>
      <c r="C283" s="8">
        <v>550</v>
      </c>
      <c r="D283" s="8" t="s">
        <v>860</v>
      </c>
      <c r="E283" s="8" t="s">
        <v>861</v>
      </c>
      <c r="F283" s="8" t="s">
        <v>862</v>
      </c>
      <c r="G283" s="8" t="s">
        <v>863</v>
      </c>
      <c r="H283" s="10"/>
      <c r="I283" s="8" t="s">
        <v>27</v>
      </c>
      <c r="J283" s="8"/>
      <c r="K283" s="8"/>
      <c r="L283" s="8"/>
      <c r="M283" s="8" t="s">
        <v>80</v>
      </c>
      <c r="N283" s="8" t="s">
        <v>81</v>
      </c>
      <c r="O283" s="8" t="s">
        <v>864</v>
      </c>
      <c r="P283" s="11" t="s">
        <v>71</v>
      </c>
      <c r="Q283" s="8" t="s">
        <v>83</v>
      </c>
      <c r="R283" s="8"/>
      <c r="S283" s="8" t="s">
        <v>84</v>
      </c>
      <c r="T283" s="8" t="s">
        <v>33</v>
      </c>
      <c r="U283" s="12"/>
      <c r="V283" s="12"/>
      <c r="W283" s="8" t="s">
        <v>33</v>
      </c>
      <c r="X283" s="8"/>
    </row>
    <row r="284" spans="1:24" ht="15" customHeight="1" x14ac:dyDescent="0.25">
      <c r="A284" s="8" t="s">
        <v>24</v>
      </c>
      <c r="B284" s="9">
        <v>961</v>
      </c>
      <c r="C284" s="8">
        <v>8</v>
      </c>
      <c r="D284" s="8" t="s">
        <v>865</v>
      </c>
      <c r="E284" s="8" t="s">
        <v>861</v>
      </c>
      <c r="F284" s="8" t="s">
        <v>862</v>
      </c>
      <c r="G284" s="8" t="s">
        <v>863</v>
      </c>
      <c r="H284" s="10"/>
      <c r="I284" s="8" t="s">
        <v>27</v>
      </c>
      <c r="J284" s="8"/>
      <c r="K284" s="8"/>
      <c r="L284" s="8"/>
      <c r="M284" s="8" t="s">
        <v>832</v>
      </c>
      <c r="N284" s="8" t="s">
        <v>833</v>
      </c>
      <c r="O284" s="8" t="s">
        <v>834</v>
      </c>
      <c r="P284" s="11" t="s">
        <v>71</v>
      </c>
      <c r="Q284" s="8" t="s">
        <v>254</v>
      </c>
      <c r="R284" s="8"/>
      <c r="S284" s="8" t="s">
        <v>255</v>
      </c>
      <c r="T284" s="12"/>
      <c r="U284" s="12"/>
      <c r="V284" s="12"/>
      <c r="W284" s="8" t="s">
        <v>33</v>
      </c>
      <c r="X284" s="8"/>
    </row>
    <row r="285" spans="1:24" ht="15" customHeight="1" x14ac:dyDescent="0.25">
      <c r="A285" s="8" t="s">
        <v>24</v>
      </c>
      <c r="B285" s="9">
        <v>962</v>
      </c>
      <c r="C285" s="8">
        <v>15</v>
      </c>
      <c r="D285" s="8" t="s">
        <v>866</v>
      </c>
      <c r="E285" s="8" t="s">
        <v>867</v>
      </c>
      <c r="F285" s="8" t="s">
        <v>868</v>
      </c>
      <c r="G285" s="8" t="s">
        <v>528</v>
      </c>
      <c r="H285" s="10"/>
      <c r="I285" s="8" t="s">
        <v>27</v>
      </c>
      <c r="J285" s="8"/>
      <c r="K285" s="8"/>
      <c r="L285" s="8"/>
      <c r="M285" s="8" t="s">
        <v>857</v>
      </c>
      <c r="N285" s="8" t="s">
        <v>869</v>
      </c>
      <c r="O285" s="8"/>
      <c r="P285" s="11" t="s">
        <v>71</v>
      </c>
      <c r="Q285" s="8" t="s">
        <v>291</v>
      </c>
      <c r="R285" s="8"/>
      <c r="S285" s="8" t="s">
        <v>292</v>
      </c>
      <c r="T285" s="12"/>
      <c r="U285" s="12"/>
      <c r="V285" s="12"/>
      <c r="W285" s="8" t="s">
        <v>33</v>
      </c>
      <c r="X285" s="8"/>
    </row>
    <row r="286" spans="1:24" ht="15" customHeight="1" x14ac:dyDescent="0.25">
      <c r="A286" s="8" t="s">
        <v>24</v>
      </c>
      <c r="B286" s="9">
        <v>963</v>
      </c>
      <c r="C286" s="8">
        <v>419</v>
      </c>
      <c r="D286" s="8" t="s">
        <v>870</v>
      </c>
      <c r="E286" s="8" t="s">
        <v>867</v>
      </c>
      <c r="F286" s="8" t="s">
        <v>871</v>
      </c>
      <c r="G286" s="8"/>
      <c r="H286" s="10"/>
      <c r="I286" s="8" t="s">
        <v>343</v>
      </c>
      <c r="J286" s="8"/>
      <c r="K286" s="8"/>
      <c r="L286" s="8"/>
      <c r="M286" s="8" t="s">
        <v>872</v>
      </c>
      <c r="N286" s="8" t="s">
        <v>873</v>
      </c>
      <c r="O286" s="8" t="s">
        <v>874</v>
      </c>
      <c r="P286" s="11" t="s">
        <v>71</v>
      </c>
      <c r="Q286" s="8" t="s">
        <v>875</v>
      </c>
      <c r="R286" s="8"/>
      <c r="S286" s="8" t="s">
        <v>53</v>
      </c>
      <c r="T286" s="8" t="s">
        <v>33</v>
      </c>
      <c r="U286" s="12"/>
      <c r="V286" s="12"/>
      <c r="W286" s="8" t="s">
        <v>33</v>
      </c>
      <c r="X286" s="8"/>
    </row>
    <row r="287" spans="1:24" ht="15" customHeight="1" x14ac:dyDescent="0.25">
      <c r="A287" s="8" t="s">
        <v>24</v>
      </c>
      <c r="B287" s="9">
        <v>964</v>
      </c>
      <c r="C287" s="8">
        <v>170</v>
      </c>
      <c r="D287" s="8" t="s">
        <v>876</v>
      </c>
      <c r="E287" s="8" t="s">
        <v>877</v>
      </c>
      <c r="F287" s="8" t="s">
        <v>878</v>
      </c>
      <c r="G287" s="8" t="s">
        <v>879</v>
      </c>
      <c r="H287" s="10"/>
      <c r="I287" s="8" t="s">
        <v>74</v>
      </c>
      <c r="J287" s="8"/>
      <c r="K287" s="8"/>
      <c r="L287" s="8"/>
      <c r="M287" s="8" t="s">
        <v>880</v>
      </c>
      <c r="N287" s="8" t="s">
        <v>524</v>
      </c>
      <c r="O287" s="8" t="s">
        <v>881</v>
      </c>
      <c r="P287" s="11" t="s">
        <v>493</v>
      </c>
      <c r="Q287" s="8" t="s">
        <v>882</v>
      </c>
      <c r="R287" s="8"/>
      <c r="S287" s="8" t="s">
        <v>883</v>
      </c>
      <c r="T287" s="8" t="s">
        <v>789</v>
      </c>
      <c r="U287" s="12"/>
      <c r="V287" s="12"/>
      <c r="W287" s="8" t="s">
        <v>33</v>
      </c>
      <c r="X287" s="8" t="s">
        <v>884</v>
      </c>
    </row>
    <row r="288" spans="1:24" ht="15" customHeight="1" x14ac:dyDescent="0.25">
      <c r="A288" s="8" t="s">
        <v>24</v>
      </c>
      <c r="B288" s="9">
        <v>965</v>
      </c>
      <c r="C288" s="8">
        <v>1</v>
      </c>
      <c r="D288" s="8" t="s">
        <v>885</v>
      </c>
      <c r="E288" s="8" t="s">
        <v>886</v>
      </c>
      <c r="F288" s="8" t="s">
        <v>887</v>
      </c>
      <c r="G288" s="8" t="s">
        <v>888</v>
      </c>
      <c r="H288" s="10"/>
      <c r="I288" s="8" t="s">
        <v>27</v>
      </c>
      <c r="J288" s="8"/>
      <c r="K288" s="8"/>
      <c r="L288" s="8"/>
      <c r="M288" s="8" t="s">
        <v>288</v>
      </c>
      <c r="N288" s="8" t="s">
        <v>289</v>
      </c>
      <c r="O288" s="8" t="s">
        <v>290</v>
      </c>
      <c r="P288" s="11" t="s">
        <v>71</v>
      </c>
      <c r="Q288" s="8" t="s">
        <v>291</v>
      </c>
      <c r="R288" s="8"/>
      <c r="S288" s="8" t="s">
        <v>292</v>
      </c>
      <c r="T288" s="12"/>
      <c r="U288" s="12"/>
      <c r="V288" s="12"/>
      <c r="W288" s="8" t="s">
        <v>33</v>
      </c>
      <c r="X288" s="8"/>
    </row>
    <row r="289" spans="1:24" ht="15" customHeight="1" x14ac:dyDescent="0.25">
      <c r="A289" s="8" t="s">
        <v>24</v>
      </c>
      <c r="B289" s="9">
        <v>966</v>
      </c>
      <c r="C289" s="8">
        <v>212</v>
      </c>
      <c r="D289" s="8" t="s">
        <v>889</v>
      </c>
      <c r="E289" s="8" t="s">
        <v>890</v>
      </c>
      <c r="F289" s="8" t="s">
        <v>891</v>
      </c>
      <c r="G289" s="8" t="s">
        <v>892</v>
      </c>
      <c r="H289" s="10"/>
      <c r="I289" s="8" t="s">
        <v>47</v>
      </c>
      <c r="J289" s="8"/>
      <c r="K289" s="8"/>
      <c r="L289" s="8"/>
      <c r="M289" s="8" t="s">
        <v>893</v>
      </c>
      <c r="N289" s="8" t="s">
        <v>894</v>
      </c>
      <c r="O289" s="8" t="s">
        <v>895</v>
      </c>
      <c r="P289" s="11" t="s">
        <v>71</v>
      </c>
      <c r="Q289" s="8" t="s">
        <v>896</v>
      </c>
      <c r="R289" s="8"/>
      <c r="S289" s="8" t="s">
        <v>434</v>
      </c>
      <c r="T289" s="8" t="s">
        <v>789</v>
      </c>
      <c r="U289" s="12"/>
      <c r="V289" s="12"/>
      <c r="W289" s="8" t="s">
        <v>33</v>
      </c>
      <c r="X289" s="8"/>
    </row>
    <row r="290" spans="1:24" ht="15" customHeight="1" x14ac:dyDescent="0.25">
      <c r="A290" s="8" t="s">
        <v>24</v>
      </c>
      <c r="B290" s="9">
        <v>967</v>
      </c>
      <c r="C290" s="8">
        <v>117</v>
      </c>
      <c r="D290" s="8" t="s">
        <v>897</v>
      </c>
      <c r="E290" s="8" t="s">
        <v>890</v>
      </c>
      <c r="F290" s="8" t="s">
        <v>891</v>
      </c>
      <c r="G290" s="8" t="s">
        <v>892</v>
      </c>
      <c r="H290" s="10"/>
      <c r="I290" s="8" t="s">
        <v>74</v>
      </c>
      <c r="J290" s="8"/>
      <c r="K290" s="8"/>
      <c r="L290" s="8"/>
      <c r="M290" s="8" t="s">
        <v>422</v>
      </c>
      <c r="N290" s="8" t="s">
        <v>423</v>
      </c>
      <c r="O290" s="8"/>
      <c r="P290" s="11" t="s">
        <v>31</v>
      </c>
      <c r="Q290" s="8" t="s">
        <v>425</v>
      </c>
      <c r="R290" s="8"/>
      <c r="S290" s="8" t="s">
        <v>33</v>
      </c>
      <c r="T290" s="12"/>
      <c r="U290" s="12"/>
      <c r="V290" s="12"/>
      <c r="W290" s="8" t="s">
        <v>33</v>
      </c>
      <c r="X290" s="8"/>
    </row>
    <row r="291" spans="1:24" ht="15" customHeight="1" x14ac:dyDescent="0.25">
      <c r="A291" s="8" t="s">
        <v>24</v>
      </c>
      <c r="B291" s="9">
        <v>968</v>
      </c>
      <c r="C291" s="8">
        <v>90</v>
      </c>
      <c r="D291" s="8" t="s">
        <v>898</v>
      </c>
      <c r="E291" s="8" t="s">
        <v>890</v>
      </c>
      <c r="F291" s="8" t="s">
        <v>67</v>
      </c>
      <c r="G291" s="8"/>
      <c r="H291" s="10"/>
      <c r="I291" s="8" t="s">
        <v>74</v>
      </c>
      <c r="J291" s="8"/>
      <c r="K291" s="8"/>
      <c r="L291" s="8"/>
      <c r="M291" s="8" t="s">
        <v>899</v>
      </c>
      <c r="N291" s="8" t="s">
        <v>900</v>
      </c>
      <c r="O291" s="8" t="s">
        <v>901</v>
      </c>
      <c r="P291" s="11" t="s">
        <v>654</v>
      </c>
      <c r="Q291" s="8" t="s">
        <v>902</v>
      </c>
      <c r="R291" s="8"/>
      <c r="S291" s="8" t="s">
        <v>903</v>
      </c>
      <c r="T291" s="12"/>
      <c r="U291" s="12"/>
      <c r="V291" s="12"/>
      <c r="W291" s="8" t="s">
        <v>33</v>
      </c>
      <c r="X291" s="8"/>
    </row>
    <row r="292" spans="1:24" ht="15" customHeight="1" x14ac:dyDescent="0.25">
      <c r="A292" s="8" t="s">
        <v>24</v>
      </c>
      <c r="B292" s="9">
        <v>969</v>
      </c>
      <c r="C292" s="8">
        <v>549</v>
      </c>
      <c r="D292" s="8" t="s">
        <v>898</v>
      </c>
      <c r="E292" s="8" t="s">
        <v>890</v>
      </c>
      <c r="F292" s="8" t="s">
        <v>67</v>
      </c>
      <c r="G292" s="8"/>
      <c r="H292" s="10"/>
      <c r="I292" s="8" t="s">
        <v>27</v>
      </c>
      <c r="J292" s="8"/>
      <c r="K292" s="8"/>
      <c r="L292" s="8"/>
      <c r="M292" s="8" t="s">
        <v>80</v>
      </c>
      <c r="N292" s="8" t="s">
        <v>81</v>
      </c>
      <c r="O292" s="8" t="s">
        <v>904</v>
      </c>
      <c r="P292" s="11" t="s">
        <v>472</v>
      </c>
      <c r="Q292" s="8" t="s">
        <v>83</v>
      </c>
      <c r="R292" s="8"/>
      <c r="S292" s="8" t="s">
        <v>84</v>
      </c>
      <c r="T292" s="8" t="s">
        <v>33</v>
      </c>
      <c r="U292" s="12"/>
      <c r="V292" s="12"/>
      <c r="W292" s="8" t="s">
        <v>33</v>
      </c>
      <c r="X292" s="8"/>
    </row>
    <row r="293" spans="1:24" ht="15" customHeight="1" x14ac:dyDescent="0.25">
      <c r="A293" s="8" t="s">
        <v>24</v>
      </c>
      <c r="B293" s="9">
        <v>970</v>
      </c>
      <c r="C293" s="8">
        <v>418</v>
      </c>
      <c r="D293" s="8" t="s">
        <v>905</v>
      </c>
      <c r="E293" s="8" t="s">
        <v>906</v>
      </c>
      <c r="F293" s="8" t="s">
        <v>907</v>
      </c>
      <c r="G293" s="8" t="s">
        <v>908</v>
      </c>
      <c r="H293" s="10"/>
      <c r="I293" s="8" t="s">
        <v>343</v>
      </c>
      <c r="J293" s="8"/>
      <c r="K293" s="8"/>
      <c r="L293" s="8"/>
      <c r="M293" s="8" t="s">
        <v>872</v>
      </c>
      <c r="N293" s="8" t="s">
        <v>873</v>
      </c>
      <c r="O293" s="8" t="s">
        <v>874</v>
      </c>
      <c r="P293" s="11" t="s">
        <v>71</v>
      </c>
      <c r="Q293" s="8" t="s">
        <v>875</v>
      </c>
      <c r="R293" s="8"/>
      <c r="S293" s="8" t="s">
        <v>53</v>
      </c>
      <c r="T293" s="8" t="s">
        <v>33</v>
      </c>
      <c r="U293" s="12"/>
      <c r="V293" s="12"/>
      <c r="W293" s="8" t="s">
        <v>33</v>
      </c>
      <c r="X293" s="8"/>
    </row>
    <row r="294" spans="1:24" ht="15" customHeight="1" x14ac:dyDescent="0.25">
      <c r="A294" s="8" t="s">
        <v>24</v>
      </c>
      <c r="B294" s="9">
        <v>971</v>
      </c>
      <c r="C294" s="8">
        <v>5</v>
      </c>
      <c r="D294" s="8" t="s">
        <v>909</v>
      </c>
      <c r="E294" s="8" t="s">
        <v>906</v>
      </c>
      <c r="F294" s="8" t="s">
        <v>907</v>
      </c>
      <c r="G294" s="8" t="s">
        <v>908</v>
      </c>
      <c r="H294" s="10"/>
      <c r="I294" s="8" t="s">
        <v>27</v>
      </c>
      <c r="J294" s="8"/>
      <c r="K294" s="8"/>
      <c r="L294" s="8"/>
      <c r="M294" s="8" t="s">
        <v>910</v>
      </c>
      <c r="N294" s="8" t="s">
        <v>911</v>
      </c>
      <c r="O294" s="8" t="s">
        <v>912</v>
      </c>
      <c r="P294" s="11" t="s">
        <v>913</v>
      </c>
      <c r="Q294" s="8" t="s">
        <v>291</v>
      </c>
      <c r="R294" s="8"/>
      <c r="S294" s="8" t="s">
        <v>292</v>
      </c>
      <c r="T294" s="12"/>
      <c r="U294" s="12"/>
      <c r="V294" s="12"/>
      <c r="W294" s="8" t="s">
        <v>33</v>
      </c>
      <c r="X294" s="8"/>
    </row>
    <row r="295" spans="1:24" ht="15" customHeight="1" x14ac:dyDescent="0.25">
      <c r="A295" s="8" t="s">
        <v>24</v>
      </c>
      <c r="B295" s="9">
        <v>972</v>
      </c>
      <c r="C295" s="8">
        <v>420</v>
      </c>
      <c r="D295" s="8" t="s">
        <v>914</v>
      </c>
      <c r="E295" s="8" t="s">
        <v>906</v>
      </c>
      <c r="F295" s="8" t="s">
        <v>915</v>
      </c>
      <c r="G295" s="8" t="s">
        <v>46</v>
      </c>
      <c r="H295" s="10"/>
      <c r="I295" s="8" t="s">
        <v>343</v>
      </c>
      <c r="J295" s="8"/>
      <c r="K295" s="8"/>
      <c r="L295" s="8"/>
      <c r="M295" s="8" t="s">
        <v>872</v>
      </c>
      <c r="N295" s="8" t="s">
        <v>873</v>
      </c>
      <c r="O295" s="8" t="s">
        <v>874</v>
      </c>
      <c r="P295" s="11" t="s">
        <v>916</v>
      </c>
      <c r="Q295" s="8" t="s">
        <v>875</v>
      </c>
      <c r="R295" s="8"/>
      <c r="S295" s="8" t="s">
        <v>53</v>
      </c>
      <c r="T295" s="8" t="s">
        <v>33</v>
      </c>
      <c r="U295" s="12"/>
      <c r="V295" s="12"/>
      <c r="W295" s="8" t="s">
        <v>33</v>
      </c>
      <c r="X295" s="8"/>
    </row>
    <row r="296" spans="1:24" ht="15" customHeight="1" x14ac:dyDescent="0.25">
      <c r="A296" s="8" t="s">
        <v>24</v>
      </c>
      <c r="B296" s="9">
        <v>973</v>
      </c>
      <c r="C296" s="8">
        <v>6</v>
      </c>
      <c r="D296" s="8" t="s">
        <v>917</v>
      </c>
      <c r="E296" s="8" t="s">
        <v>906</v>
      </c>
      <c r="F296" s="8" t="s">
        <v>915</v>
      </c>
      <c r="G296" s="8" t="s">
        <v>46</v>
      </c>
      <c r="H296" s="10"/>
      <c r="I296" s="8" t="s">
        <v>27</v>
      </c>
      <c r="J296" s="8"/>
      <c r="K296" s="8"/>
      <c r="L296" s="8"/>
      <c r="M296" s="8" t="s">
        <v>910</v>
      </c>
      <c r="N296" s="8" t="s">
        <v>911</v>
      </c>
      <c r="O296" s="8" t="s">
        <v>912</v>
      </c>
      <c r="P296" s="11" t="s">
        <v>63</v>
      </c>
      <c r="Q296" s="8" t="s">
        <v>291</v>
      </c>
      <c r="R296" s="8"/>
      <c r="S296" s="8" t="s">
        <v>268</v>
      </c>
      <c r="T296" s="12"/>
      <c r="U296" s="12"/>
      <c r="V296" s="12"/>
      <c r="W296" s="8" t="s">
        <v>33</v>
      </c>
      <c r="X296" s="8"/>
    </row>
    <row r="297" spans="1:24" ht="15" customHeight="1" x14ac:dyDescent="0.25">
      <c r="A297" s="8" t="s">
        <v>24</v>
      </c>
      <c r="B297" s="9">
        <v>974</v>
      </c>
      <c r="C297" s="8">
        <v>152</v>
      </c>
      <c r="D297" s="8" t="s">
        <v>918</v>
      </c>
      <c r="E297" s="8" t="s">
        <v>919</v>
      </c>
      <c r="F297" s="8" t="s">
        <v>920</v>
      </c>
      <c r="G297" s="8"/>
      <c r="H297" s="10"/>
      <c r="I297" s="8" t="s">
        <v>199</v>
      </c>
      <c r="J297" s="8"/>
      <c r="K297" s="8"/>
      <c r="L297" s="8"/>
      <c r="M297" s="8" t="s">
        <v>220</v>
      </c>
      <c r="N297" s="8" t="s">
        <v>235</v>
      </c>
      <c r="O297" s="8" t="s">
        <v>222</v>
      </c>
      <c r="P297" s="11" t="s">
        <v>71</v>
      </c>
      <c r="Q297" s="8" t="s">
        <v>224</v>
      </c>
      <c r="R297" s="8"/>
      <c r="S297" s="8" t="s">
        <v>204</v>
      </c>
      <c r="T297" s="12"/>
      <c r="U297" s="12"/>
      <c r="V297" s="12"/>
      <c r="W297" s="8" t="s">
        <v>33</v>
      </c>
      <c r="X297" s="8"/>
    </row>
    <row r="298" spans="1:24" ht="15" customHeight="1" x14ac:dyDescent="0.25">
      <c r="A298" s="8" t="s">
        <v>24</v>
      </c>
      <c r="B298" s="9">
        <v>975</v>
      </c>
      <c r="C298" s="8">
        <v>143</v>
      </c>
      <c r="D298" s="10" t="str">
        <f>E298&amp;" "&amp;F298&amp;" "&amp;G298</f>
        <v>Flavoparmelia caperata (L.) Hale</v>
      </c>
      <c r="E298" s="8" t="s">
        <v>798</v>
      </c>
      <c r="F298" s="8" t="s">
        <v>799</v>
      </c>
      <c r="G298" s="8" t="s">
        <v>921</v>
      </c>
      <c r="H298" s="10"/>
      <c r="I298" s="8" t="s">
        <v>199</v>
      </c>
      <c r="J298" s="8"/>
      <c r="K298" s="8"/>
      <c r="L298" s="8"/>
      <c r="M298" s="8" t="s">
        <v>922</v>
      </c>
      <c r="N298" s="8" t="s">
        <v>923</v>
      </c>
      <c r="O298" s="8" t="s">
        <v>924</v>
      </c>
      <c r="P298" s="11" t="s">
        <v>623</v>
      </c>
      <c r="Q298" s="8" t="s">
        <v>203</v>
      </c>
      <c r="R298" s="8"/>
      <c r="S298" s="13" t="s">
        <v>204</v>
      </c>
      <c r="T298" s="13" t="s">
        <v>33</v>
      </c>
      <c r="U298" s="12"/>
      <c r="V298" s="12"/>
      <c r="W298" s="8" t="s">
        <v>33</v>
      </c>
      <c r="X298" s="8"/>
    </row>
    <row r="299" spans="1:24" ht="15" customHeight="1" x14ac:dyDescent="0.25">
      <c r="A299" s="8" t="s">
        <v>24</v>
      </c>
      <c r="B299" s="9">
        <v>976</v>
      </c>
      <c r="C299" s="8">
        <v>16</v>
      </c>
      <c r="D299" s="8" t="s">
        <v>925</v>
      </c>
      <c r="E299" s="8" t="s">
        <v>926</v>
      </c>
      <c r="F299" s="8" t="s">
        <v>927</v>
      </c>
      <c r="G299" s="8" t="s">
        <v>928</v>
      </c>
      <c r="H299" s="10" t="s">
        <v>929</v>
      </c>
      <c r="I299" s="8" t="s">
        <v>27</v>
      </c>
      <c r="J299" s="8"/>
      <c r="K299" s="8"/>
      <c r="L299" s="8"/>
      <c r="M299" s="8" t="s">
        <v>930</v>
      </c>
      <c r="N299" s="8" t="s">
        <v>931</v>
      </c>
      <c r="O299" s="8" t="s">
        <v>932</v>
      </c>
      <c r="P299" s="11" t="s">
        <v>623</v>
      </c>
      <c r="Q299" s="8" t="s">
        <v>254</v>
      </c>
      <c r="R299" s="8"/>
      <c r="S299" s="8" t="s">
        <v>255</v>
      </c>
      <c r="T299" s="12"/>
      <c r="U299" s="12"/>
      <c r="V299" s="12"/>
      <c r="W299" s="8" t="s">
        <v>33</v>
      </c>
      <c r="X299" s="8"/>
    </row>
    <row r="300" spans="1:24" ht="15" customHeight="1" x14ac:dyDescent="0.25">
      <c r="A300" s="8" t="s">
        <v>24</v>
      </c>
      <c r="B300" s="9">
        <v>977</v>
      </c>
      <c r="C300" s="8">
        <v>132</v>
      </c>
      <c r="D300" s="8" t="s">
        <v>933</v>
      </c>
      <c r="E300" s="8" t="s">
        <v>926</v>
      </c>
      <c r="F300" s="8" t="s">
        <v>927</v>
      </c>
      <c r="G300" s="8" t="s">
        <v>928</v>
      </c>
      <c r="H300" s="10"/>
      <c r="I300" s="8" t="s">
        <v>934</v>
      </c>
      <c r="J300" s="8"/>
      <c r="K300" s="8"/>
      <c r="L300" s="8"/>
      <c r="M300" s="8" t="s">
        <v>935</v>
      </c>
      <c r="N300" s="8" t="s">
        <v>702</v>
      </c>
      <c r="O300" s="8" t="s">
        <v>657</v>
      </c>
      <c r="P300" s="11" t="s">
        <v>472</v>
      </c>
      <c r="Q300" s="8" t="s">
        <v>936</v>
      </c>
      <c r="R300" s="8"/>
      <c r="S300" s="8" t="s">
        <v>571</v>
      </c>
      <c r="T300" s="12"/>
      <c r="U300" s="12"/>
      <c r="V300" s="12"/>
      <c r="W300" s="8" t="s">
        <v>33</v>
      </c>
      <c r="X300" s="8"/>
    </row>
    <row r="301" spans="1:24" ht="15" customHeight="1" x14ac:dyDescent="0.25">
      <c r="A301" s="8" t="s">
        <v>24</v>
      </c>
      <c r="B301" s="9">
        <v>978</v>
      </c>
      <c r="C301" s="8">
        <v>63</v>
      </c>
      <c r="D301" s="8" t="s">
        <v>937</v>
      </c>
      <c r="E301" s="8" t="s">
        <v>926</v>
      </c>
      <c r="F301" s="8" t="s">
        <v>938</v>
      </c>
      <c r="G301" s="8" t="s">
        <v>928</v>
      </c>
      <c r="H301" s="10"/>
      <c r="I301" s="8" t="s">
        <v>74</v>
      </c>
      <c r="J301" s="8"/>
      <c r="K301" s="8"/>
      <c r="L301" s="8"/>
      <c r="M301" s="8" t="s">
        <v>939</v>
      </c>
      <c r="N301" s="8" t="s">
        <v>940</v>
      </c>
      <c r="O301" s="8" t="s">
        <v>657</v>
      </c>
      <c r="P301" s="11" t="s">
        <v>472</v>
      </c>
      <c r="Q301" s="8" t="s">
        <v>78</v>
      </c>
      <c r="R301" s="8"/>
      <c r="S301" s="8" t="s">
        <v>79</v>
      </c>
      <c r="T301" s="12"/>
      <c r="U301" s="12"/>
      <c r="V301" s="12"/>
      <c r="W301" s="8" t="s">
        <v>33</v>
      </c>
      <c r="X301" s="8"/>
    </row>
    <row r="302" spans="1:24" ht="15" customHeight="1" x14ac:dyDescent="0.25">
      <c r="A302" s="8" t="s">
        <v>24</v>
      </c>
      <c r="B302" s="9">
        <v>979</v>
      </c>
      <c r="C302" s="8">
        <v>130</v>
      </c>
      <c r="D302" s="8" t="s">
        <v>937</v>
      </c>
      <c r="E302" s="8" t="s">
        <v>926</v>
      </c>
      <c r="F302" s="8" t="s">
        <v>938</v>
      </c>
      <c r="G302" s="8" t="s">
        <v>928</v>
      </c>
      <c r="H302" s="10"/>
      <c r="I302" s="8" t="s">
        <v>941</v>
      </c>
      <c r="J302" s="8"/>
      <c r="K302" s="8"/>
      <c r="L302" s="8"/>
      <c r="M302" s="8" t="s">
        <v>942</v>
      </c>
      <c r="N302" s="8"/>
      <c r="O302" s="8" t="s">
        <v>657</v>
      </c>
      <c r="P302" s="11" t="s">
        <v>472</v>
      </c>
      <c r="Q302" s="8" t="s">
        <v>943</v>
      </c>
      <c r="R302" s="8"/>
      <c r="S302" s="8" t="s">
        <v>944</v>
      </c>
      <c r="T302" s="12"/>
      <c r="U302" s="12"/>
      <c r="V302" s="12"/>
      <c r="W302" s="8" t="s">
        <v>33</v>
      </c>
      <c r="X302" s="8"/>
    </row>
    <row r="303" spans="1:24" ht="15" customHeight="1" x14ac:dyDescent="0.25">
      <c r="A303" s="8" t="s">
        <v>24</v>
      </c>
      <c r="B303" s="9">
        <v>980</v>
      </c>
      <c r="C303" s="8">
        <v>19</v>
      </c>
      <c r="D303" s="8" t="s">
        <v>945</v>
      </c>
      <c r="E303" s="8" t="s">
        <v>926</v>
      </c>
      <c r="F303" s="8" t="s">
        <v>946</v>
      </c>
      <c r="G303" s="8" t="s">
        <v>947</v>
      </c>
      <c r="H303" s="10"/>
      <c r="I303" s="8" t="s">
        <v>27</v>
      </c>
      <c r="J303" s="8"/>
      <c r="K303" s="8"/>
      <c r="L303" s="8"/>
      <c r="M303" s="8" t="s">
        <v>910</v>
      </c>
      <c r="N303" s="8" t="s">
        <v>911</v>
      </c>
      <c r="O303" s="8" t="s">
        <v>912</v>
      </c>
      <c r="P303" s="11" t="s">
        <v>948</v>
      </c>
      <c r="Q303" s="8" t="s">
        <v>254</v>
      </c>
      <c r="R303" s="8"/>
      <c r="S303" s="8" t="s">
        <v>292</v>
      </c>
      <c r="T303" s="12"/>
      <c r="U303" s="12"/>
      <c r="V303" s="12"/>
      <c r="W303" s="8" t="s">
        <v>33</v>
      </c>
      <c r="X303" s="8"/>
    </row>
    <row r="304" spans="1:24" ht="15" customHeight="1" x14ac:dyDescent="0.25">
      <c r="A304" s="8" t="s">
        <v>24</v>
      </c>
      <c r="B304" s="9">
        <v>981</v>
      </c>
      <c r="C304" s="8">
        <v>572</v>
      </c>
      <c r="D304" s="8" t="s">
        <v>949</v>
      </c>
      <c r="E304" s="8" t="s">
        <v>926</v>
      </c>
      <c r="F304" s="15" t="s">
        <v>950</v>
      </c>
      <c r="G304" s="8" t="s">
        <v>951</v>
      </c>
      <c r="H304" s="10"/>
      <c r="I304" s="8" t="s">
        <v>27</v>
      </c>
      <c r="J304" s="8"/>
      <c r="K304" s="8"/>
      <c r="L304" s="8"/>
      <c r="M304" s="8" t="s">
        <v>80</v>
      </c>
      <c r="N304" s="8" t="s">
        <v>81</v>
      </c>
      <c r="O304" s="8" t="s">
        <v>952</v>
      </c>
      <c r="P304" s="11" t="s">
        <v>71</v>
      </c>
      <c r="Q304" s="8" t="s">
        <v>83</v>
      </c>
      <c r="R304" s="8"/>
      <c r="S304" s="8" t="s">
        <v>84</v>
      </c>
      <c r="T304" s="8" t="s">
        <v>33</v>
      </c>
      <c r="U304" s="12"/>
      <c r="V304" s="12"/>
      <c r="W304" s="8" t="s">
        <v>33</v>
      </c>
      <c r="X304" s="8"/>
    </row>
    <row r="305" spans="1:24" ht="15" customHeight="1" x14ac:dyDescent="0.25">
      <c r="A305" s="8" t="s">
        <v>24</v>
      </c>
      <c r="B305" s="9">
        <v>982</v>
      </c>
      <c r="C305" s="8">
        <v>518</v>
      </c>
      <c r="D305" s="8" t="s">
        <v>953</v>
      </c>
      <c r="E305" s="8" t="s">
        <v>926</v>
      </c>
      <c r="F305" s="8" t="s">
        <v>954</v>
      </c>
      <c r="G305" s="8" t="s">
        <v>955</v>
      </c>
      <c r="H305" s="10"/>
      <c r="I305" s="8" t="s">
        <v>47</v>
      </c>
      <c r="J305" s="8"/>
      <c r="K305" s="8"/>
      <c r="L305" s="8"/>
      <c r="M305" s="8" t="s">
        <v>277</v>
      </c>
      <c r="N305" s="8" t="s">
        <v>278</v>
      </c>
      <c r="O305" s="8" t="s">
        <v>279</v>
      </c>
      <c r="P305" s="11" t="s">
        <v>956</v>
      </c>
      <c r="Q305" s="8" t="s">
        <v>281</v>
      </c>
      <c r="R305" s="8"/>
      <c r="S305" s="8" t="s">
        <v>282</v>
      </c>
      <c r="T305" s="8" t="s">
        <v>33</v>
      </c>
      <c r="U305" s="12"/>
      <c r="V305" s="12"/>
      <c r="W305" s="8" t="s">
        <v>33</v>
      </c>
      <c r="X305" s="8"/>
    </row>
    <row r="306" spans="1:24" ht="15" customHeight="1" x14ac:dyDescent="0.25">
      <c r="A306" s="8" t="s">
        <v>24</v>
      </c>
      <c r="B306" s="9">
        <v>983</v>
      </c>
      <c r="C306" s="8">
        <v>14</v>
      </c>
      <c r="D306" s="8" t="s">
        <v>957</v>
      </c>
      <c r="E306" s="8" t="s">
        <v>926</v>
      </c>
      <c r="F306" s="8" t="s">
        <v>958</v>
      </c>
      <c r="G306" s="8"/>
      <c r="H306" s="10"/>
      <c r="I306" s="8" t="s">
        <v>27</v>
      </c>
      <c r="J306" s="8"/>
      <c r="K306" s="8"/>
      <c r="L306" s="8"/>
      <c r="M306" s="8" t="s">
        <v>857</v>
      </c>
      <c r="N306" s="8" t="s">
        <v>959</v>
      </c>
      <c r="O306" s="8" t="s">
        <v>657</v>
      </c>
      <c r="P306" s="11" t="s">
        <v>71</v>
      </c>
      <c r="Q306" s="8" t="s">
        <v>291</v>
      </c>
      <c r="R306" s="8"/>
      <c r="S306" s="8" t="s">
        <v>292</v>
      </c>
      <c r="T306" s="12"/>
      <c r="U306" s="12"/>
      <c r="V306" s="12"/>
      <c r="W306" s="8" t="s">
        <v>33</v>
      </c>
      <c r="X306" s="8"/>
    </row>
    <row r="307" spans="1:24" ht="15" customHeight="1" x14ac:dyDescent="0.25">
      <c r="A307" s="8" t="s">
        <v>24</v>
      </c>
      <c r="B307" s="9">
        <v>984</v>
      </c>
      <c r="C307" s="8">
        <v>519</v>
      </c>
      <c r="D307" s="8" t="s">
        <v>926</v>
      </c>
      <c r="E307" s="8" t="s">
        <v>926</v>
      </c>
      <c r="F307" s="8"/>
      <c r="G307" s="8"/>
      <c r="H307" s="10"/>
      <c r="I307" s="8" t="s">
        <v>47</v>
      </c>
      <c r="J307" s="8"/>
      <c r="K307" s="8"/>
      <c r="L307" s="8"/>
      <c r="M307" s="8" t="s">
        <v>277</v>
      </c>
      <c r="N307" s="8" t="s">
        <v>278</v>
      </c>
      <c r="O307" s="8" t="s">
        <v>279</v>
      </c>
      <c r="P307" s="11" t="s">
        <v>472</v>
      </c>
      <c r="Q307" s="8" t="s">
        <v>281</v>
      </c>
      <c r="R307" s="8"/>
      <c r="S307" s="8" t="s">
        <v>282</v>
      </c>
      <c r="T307" s="8" t="s">
        <v>33</v>
      </c>
      <c r="U307" s="12"/>
      <c r="V307" s="12"/>
      <c r="W307" s="8" t="s">
        <v>33</v>
      </c>
      <c r="X307" s="8"/>
    </row>
    <row r="308" spans="1:24" ht="15" customHeight="1" x14ac:dyDescent="0.25">
      <c r="A308" s="8" t="s">
        <v>24</v>
      </c>
      <c r="B308" s="9">
        <v>985</v>
      </c>
      <c r="C308" s="8">
        <v>131</v>
      </c>
      <c r="D308" s="8" t="s">
        <v>960</v>
      </c>
      <c r="E308" s="8" t="s">
        <v>926</v>
      </c>
      <c r="F308" s="16" t="s">
        <v>958</v>
      </c>
      <c r="G308" s="8"/>
      <c r="H308" s="10" t="s">
        <v>929</v>
      </c>
      <c r="I308" s="8" t="s">
        <v>934</v>
      </c>
      <c r="J308" s="8"/>
      <c r="K308" s="8"/>
      <c r="L308" s="8"/>
      <c r="M308" s="8" t="s">
        <v>961</v>
      </c>
      <c r="N308" s="8"/>
      <c r="O308" s="8" t="s">
        <v>657</v>
      </c>
      <c r="P308" s="11" t="s">
        <v>962</v>
      </c>
      <c r="Q308" s="8" t="s">
        <v>963</v>
      </c>
      <c r="R308" s="8"/>
      <c r="S308" s="8" t="s">
        <v>964</v>
      </c>
      <c r="T308" s="12"/>
      <c r="U308" s="12"/>
      <c r="V308" s="12"/>
      <c r="W308" s="8" t="s">
        <v>33</v>
      </c>
      <c r="X308" s="8"/>
    </row>
    <row r="309" spans="1:24" ht="15" customHeight="1" x14ac:dyDescent="0.25">
      <c r="A309" s="8" t="s">
        <v>24</v>
      </c>
      <c r="B309" s="9">
        <v>986</v>
      </c>
      <c r="C309" s="8">
        <v>205</v>
      </c>
      <c r="D309" s="8" t="s">
        <v>960</v>
      </c>
      <c r="E309" s="8" t="s">
        <v>926</v>
      </c>
      <c r="F309" s="16" t="s">
        <v>958</v>
      </c>
      <c r="G309" s="8"/>
      <c r="H309" s="10"/>
      <c r="I309" s="8" t="s">
        <v>47</v>
      </c>
      <c r="J309" s="8"/>
      <c r="K309" s="8"/>
      <c r="L309" s="8"/>
      <c r="M309" s="8" t="s">
        <v>439</v>
      </c>
      <c r="N309" s="8" t="s">
        <v>440</v>
      </c>
      <c r="O309" s="8" t="s">
        <v>441</v>
      </c>
      <c r="P309" s="11" t="s">
        <v>390</v>
      </c>
      <c r="Q309" s="8" t="s">
        <v>443</v>
      </c>
      <c r="R309" s="8"/>
      <c r="S309" s="8" t="s">
        <v>434</v>
      </c>
      <c r="T309" s="8" t="s">
        <v>33</v>
      </c>
      <c r="U309" s="12"/>
      <c r="V309" s="12"/>
      <c r="W309" s="8" t="s">
        <v>33</v>
      </c>
      <c r="X309" s="8" t="s">
        <v>965</v>
      </c>
    </row>
    <row r="310" spans="1:24" ht="15" customHeight="1" x14ac:dyDescent="0.25">
      <c r="A310" s="8" t="s">
        <v>24</v>
      </c>
      <c r="B310" s="9">
        <v>987</v>
      </c>
      <c r="C310" s="8">
        <v>66</v>
      </c>
      <c r="D310" s="8" t="s">
        <v>966</v>
      </c>
      <c r="E310" s="8" t="s">
        <v>926</v>
      </c>
      <c r="F310" s="8" t="s">
        <v>967</v>
      </c>
      <c r="G310" s="8" t="s">
        <v>968</v>
      </c>
      <c r="H310" s="10"/>
      <c r="I310" s="8" t="s">
        <v>74</v>
      </c>
      <c r="J310" s="8"/>
      <c r="K310" s="8"/>
      <c r="L310" s="8"/>
      <c r="M310" s="8" t="s">
        <v>939</v>
      </c>
      <c r="N310" s="8" t="s">
        <v>940</v>
      </c>
      <c r="O310" s="8" t="s">
        <v>657</v>
      </c>
      <c r="P310" s="11" t="s">
        <v>296</v>
      </c>
      <c r="Q310" s="8" t="s">
        <v>78</v>
      </c>
      <c r="R310" s="8"/>
      <c r="S310" s="8" t="s">
        <v>79</v>
      </c>
      <c r="T310" s="12"/>
      <c r="U310" s="12"/>
      <c r="V310" s="12"/>
      <c r="W310" s="8" t="s">
        <v>33</v>
      </c>
      <c r="X310" s="8"/>
    </row>
    <row r="311" spans="1:24" ht="15" customHeight="1" x14ac:dyDescent="0.25">
      <c r="A311" s="8" t="s">
        <v>24</v>
      </c>
      <c r="B311" s="9">
        <v>988</v>
      </c>
      <c r="C311" s="8">
        <v>127</v>
      </c>
      <c r="D311" s="8" t="s">
        <v>969</v>
      </c>
      <c r="E311" s="8" t="s">
        <v>926</v>
      </c>
      <c r="F311" s="8" t="s">
        <v>970</v>
      </c>
      <c r="G311" s="8"/>
      <c r="H311" s="10"/>
      <c r="I311" s="8" t="s">
        <v>934</v>
      </c>
      <c r="J311" s="8"/>
      <c r="K311" s="8"/>
      <c r="L311" s="8"/>
      <c r="M311" s="8" t="s">
        <v>961</v>
      </c>
      <c r="N311" s="8"/>
      <c r="O311" s="8" t="s">
        <v>657</v>
      </c>
      <c r="P311" s="11" t="s">
        <v>971</v>
      </c>
      <c r="Q311" s="8" t="s">
        <v>972</v>
      </c>
      <c r="R311" s="8"/>
      <c r="S311" s="8" t="s">
        <v>964</v>
      </c>
      <c r="T311" s="12"/>
      <c r="U311" s="12"/>
      <c r="V311" s="12"/>
      <c r="W311" s="8" t="s">
        <v>33</v>
      </c>
      <c r="X311" s="8"/>
    </row>
    <row r="312" spans="1:24" ht="15" customHeight="1" x14ac:dyDescent="0.25">
      <c r="A312" s="8" t="s">
        <v>24</v>
      </c>
      <c r="B312" s="9">
        <v>989</v>
      </c>
      <c r="C312" s="8">
        <v>36</v>
      </c>
      <c r="D312" s="8" t="s">
        <v>973</v>
      </c>
      <c r="E312" s="8" t="s">
        <v>926</v>
      </c>
      <c r="F312" s="8" t="s">
        <v>974</v>
      </c>
      <c r="G312" s="8" t="s">
        <v>975</v>
      </c>
      <c r="H312" s="10"/>
      <c r="I312" s="8" t="s">
        <v>27</v>
      </c>
      <c r="J312" s="8"/>
      <c r="K312" s="8"/>
      <c r="L312" s="8"/>
      <c r="M312" s="8" t="s">
        <v>910</v>
      </c>
      <c r="N312" s="8" t="s">
        <v>911</v>
      </c>
      <c r="O312" s="8" t="s">
        <v>657</v>
      </c>
      <c r="P312" s="11" t="s">
        <v>976</v>
      </c>
      <c r="Q312" s="8" t="s">
        <v>291</v>
      </c>
      <c r="R312" s="8"/>
      <c r="S312" s="8" t="s">
        <v>268</v>
      </c>
      <c r="T312" s="12"/>
      <c r="U312" s="12"/>
      <c r="V312" s="12"/>
      <c r="W312" s="8" t="s">
        <v>33</v>
      </c>
      <c r="X312" s="8"/>
    </row>
    <row r="313" spans="1:24" ht="15" customHeight="1" x14ac:dyDescent="0.25">
      <c r="A313" s="8" t="s">
        <v>24</v>
      </c>
      <c r="B313" s="9">
        <v>990</v>
      </c>
      <c r="C313" s="8">
        <v>129</v>
      </c>
      <c r="D313" s="8" t="s">
        <v>977</v>
      </c>
      <c r="E313" s="8" t="s">
        <v>926</v>
      </c>
      <c r="F313" s="8" t="s">
        <v>978</v>
      </c>
      <c r="G313" s="8"/>
      <c r="H313" s="10"/>
      <c r="I313" s="8" t="s">
        <v>934</v>
      </c>
      <c r="J313" s="8"/>
      <c r="K313" s="8"/>
      <c r="L313" s="8"/>
      <c r="M313" s="8" t="s">
        <v>961</v>
      </c>
      <c r="N313" s="8"/>
      <c r="O313" s="8" t="s">
        <v>657</v>
      </c>
      <c r="P313" s="11" t="s">
        <v>71</v>
      </c>
      <c r="Q313" s="8" t="s">
        <v>972</v>
      </c>
      <c r="R313" s="8"/>
      <c r="S313" s="8" t="s">
        <v>964</v>
      </c>
      <c r="T313" s="12"/>
      <c r="U313" s="12"/>
      <c r="V313" s="12"/>
      <c r="W313" s="8" t="s">
        <v>33</v>
      </c>
      <c r="X313" s="8"/>
    </row>
    <row r="314" spans="1:24" ht="15" customHeight="1" x14ac:dyDescent="0.25">
      <c r="A314" s="8" t="s">
        <v>24</v>
      </c>
      <c r="B314" s="9">
        <v>991</v>
      </c>
      <c r="C314" s="8">
        <v>59</v>
      </c>
      <c r="D314" s="8" t="s">
        <v>979</v>
      </c>
      <c r="E314" s="8" t="s">
        <v>926</v>
      </c>
      <c r="F314" s="8" t="s">
        <v>978</v>
      </c>
      <c r="G314" s="8"/>
      <c r="H314" s="10" t="s">
        <v>929</v>
      </c>
      <c r="I314" s="8" t="s">
        <v>74</v>
      </c>
      <c r="J314" s="8"/>
      <c r="K314" s="8"/>
      <c r="L314" s="8"/>
      <c r="M314" s="8" t="s">
        <v>980</v>
      </c>
      <c r="N314" s="8" t="s">
        <v>981</v>
      </c>
      <c r="O314" s="8" t="s">
        <v>657</v>
      </c>
      <c r="P314" s="11" t="s">
        <v>982</v>
      </c>
      <c r="Q314" s="8" t="s">
        <v>210</v>
      </c>
      <c r="R314" s="8"/>
      <c r="S314" s="8" t="s">
        <v>211</v>
      </c>
      <c r="T314" s="12"/>
      <c r="U314" s="12"/>
      <c r="V314" s="12"/>
      <c r="W314" s="8" t="s">
        <v>33</v>
      </c>
      <c r="X314" s="8"/>
    </row>
    <row r="315" spans="1:24" ht="15" customHeight="1" x14ac:dyDescent="0.25">
      <c r="A315" s="8" t="s">
        <v>24</v>
      </c>
      <c r="B315" s="9">
        <v>992</v>
      </c>
      <c r="C315" s="8">
        <v>154</v>
      </c>
      <c r="D315" s="8" t="s">
        <v>983</v>
      </c>
      <c r="E315" s="8" t="s">
        <v>984</v>
      </c>
      <c r="F315" s="16" t="s">
        <v>985</v>
      </c>
      <c r="G315" s="16" t="s">
        <v>986</v>
      </c>
      <c r="H315" s="10"/>
      <c r="I315" s="8" t="s">
        <v>199</v>
      </c>
      <c r="J315" s="8"/>
      <c r="K315" s="8"/>
      <c r="L315" s="8"/>
      <c r="M315" s="8" t="s">
        <v>220</v>
      </c>
      <c r="N315" s="8" t="s">
        <v>235</v>
      </c>
      <c r="O315" s="8" t="s">
        <v>222</v>
      </c>
      <c r="P315" s="11" t="s">
        <v>71</v>
      </c>
      <c r="Q315" s="8" t="s">
        <v>224</v>
      </c>
      <c r="R315" s="8"/>
      <c r="S315" s="8" t="s">
        <v>204</v>
      </c>
      <c r="T315" s="12"/>
      <c r="U315" s="12"/>
      <c r="V315" s="12"/>
      <c r="W315" s="8" t="s">
        <v>33</v>
      </c>
      <c r="X315" s="8"/>
    </row>
    <row r="316" spans="1:24" ht="15" customHeight="1" x14ac:dyDescent="0.25">
      <c r="A316" s="8" t="s">
        <v>24</v>
      </c>
      <c r="B316" s="9">
        <v>993</v>
      </c>
      <c r="C316" s="8">
        <v>150</v>
      </c>
      <c r="D316" s="8" t="s">
        <v>987</v>
      </c>
      <c r="E316" s="8" t="s">
        <v>984</v>
      </c>
      <c r="F316" s="16" t="s">
        <v>985</v>
      </c>
      <c r="G316" s="16" t="s">
        <v>986</v>
      </c>
      <c r="H316" s="10"/>
      <c r="I316" s="8" t="s">
        <v>199</v>
      </c>
      <c r="J316" s="8"/>
      <c r="K316" s="8"/>
      <c r="L316" s="8"/>
      <c r="M316" s="8" t="s">
        <v>988</v>
      </c>
      <c r="N316" s="8"/>
      <c r="O316" s="8" t="s">
        <v>989</v>
      </c>
      <c r="P316" s="11" t="s">
        <v>71</v>
      </c>
      <c r="Q316" s="8" t="s">
        <v>224</v>
      </c>
      <c r="R316" s="8"/>
      <c r="S316" s="8" t="s">
        <v>204</v>
      </c>
      <c r="T316" s="8" t="s">
        <v>195</v>
      </c>
      <c r="U316" s="12"/>
      <c r="V316" s="12"/>
      <c r="W316" s="8" t="s">
        <v>33</v>
      </c>
      <c r="X316" s="8"/>
    </row>
    <row r="317" spans="1:24" ht="15" customHeight="1" x14ac:dyDescent="0.25">
      <c r="A317" s="8" t="s">
        <v>24</v>
      </c>
      <c r="B317" s="9">
        <v>994</v>
      </c>
      <c r="C317" s="8">
        <v>155</v>
      </c>
      <c r="D317" s="8" t="s">
        <v>990</v>
      </c>
      <c r="E317" s="8" t="s">
        <v>984</v>
      </c>
      <c r="F317" s="16" t="s">
        <v>985</v>
      </c>
      <c r="G317" s="16" t="s">
        <v>986</v>
      </c>
      <c r="H317" s="10"/>
      <c r="I317" s="8" t="s">
        <v>199</v>
      </c>
      <c r="J317" s="8"/>
      <c r="K317" s="8"/>
      <c r="L317" s="8"/>
      <c r="M317" s="8" t="s">
        <v>220</v>
      </c>
      <c r="N317" s="8" t="s">
        <v>235</v>
      </c>
      <c r="O317" s="8" t="s">
        <v>222</v>
      </c>
      <c r="P317" s="11" t="s">
        <v>63</v>
      </c>
      <c r="Q317" s="8" t="s">
        <v>224</v>
      </c>
      <c r="R317" s="8"/>
      <c r="S317" s="8" t="s">
        <v>204</v>
      </c>
      <c r="T317" s="12"/>
      <c r="U317" s="12"/>
      <c r="V317" s="12"/>
      <c r="W317" s="8" t="s">
        <v>33</v>
      </c>
      <c r="X317" s="8"/>
    </row>
    <row r="318" spans="1:24" ht="15" customHeight="1" x14ac:dyDescent="0.25">
      <c r="A318" s="8" t="s">
        <v>24</v>
      </c>
      <c r="B318" s="9">
        <v>995</v>
      </c>
      <c r="C318" s="8">
        <v>145</v>
      </c>
      <c r="D318" s="8" t="s">
        <v>991</v>
      </c>
      <c r="E318" s="8" t="s">
        <v>984</v>
      </c>
      <c r="F318" s="8" t="s">
        <v>992</v>
      </c>
      <c r="G318" s="8" t="s">
        <v>993</v>
      </c>
      <c r="H318" s="10"/>
      <c r="I318" s="8" t="s">
        <v>199</v>
      </c>
      <c r="J318" s="8"/>
      <c r="K318" s="8"/>
      <c r="L318" s="8"/>
      <c r="M318" s="8" t="s">
        <v>200</v>
      </c>
      <c r="N318" s="8" t="s">
        <v>246</v>
      </c>
      <c r="O318" s="8" t="s">
        <v>202</v>
      </c>
      <c r="P318" s="11" t="s">
        <v>71</v>
      </c>
      <c r="Q318" s="8" t="s">
        <v>203</v>
      </c>
      <c r="R318" s="8"/>
      <c r="S318" s="8" t="s">
        <v>204</v>
      </c>
      <c r="T318" s="8" t="s">
        <v>195</v>
      </c>
      <c r="U318" s="12"/>
      <c r="V318" s="12"/>
      <c r="W318" s="8" t="s">
        <v>33</v>
      </c>
      <c r="X318" s="8"/>
    </row>
    <row r="319" spans="1:24" ht="15" customHeight="1" x14ac:dyDescent="0.25">
      <c r="A319" s="8" t="s">
        <v>24</v>
      </c>
      <c r="B319" s="9">
        <v>996</v>
      </c>
      <c r="C319" s="8">
        <v>135</v>
      </c>
      <c r="D319" s="8" t="s">
        <v>994</v>
      </c>
      <c r="E319" s="8" t="s">
        <v>984</v>
      </c>
      <c r="F319" s="8" t="s">
        <v>995</v>
      </c>
      <c r="G319" s="8"/>
      <c r="H319" s="10"/>
      <c r="I319" s="8" t="s">
        <v>199</v>
      </c>
      <c r="J319" s="8"/>
      <c r="K319" s="8"/>
      <c r="L319" s="8"/>
      <c r="M319" s="8" t="s">
        <v>996</v>
      </c>
      <c r="N319" s="8" t="s">
        <v>997</v>
      </c>
      <c r="O319" s="8" t="s">
        <v>998</v>
      </c>
      <c r="P319" s="11" t="s">
        <v>71</v>
      </c>
      <c r="Q319" s="8" t="s">
        <v>203</v>
      </c>
      <c r="R319" s="8"/>
      <c r="S319" s="8" t="s">
        <v>204</v>
      </c>
      <c r="T319" s="12"/>
      <c r="U319" s="12"/>
      <c r="V319" s="12"/>
      <c r="W319" s="8" t="s">
        <v>33</v>
      </c>
      <c r="X319" s="8"/>
    </row>
    <row r="320" spans="1:24" ht="15" customHeight="1" x14ac:dyDescent="0.25">
      <c r="A320" s="8" t="s">
        <v>24</v>
      </c>
      <c r="B320" s="9">
        <v>997</v>
      </c>
      <c r="C320" s="8">
        <v>158</v>
      </c>
      <c r="D320" s="8" t="s">
        <v>999</v>
      </c>
      <c r="E320" s="8" t="s">
        <v>984</v>
      </c>
      <c r="F320" s="8"/>
      <c r="G320" s="8"/>
      <c r="H320" s="10"/>
      <c r="I320" s="8" t="s">
        <v>199</v>
      </c>
      <c r="J320" s="8"/>
      <c r="K320" s="8"/>
      <c r="L320" s="8"/>
      <c r="M320" s="8" t="s">
        <v>988</v>
      </c>
      <c r="N320" s="8"/>
      <c r="O320" s="8" t="s">
        <v>1000</v>
      </c>
      <c r="P320" s="11" t="s">
        <v>71</v>
      </c>
      <c r="Q320" s="8" t="s">
        <v>224</v>
      </c>
      <c r="R320" s="8"/>
      <c r="S320" s="8" t="s">
        <v>204</v>
      </c>
      <c r="T320" s="12"/>
      <c r="U320" s="12"/>
      <c r="V320" s="12"/>
      <c r="W320" s="8" t="s">
        <v>33</v>
      </c>
      <c r="X320" s="8"/>
    </row>
    <row r="321" spans="1:25" ht="15" customHeight="1" x14ac:dyDescent="0.25">
      <c r="A321" s="8" t="s">
        <v>24</v>
      </c>
      <c r="B321" s="9">
        <v>998</v>
      </c>
      <c r="C321" s="8">
        <v>133</v>
      </c>
      <c r="D321" s="8" t="s">
        <v>1001</v>
      </c>
      <c r="E321" s="8" t="s">
        <v>1002</v>
      </c>
      <c r="F321" s="8" t="s">
        <v>1003</v>
      </c>
      <c r="G321" s="8" t="s">
        <v>951</v>
      </c>
      <c r="H321" s="10"/>
      <c r="I321" s="8" t="s">
        <v>199</v>
      </c>
      <c r="J321" s="8"/>
      <c r="K321" s="8"/>
      <c r="L321" s="8"/>
      <c r="M321" s="8" t="s">
        <v>220</v>
      </c>
      <c r="N321" s="8" t="s">
        <v>221</v>
      </c>
      <c r="O321" s="8" t="s">
        <v>222</v>
      </c>
      <c r="P321" s="11" t="s">
        <v>71</v>
      </c>
      <c r="Q321" s="8" t="s">
        <v>224</v>
      </c>
      <c r="R321" s="8"/>
      <c r="S321" s="8" t="s">
        <v>204</v>
      </c>
      <c r="T321" s="12"/>
      <c r="U321" s="12"/>
      <c r="V321" s="12"/>
      <c r="W321" s="8" t="s">
        <v>33</v>
      </c>
      <c r="X321" s="8"/>
    </row>
    <row r="322" spans="1:25" ht="15" customHeight="1" x14ac:dyDescent="0.25">
      <c r="A322" s="8" t="s">
        <v>24</v>
      </c>
      <c r="B322" s="9">
        <v>999</v>
      </c>
      <c r="C322" s="8">
        <v>128</v>
      </c>
      <c r="D322" s="8" t="s">
        <v>1004</v>
      </c>
      <c r="E322" s="8" t="s">
        <v>1002</v>
      </c>
      <c r="F322" s="8" t="s">
        <v>1005</v>
      </c>
      <c r="G322" s="8"/>
      <c r="H322" s="10"/>
      <c r="I322" s="8" t="s">
        <v>199</v>
      </c>
      <c r="J322" s="8"/>
      <c r="K322" s="8"/>
      <c r="L322" s="8"/>
      <c r="M322" s="8" t="s">
        <v>988</v>
      </c>
      <c r="N322" s="8" t="s">
        <v>221</v>
      </c>
      <c r="O322" s="8" t="s">
        <v>989</v>
      </c>
      <c r="P322" s="11" t="s">
        <v>71</v>
      </c>
      <c r="Q322" s="8" t="s">
        <v>224</v>
      </c>
      <c r="R322" s="8"/>
      <c r="S322" s="8" t="s">
        <v>204</v>
      </c>
      <c r="T322" s="12"/>
      <c r="U322" s="12"/>
      <c r="V322" s="12"/>
      <c r="W322" s="8" t="s">
        <v>33</v>
      </c>
      <c r="X322" s="8"/>
    </row>
    <row r="323" spans="1:25" ht="15" customHeight="1" x14ac:dyDescent="0.25">
      <c r="A323" s="8" t="s">
        <v>24</v>
      </c>
      <c r="B323" s="9">
        <v>1000</v>
      </c>
      <c r="C323" s="8">
        <v>255</v>
      </c>
      <c r="D323" s="8" t="s">
        <v>1006</v>
      </c>
      <c r="E323" s="8" t="s">
        <v>1002</v>
      </c>
      <c r="F323" s="8" t="s">
        <v>1007</v>
      </c>
      <c r="G323" s="8"/>
      <c r="H323" s="10"/>
      <c r="I323" s="8" t="s">
        <v>27</v>
      </c>
      <c r="J323" s="8"/>
      <c r="K323" s="8"/>
      <c r="L323" s="8"/>
      <c r="M323" s="8" t="s">
        <v>192</v>
      </c>
      <c r="N323" s="8" t="s">
        <v>653</v>
      </c>
      <c r="O323" s="8" t="s">
        <v>194</v>
      </c>
      <c r="P323" s="11" t="s">
        <v>346</v>
      </c>
      <c r="Q323" s="8" t="s">
        <v>327</v>
      </c>
      <c r="R323" s="8"/>
      <c r="S323" s="8" t="s">
        <v>479</v>
      </c>
      <c r="T323" s="12"/>
      <c r="U323" s="12"/>
      <c r="V323" s="12"/>
      <c r="W323" s="8" t="s">
        <v>33</v>
      </c>
      <c r="X323" s="8"/>
    </row>
    <row r="324" spans="1:25" ht="15" customHeight="1" x14ac:dyDescent="0.25">
      <c r="A324" s="8" t="s">
        <v>24</v>
      </c>
      <c r="B324" s="9">
        <v>1001</v>
      </c>
      <c r="C324" s="8">
        <v>60</v>
      </c>
      <c r="D324" s="8" t="s">
        <v>1008</v>
      </c>
      <c r="E324" s="8" t="s">
        <v>1009</v>
      </c>
      <c r="F324" s="8" t="s">
        <v>1010</v>
      </c>
      <c r="G324" s="8" t="s">
        <v>1011</v>
      </c>
      <c r="H324" s="10"/>
      <c r="I324" s="8" t="s">
        <v>74</v>
      </c>
      <c r="J324" s="8"/>
      <c r="K324" s="8"/>
      <c r="L324" s="8"/>
      <c r="M324" s="8" t="s">
        <v>980</v>
      </c>
      <c r="N324" s="8" t="s">
        <v>981</v>
      </c>
      <c r="O324" s="8" t="s">
        <v>1012</v>
      </c>
      <c r="P324" s="11" t="s">
        <v>654</v>
      </c>
      <c r="Q324" s="8" t="s">
        <v>210</v>
      </c>
      <c r="R324" s="8"/>
      <c r="S324" s="8" t="s">
        <v>211</v>
      </c>
      <c r="T324" s="12"/>
      <c r="U324" s="12"/>
      <c r="V324" s="12"/>
      <c r="W324" s="8" t="s">
        <v>33</v>
      </c>
      <c r="X324" s="8"/>
    </row>
    <row r="325" spans="1:25" ht="15" customHeight="1" x14ac:dyDescent="0.25">
      <c r="A325" s="8" t="s">
        <v>24</v>
      </c>
      <c r="B325" s="9">
        <v>1002</v>
      </c>
      <c r="C325" s="8">
        <v>256</v>
      </c>
      <c r="D325" s="8" t="s">
        <v>1013</v>
      </c>
      <c r="E325" s="8" t="s">
        <v>1014</v>
      </c>
      <c r="F325" s="8" t="s">
        <v>1015</v>
      </c>
      <c r="G325" s="8"/>
      <c r="H325" s="10"/>
      <c r="I325" s="8" t="s">
        <v>27</v>
      </c>
      <c r="J325" s="8"/>
      <c r="K325" s="8"/>
      <c r="L325" s="8"/>
      <c r="M325" s="8" t="s">
        <v>652</v>
      </c>
      <c r="N325" s="8" t="s">
        <v>653</v>
      </c>
      <c r="O325" s="8" t="s">
        <v>194</v>
      </c>
      <c r="P325" s="11" t="s">
        <v>1016</v>
      </c>
      <c r="Q325" s="8" t="s">
        <v>327</v>
      </c>
      <c r="R325" s="8"/>
      <c r="S325" s="8" t="s">
        <v>479</v>
      </c>
      <c r="T325" s="12"/>
      <c r="U325" s="12"/>
      <c r="V325" s="12"/>
      <c r="W325" s="8" t="s">
        <v>33</v>
      </c>
      <c r="X325" s="8"/>
    </row>
    <row r="326" spans="1:25" ht="15" customHeight="1" x14ac:dyDescent="0.25">
      <c r="A326" s="8" t="s">
        <v>24</v>
      </c>
      <c r="B326" s="9">
        <v>1003</v>
      </c>
      <c r="C326" s="8">
        <v>291</v>
      </c>
      <c r="D326" s="8" t="s">
        <v>1017</v>
      </c>
      <c r="E326" s="8" t="s">
        <v>1018</v>
      </c>
      <c r="F326" s="8" t="s">
        <v>67</v>
      </c>
      <c r="G326" s="8"/>
      <c r="H326" s="10"/>
      <c r="I326" s="8" t="s">
        <v>27</v>
      </c>
      <c r="J326" s="8"/>
      <c r="K326" s="8"/>
      <c r="L326" s="8"/>
      <c r="M326" s="8" t="s">
        <v>1019</v>
      </c>
      <c r="N326" s="8" t="s">
        <v>653</v>
      </c>
      <c r="O326" s="8" t="s">
        <v>1020</v>
      </c>
      <c r="P326" s="11" t="s">
        <v>669</v>
      </c>
      <c r="Q326" s="8" t="s">
        <v>327</v>
      </c>
      <c r="R326" s="8"/>
      <c r="S326" s="8" t="s">
        <v>312</v>
      </c>
      <c r="T326" s="12"/>
      <c r="U326" s="12"/>
      <c r="V326" s="12"/>
      <c r="W326" s="8" t="s">
        <v>33</v>
      </c>
      <c r="X326" s="8"/>
    </row>
    <row r="327" spans="1:25" ht="15" customHeight="1" x14ac:dyDescent="0.25">
      <c r="A327" s="8" t="s">
        <v>24</v>
      </c>
      <c r="B327" s="9">
        <v>1004</v>
      </c>
      <c r="C327" s="8">
        <v>184</v>
      </c>
      <c r="D327" s="8" t="s">
        <v>1021</v>
      </c>
      <c r="E327" s="8" t="s">
        <v>1022</v>
      </c>
      <c r="F327" s="16" t="s">
        <v>1023</v>
      </c>
      <c r="G327" s="8"/>
      <c r="H327" s="10"/>
      <c r="I327" s="8" t="s">
        <v>27</v>
      </c>
      <c r="J327" s="8"/>
      <c r="K327" s="8"/>
      <c r="L327" s="8"/>
      <c r="M327" s="8" t="s">
        <v>38</v>
      </c>
      <c r="N327" s="8" t="s">
        <v>259</v>
      </c>
      <c r="O327" s="8" t="s">
        <v>1024</v>
      </c>
      <c r="P327" s="11" t="s">
        <v>1016</v>
      </c>
      <c r="Q327" s="8" t="s">
        <v>41</v>
      </c>
      <c r="R327" s="8"/>
      <c r="S327" s="8" t="s">
        <v>42</v>
      </c>
      <c r="T327" s="8" t="s">
        <v>33</v>
      </c>
      <c r="U327" s="12"/>
      <c r="V327" s="12"/>
      <c r="W327" s="8" t="s">
        <v>33</v>
      </c>
      <c r="X327" s="8" t="s">
        <v>1025</v>
      </c>
    </row>
    <row r="328" spans="1:25" ht="15" customHeight="1" x14ac:dyDescent="0.25">
      <c r="A328" s="8" t="s">
        <v>24</v>
      </c>
      <c r="B328" s="9">
        <v>1005</v>
      </c>
      <c r="C328" s="8">
        <v>463</v>
      </c>
      <c r="D328" s="8" t="s">
        <v>1026</v>
      </c>
      <c r="E328" s="8" t="s">
        <v>1022</v>
      </c>
      <c r="F328" s="8" t="s">
        <v>815</v>
      </c>
      <c r="G328" s="8"/>
      <c r="H328" s="10"/>
      <c r="I328" s="8" t="s">
        <v>343</v>
      </c>
      <c r="J328" s="8"/>
      <c r="K328" s="8"/>
      <c r="L328" s="8"/>
      <c r="M328" s="8" t="s">
        <v>600</v>
      </c>
      <c r="N328" s="8" t="s">
        <v>601</v>
      </c>
      <c r="O328" s="8" t="s">
        <v>602</v>
      </c>
      <c r="P328" s="11" t="s">
        <v>1027</v>
      </c>
      <c r="Q328" s="8" t="s">
        <v>603</v>
      </c>
      <c r="R328" s="8"/>
      <c r="S328" s="8" t="s">
        <v>33</v>
      </c>
      <c r="T328" s="8" t="s">
        <v>33</v>
      </c>
      <c r="U328" s="12"/>
      <c r="V328" s="12"/>
      <c r="W328" s="8" t="s">
        <v>33</v>
      </c>
      <c r="X328" s="8"/>
    </row>
    <row r="329" spans="1:25" ht="15" customHeight="1" x14ac:dyDescent="0.25">
      <c r="A329" s="8" t="s">
        <v>24</v>
      </c>
      <c r="B329" s="9">
        <v>1006</v>
      </c>
      <c r="C329" s="8">
        <v>257</v>
      </c>
      <c r="D329" s="8" t="s">
        <v>1028</v>
      </c>
      <c r="E329" s="8" t="s">
        <v>1029</v>
      </c>
      <c r="F329" s="8" t="s">
        <v>1030</v>
      </c>
      <c r="G329" s="8"/>
      <c r="H329" s="10"/>
      <c r="I329" s="8" t="s">
        <v>27</v>
      </c>
      <c r="J329" s="8"/>
      <c r="K329" s="8"/>
      <c r="L329" s="8"/>
      <c r="M329" s="8" t="s">
        <v>309</v>
      </c>
      <c r="N329" s="8" t="s">
        <v>310</v>
      </c>
      <c r="O329" s="8" t="s">
        <v>331</v>
      </c>
      <c r="P329" s="11" t="s">
        <v>1027</v>
      </c>
      <c r="Q329" s="8" t="s">
        <v>32</v>
      </c>
      <c r="R329" s="8"/>
      <c r="S329" s="8" t="s">
        <v>479</v>
      </c>
      <c r="T329" s="12"/>
      <c r="U329" s="12"/>
      <c r="V329" s="12"/>
      <c r="W329" s="8" t="s">
        <v>33</v>
      </c>
      <c r="X329" s="8"/>
    </row>
    <row r="330" spans="1:25" ht="15" customHeight="1" x14ac:dyDescent="0.25">
      <c r="A330" s="8" t="s">
        <v>24</v>
      </c>
      <c r="B330" s="9">
        <v>1007</v>
      </c>
      <c r="C330" s="8">
        <v>9</v>
      </c>
      <c r="D330" s="8" t="s">
        <v>1031</v>
      </c>
      <c r="E330" s="8" t="s">
        <v>1029</v>
      </c>
      <c r="F330" s="8" t="s">
        <v>67</v>
      </c>
      <c r="G330" s="8"/>
      <c r="H330" s="10"/>
      <c r="I330" s="8" t="s">
        <v>27</v>
      </c>
      <c r="J330" s="8"/>
      <c r="K330" s="8"/>
      <c r="L330" s="8"/>
      <c r="M330" s="8" t="s">
        <v>832</v>
      </c>
      <c r="N330" s="8" t="s">
        <v>833</v>
      </c>
      <c r="O330" s="8" t="s">
        <v>834</v>
      </c>
      <c r="P330" s="11" t="s">
        <v>1016</v>
      </c>
      <c r="Q330" s="8" t="s">
        <v>254</v>
      </c>
      <c r="R330" s="8"/>
      <c r="S330" s="13" t="s">
        <v>255</v>
      </c>
      <c r="T330" s="12"/>
      <c r="U330" s="12"/>
      <c r="V330" s="12"/>
      <c r="W330" s="8" t="s">
        <v>33</v>
      </c>
      <c r="X330" s="8"/>
    </row>
    <row r="331" spans="1:25" ht="15" customHeight="1" x14ac:dyDescent="0.25">
      <c r="A331" s="8" t="s">
        <v>24</v>
      </c>
      <c r="B331" s="9">
        <v>1008</v>
      </c>
      <c r="C331" s="8">
        <v>156</v>
      </c>
      <c r="D331" s="8" t="s">
        <v>1032</v>
      </c>
      <c r="E331" s="8" t="s">
        <v>1033</v>
      </c>
      <c r="F331" s="8" t="s">
        <v>67</v>
      </c>
      <c r="G331" s="8"/>
      <c r="H331" s="10"/>
      <c r="I331" s="8" t="s">
        <v>199</v>
      </c>
      <c r="J331" s="8"/>
      <c r="K331" s="8"/>
      <c r="L331" s="8"/>
      <c r="M331" s="8" t="s">
        <v>200</v>
      </c>
      <c r="N331" s="8" t="s">
        <v>246</v>
      </c>
      <c r="O331" s="8" t="s">
        <v>1034</v>
      </c>
      <c r="P331" s="11" t="s">
        <v>71</v>
      </c>
      <c r="Q331" s="8" t="s">
        <v>203</v>
      </c>
      <c r="R331" s="8"/>
      <c r="S331" s="8" t="s">
        <v>204</v>
      </c>
      <c r="T331" s="12"/>
      <c r="U331" s="12"/>
      <c r="V331" s="12"/>
      <c r="W331" s="8" t="s">
        <v>33</v>
      </c>
      <c r="X331" s="8"/>
    </row>
    <row r="332" spans="1:25" ht="15" customHeight="1" x14ac:dyDescent="0.25">
      <c r="A332" s="8" t="s">
        <v>24</v>
      </c>
      <c r="B332" s="9">
        <v>1009</v>
      </c>
      <c r="C332" s="8">
        <v>265</v>
      </c>
      <c r="D332" s="8" t="s">
        <v>1035</v>
      </c>
      <c r="E332" s="8" t="s">
        <v>87</v>
      </c>
      <c r="F332" s="8" t="s">
        <v>185</v>
      </c>
      <c r="G332" s="8" t="s">
        <v>1036</v>
      </c>
      <c r="H332" s="10"/>
      <c r="I332" s="8" t="s">
        <v>27</v>
      </c>
      <c r="J332" s="8"/>
      <c r="K332" s="8"/>
      <c r="L332" s="8"/>
      <c r="M332" s="8" t="s">
        <v>192</v>
      </c>
      <c r="N332" s="8" t="s">
        <v>193</v>
      </c>
      <c r="O332" s="8" t="s">
        <v>1037</v>
      </c>
      <c r="P332" s="11" t="s">
        <v>1038</v>
      </c>
      <c r="Q332" s="8" t="s">
        <v>32</v>
      </c>
      <c r="R332" s="8"/>
      <c r="S332" s="8" t="s">
        <v>33</v>
      </c>
      <c r="T332" s="12"/>
      <c r="U332" s="12"/>
      <c r="V332" s="12"/>
      <c r="W332" s="8" t="s">
        <v>33</v>
      </c>
      <c r="X332" s="8"/>
    </row>
    <row r="333" spans="1:25" ht="15" customHeight="1" x14ac:dyDescent="0.25">
      <c r="A333" s="8" t="s">
        <v>24</v>
      </c>
      <c r="B333" s="9">
        <v>1010</v>
      </c>
      <c r="C333" s="8">
        <v>266</v>
      </c>
      <c r="D333" s="8" t="s">
        <v>1039</v>
      </c>
      <c r="E333" s="8" t="s">
        <v>1040</v>
      </c>
      <c r="F333" s="8" t="s">
        <v>1041</v>
      </c>
      <c r="G333" s="8" t="s">
        <v>1042</v>
      </c>
      <c r="H333" s="10" t="s">
        <v>1040</v>
      </c>
      <c r="I333" s="8" t="s">
        <v>27</v>
      </c>
      <c r="J333" s="8"/>
      <c r="K333" s="8"/>
      <c r="L333" s="8"/>
      <c r="M333" s="8" t="s">
        <v>1043</v>
      </c>
      <c r="N333" s="8" t="s">
        <v>494</v>
      </c>
      <c r="O333" s="8" t="s">
        <v>326</v>
      </c>
      <c r="P333" s="17" t="s">
        <v>1044</v>
      </c>
      <c r="Q333" s="8" t="s">
        <v>327</v>
      </c>
      <c r="R333" s="8"/>
      <c r="S333" s="8" t="s">
        <v>312</v>
      </c>
      <c r="T333" s="8" t="s">
        <v>392</v>
      </c>
      <c r="U333" s="12"/>
      <c r="V333" s="12"/>
      <c r="W333" s="8" t="s">
        <v>33</v>
      </c>
      <c r="X333" s="8"/>
    </row>
    <row r="334" spans="1:25" ht="15" customHeight="1" x14ac:dyDescent="0.25">
      <c r="A334" s="8" t="s">
        <v>24</v>
      </c>
      <c r="B334" s="9">
        <v>1011</v>
      </c>
      <c r="C334" s="8">
        <v>424</v>
      </c>
      <c r="D334" s="8" t="s">
        <v>1039</v>
      </c>
      <c r="E334" s="8" t="s">
        <v>1040</v>
      </c>
      <c r="F334" s="8" t="s">
        <v>1041</v>
      </c>
      <c r="G334" s="8" t="s">
        <v>1042</v>
      </c>
      <c r="H334" s="10"/>
      <c r="I334" s="8" t="s">
        <v>343</v>
      </c>
      <c r="J334" s="8"/>
      <c r="K334" s="8"/>
      <c r="L334" s="8"/>
      <c r="M334" s="8" t="s">
        <v>1045</v>
      </c>
      <c r="N334" s="8" t="s">
        <v>1046</v>
      </c>
      <c r="O334" s="8" t="s">
        <v>1047</v>
      </c>
      <c r="P334" s="11" t="s">
        <v>1048</v>
      </c>
      <c r="Q334" s="8" t="s">
        <v>505</v>
      </c>
      <c r="R334" s="8"/>
      <c r="S334" s="8" t="s">
        <v>53</v>
      </c>
      <c r="T334" s="8" t="s">
        <v>33</v>
      </c>
      <c r="U334" s="12"/>
      <c r="V334" s="12"/>
      <c r="W334" s="8" t="s">
        <v>33</v>
      </c>
      <c r="X334" s="8"/>
    </row>
    <row r="335" spans="1:25" ht="15" customHeight="1" x14ac:dyDescent="0.25">
      <c r="A335" s="8" t="s">
        <v>24</v>
      </c>
      <c r="B335" s="9">
        <v>1012</v>
      </c>
      <c r="C335" s="8">
        <v>460</v>
      </c>
      <c r="D335" s="8" t="s">
        <v>1049</v>
      </c>
      <c r="E335" s="8" t="s">
        <v>1040</v>
      </c>
      <c r="F335" s="8" t="s">
        <v>1050</v>
      </c>
      <c r="G335" s="8"/>
      <c r="H335" s="10"/>
      <c r="I335" s="8" t="s">
        <v>343</v>
      </c>
      <c r="J335" s="8"/>
      <c r="K335" s="8"/>
      <c r="L335" s="8"/>
      <c r="M335" s="8" t="s">
        <v>600</v>
      </c>
      <c r="N335" s="8" t="s">
        <v>601</v>
      </c>
      <c r="O335" s="8" t="s">
        <v>602</v>
      </c>
      <c r="P335" s="11" t="s">
        <v>1051</v>
      </c>
      <c r="Q335" s="8" t="s">
        <v>603</v>
      </c>
      <c r="R335" s="8"/>
      <c r="S335" s="8" t="s">
        <v>33</v>
      </c>
      <c r="T335" s="8" t="s">
        <v>33</v>
      </c>
      <c r="U335" s="12"/>
      <c r="V335" s="12"/>
      <c r="W335" s="8" t="s">
        <v>33</v>
      </c>
      <c r="X335" s="8"/>
    </row>
    <row r="336" spans="1:25" ht="15" customHeight="1" x14ac:dyDescent="0.25">
      <c r="A336" s="8" t="s">
        <v>24</v>
      </c>
      <c r="B336" s="9">
        <v>1013</v>
      </c>
      <c r="C336" s="13">
        <v>41</v>
      </c>
      <c r="D336" s="13" t="s">
        <v>1052</v>
      </c>
      <c r="E336" s="13" t="s">
        <v>1053</v>
      </c>
      <c r="F336" s="13" t="s">
        <v>1054</v>
      </c>
      <c r="G336" s="13"/>
      <c r="H336" s="18"/>
      <c r="I336" s="13" t="s">
        <v>27</v>
      </c>
      <c r="J336" s="13"/>
      <c r="K336" s="13"/>
      <c r="L336" s="13"/>
      <c r="M336" s="13" t="s">
        <v>1055</v>
      </c>
      <c r="N336" s="13" t="s">
        <v>1056</v>
      </c>
      <c r="O336" s="13" t="s">
        <v>1057</v>
      </c>
      <c r="P336" s="17" t="s">
        <v>1051</v>
      </c>
      <c r="Q336" s="13" t="s">
        <v>1058</v>
      </c>
      <c r="R336" s="13"/>
      <c r="S336" s="13" t="s">
        <v>1059</v>
      </c>
      <c r="T336" s="19"/>
      <c r="U336" s="19"/>
      <c r="V336" s="19"/>
      <c r="W336" s="13" t="s">
        <v>33</v>
      </c>
      <c r="X336" s="13"/>
      <c r="Y336" s="19"/>
    </row>
    <row r="337" spans="1:25" ht="15" customHeight="1" x14ac:dyDescent="0.25">
      <c r="A337" s="8" t="s">
        <v>24</v>
      </c>
      <c r="B337" s="9">
        <v>1014</v>
      </c>
      <c r="C337" s="13">
        <v>488</v>
      </c>
      <c r="D337" s="13" t="s">
        <v>1060</v>
      </c>
      <c r="E337" s="13" t="s">
        <v>1061</v>
      </c>
      <c r="F337" s="13" t="s">
        <v>1062</v>
      </c>
      <c r="G337" s="13"/>
      <c r="H337" s="18"/>
      <c r="I337" s="13" t="s">
        <v>47</v>
      </c>
      <c r="J337" s="13"/>
      <c r="K337" s="13"/>
      <c r="L337" s="13"/>
      <c r="M337" s="13" t="s">
        <v>1063</v>
      </c>
      <c r="N337" s="13"/>
      <c r="O337" s="13" t="s">
        <v>1064</v>
      </c>
      <c r="P337" s="17" t="s">
        <v>1051</v>
      </c>
      <c r="Q337" s="13" t="s">
        <v>1065</v>
      </c>
      <c r="R337" s="13"/>
      <c r="S337" s="13" t="s">
        <v>1066</v>
      </c>
      <c r="T337" s="13" t="s">
        <v>1067</v>
      </c>
      <c r="U337" s="19"/>
      <c r="V337" s="19"/>
      <c r="W337" s="13" t="s">
        <v>33</v>
      </c>
      <c r="X337" s="13" t="s">
        <v>1068</v>
      </c>
      <c r="Y337" s="19"/>
    </row>
    <row r="338" spans="1:25" ht="15" customHeight="1" x14ac:dyDescent="0.25">
      <c r="A338" s="8" t="s">
        <v>24</v>
      </c>
      <c r="B338" s="9">
        <v>1015</v>
      </c>
      <c r="C338" s="13">
        <v>486</v>
      </c>
      <c r="D338" s="13" t="s">
        <v>1069</v>
      </c>
      <c r="E338" s="13" t="s">
        <v>1061</v>
      </c>
      <c r="F338" s="13" t="s">
        <v>1070</v>
      </c>
      <c r="G338" s="13"/>
      <c r="H338" s="18"/>
      <c r="I338" s="13" t="s">
        <v>47</v>
      </c>
      <c r="J338" s="13"/>
      <c r="K338" s="13"/>
      <c r="L338" s="13"/>
      <c r="M338" s="13" t="s">
        <v>1071</v>
      </c>
      <c r="N338" s="13" t="s">
        <v>676</v>
      </c>
      <c r="O338" s="13" t="s">
        <v>1072</v>
      </c>
      <c r="P338" s="17" t="s">
        <v>1073</v>
      </c>
      <c r="Q338" s="13" t="s">
        <v>633</v>
      </c>
      <c r="R338" s="13"/>
      <c r="S338" s="13" t="s">
        <v>1074</v>
      </c>
      <c r="T338" s="13" t="s">
        <v>1067</v>
      </c>
      <c r="U338" s="19"/>
      <c r="V338" s="19"/>
      <c r="W338" s="13" t="s">
        <v>33</v>
      </c>
      <c r="X338" s="13" t="s">
        <v>1075</v>
      </c>
      <c r="Y338" s="19"/>
    </row>
    <row r="339" spans="1:25" ht="15" customHeight="1" x14ac:dyDescent="0.25">
      <c r="A339" s="8" t="s">
        <v>24</v>
      </c>
      <c r="B339" s="9">
        <v>1016</v>
      </c>
      <c r="C339" s="13">
        <v>211</v>
      </c>
      <c r="D339" s="13" t="s">
        <v>1076</v>
      </c>
      <c r="E339" s="13" t="s">
        <v>1061</v>
      </c>
      <c r="F339" s="13" t="s">
        <v>1077</v>
      </c>
      <c r="G339" s="13"/>
      <c r="H339" s="18" t="s">
        <v>1078</v>
      </c>
      <c r="I339" s="13" t="s">
        <v>47</v>
      </c>
      <c r="J339" s="13"/>
      <c r="K339" s="13"/>
      <c r="L339" s="13"/>
      <c r="M339" s="13" t="s">
        <v>446</v>
      </c>
      <c r="N339" s="13" t="s">
        <v>447</v>
      </c>
      <c r="O339" s="13" t="s">
        <v>441</v>
      </c>
      <c r="P339" s="17" t="s">
        <v>1073</v>
      </c>
      <c r="Q339" s="13" t="s">
        <v>449</v>
      </c>
      <c r="R339" s="13"/>
      <c r="S339" s="13" t="s">
        <v>434</v>
      </c>
      <c r="T339" s="13" t="s">
        <v>1067</v>
      </c>
      <c r="U339" s="19"/>
      <c r="V339" s="19"/>
      <c r="W339" s="13" t="s">
        <v>33</v>
      </c>
      <c r="X339" s="13" t="s">
        <v>1079</v>
      </c>
      <c r="Y339" s="19"/>
    </row>
    <row r="340" spans="1:25" ht="15" customHeight="1" x14ac:dyDescent="0.25">
      <c r="A340" s="8" t="s">
        <v>24</v>
      </c>
      <c r="B340" s="9">
        <v>1017</v>
      </c>
      <c r="C340" s="13">
        <v>54</v>
      </c>
      <c r="D340" s="13" t="s">
        <v>1080</v>
      </c>
      <c r="E340" s="13" t="s">
        <v>1061</v>
      </c>
      <c r="F340" s="13" t="s">
        <v>1081</v>
      </c>
      <c r="G340" s="13" t="s">
        <v>1082</v>
      </c>
      <c r="H340" s="18"/>
      <c r="I340" s="13" t="s">
        <v>74</v>
      </c>
      <c r="J340" s="13"/>
      <c r="K340" s="13"/>
      <c r="L340" s="13"/>
      <c r="M340" s="13" t="s">
        <v>1083</v>
      </c>
      <c r="N340" s="13" t="s">
        <v>981</v>
      </c>
      <c r="O340" s="13" t="s">
        <v>1084</v>
      </c>
      <c r="P340" s="17" t="s">
        <v>1085</v>
      </c>
      <c r="Q340" s="13" t="s">
        <v>210</v>
      </c>
      <c r="R340" s="13"/>
      <c r="S340" s="13" t="s">
        <v>211</v>
      </c>
      <c r="T340" s="19"/>
      <c r="U340" s="19"/>
      <c r="V340" s="19"/>
      <c r="W340" s="13" t="s">
        <v>33</v>
      </c>
      <c r="X340" s="13"/>
      <c r="Y340" s="19"/>
    </row>
    <row r="341" spans="1:25" ht="15" customHeight="1" x14ac:dyDescent="0.25">
      <c r="A341" s="8" t="s">
        <v>24</v>
      </c>
      <c r="B341" s="9">
        <v>1018</v>
      </c>
      <c r="C341" s="13">
        <v>485</v>
      </c>
      <c r="D341" s="13" t="s">
        <v>1086</v>
      </c>
      <c r="E341" s="13" t="s">
        <v>1061</v>
      </c>
      <c r="F341" s="13" t="s">
        <v>1070</v>
      </c>
      <c r="G341" s="13"/>
      <c r="H341" s="18"/>
      <c r="I341" s="13" t="s">
        <v>47</v>
      </c>
      <c r="J341" s="13"/>
      <c r="K341" s="13"/>
      <c r="L341" s="13"/>
      <c r="M341" s="13" t="s">
        <v>1087</v>
      </c>
      <c r="N341" s="13" t="s">
        <v>1088</v>
      </c>
      <c r="O341" s="13" t="s">
        <v>1089</v>
      </c>
      <c r="P341" s="17" t="s">
        <v>1090</v>
      </c>
      <c r="Q341" s="13" t="s">
        <v>1091</v>
      </c>
      <c r="R341" s="13"/>
      <c r="S341" s="13" t="s">
        <v>1074</v>
      </c>
      <c r="T341" s="13" t="s">
        <v>1067</v>
      </c>
      <c r="U341" s="19"/>
      <c r="V341" s="19"/>
      <c r="W341" s="13" t="s">
        <v>33</v>
      </c>
      <c r="X341" s="13" t="s">
        <v>1092</v>
      </c>
      <c r="Y341" s="19"/>
    </row>
    <row r="342" spans="1:25" ht="15" customHeight="1" x14ac:dyDescent="0.25">
      <c r="A342" s="8" t="s">
        <v>24</v>
      </c>
      <c r="B342" s="9">
        <v>1019</v>
      </c>
      <c r="C342" s="13">
        <v>484</v>
      </c>
      <c r="D342" s="13" t="s">
        <v>1093</v>
      </c>
      <c r="E342" s="13" t="s">
        <v>1061</v>
      </c>
      <c r="F342" s="13" t="s">
        <v>1094</v>
      </c>
      <c r="G342" s="13"/>
      <c r="H342" s="18"/>
      <c r="I342" s="13" t="s">
        <v>47</v>
      </c>
      <c r="J342" s="13"/>
      <c r="K342" s="13"/>
      <c r="L342" s="13"/>
      <c r="M342" s="13" t="s">
        <v>1095</v>
      </c>
      <c r="N342" s="13" t="s">
        <v>1096</v>
      </c>
      <c r="O342" s="13" t="s">
        <v>266</v>
      </c>
      <c r="P342" s="17" t="s">
        <v>971</v>
      </c>
      <c r="Q342" s="13" t="s">
        <v>52</v>
      </c>
      <c r="R342" s="13"/>
      <c r="S342" s="13" t="s">
        <v>1074</v>
      </c>
      <c r="T342" s="13" t="s">
        <v>1067</v>
      </c>
      <c r="U342" s="19"/>
      <c r="V342" s="19"/>
      <c r="W342" s="13" t="s">
        <v>33</v>
      </c>
      <c r="X342" s="13" t="s">
        <v>1097</v>
      </c>
      <c r="Y342" s="19"/>
    </row>
    <row r="343" spans="1:25" ht="15" customHeight="1" x14ac:dyDescent="0.25">
      <c r="A343" s="8" t="s">
        <v>24</v>
      </c>
      <c r="B343" s="9">
        <v>1020</v>
      </c>
      <c r="C343" s="13">
        <v>483</v>
      </c>
      <c r="D343" s="13" t="s">
        <v>1098</v>
      </c>
      <c r="E343" s="13" t="s">
        <v>1061</v>
      </c>
      <c r="F343" s="13" t="s">
        <v>1099</v>
      </c>
      <c r="G343" s="13"/>
      <c r="H343" s="18"/>
      <c r="I343" s="13" t="s">
        <v>74</v>
      </c>
      <c r="J343" s="13"/>
      <c r="K343" s="13"/>
      <c r="L343" s="13"/>
      <c r="M343" s="13" t="s">
        <v>1100</v>
      </c>
      <c r="N343" s="13" t="s">
        <v>208</v>
      </c>
      <c r="O343" s="13" t="s">
        <v>1101</v>
      </c>
      <c r="P343" s="17" t="s">
        <v>670</v>
      </c>
      <c r="Q343" s="13" t="s">
        <v>1102</v>
      </c>
      <c r="R343" s="13"/>
      <c r="S343" s="13" t="s">
        <v>1074</v>
      </c>
      <c r="T343" s="13" t="s">
        <v>1067</v>
      </c>
      <c r="U343" s="19"/>
      <c r="V343" s="19"/>
      <c r="W343" s="13" t="s">
        <v>33</v>
      </c>
      <c r="X343" s="13" t="s">
        <v>1103</v>
      </c>
      <c r="Y343" s="19"/>
    </row>
    <row r="344" spans="1:25" ht="15" customHeight="1" x14ac:dyDescent="0.25">
      <c r="A344" s="8" t="s">
        <v>24</v>
      </c>
      <c r="B344" s="9">
        <v>1021</v>
      </c>
      <c r="C344" s="13">
        <v>487</v>
      </c>
      <c r="D344" s="13" t="s">
        <v>1078</v>
      </c>
      <c r="E344" s="13" t="s">
        <v>1061</v>
      </c>
      <c r="F344" s="16" t="s">
        <v>67</v>
      </c>
      <c r="G344" s="13"/>
      <c r="H344" s="18"/>
      <c r="I344" s="13" t="s">
        <v>47</v>
      </c>
      <c r="J344" s="13"/>
      <c r="K344" s="13"/>
      <c r="L344" s="13"/>
      <c r="M344" s="13" t="s">
        <v>1104</v>
      </c>
      <c r="N344" s="13"/>
      <c r="O344" s="13" t="s">
        <v>1105</v>
      </c>
      <c r="P344" s="17" t="s">
        <v>296</v>
      </c>
      <c r="Q344" s="13" t="s">
        <v>1065</v>
      </c>
      <c r="R344" s="13"/>
      <c r="S344" s="13" t="s">
        <v>1066</v>
      </c>
      <c r="T344" s="19"/>
      <c r="U344" s="19"/>
      <c r="V344" s="19"/>
      <c r="W344" s="13" t="s">
        <v>33</v>
      </c>
      <c r="X344" s="13" t="s">
        <v>1106</v>
      </c>
      <c r="Y344" s="19"/>
    </row>
    <row r="345" spans="1:25" ht="15" customHeight="1" x14ac:dyDescent="0.25">
      <c r="A345" s="8" t="s">
        <v>24</v>
      </c>
      <c r="B345" s="9">
        <v>1022</v>
      </c>
      <c r="C345" s="13">
        <v>489</v>
      </c>
      <c r="D345" s="13" t="s">
        <v>1078</v>
      </c>
      <c r="E345" s="13" t="s">
        <v>1061</v>
      </c>
      <c r="F345" s="16" t="s">
        <v>67</v>
      </c>
      <c r="G345" s="13"/>
      <c r="H345" s="18"/>
      <c r="I345" s="13" t="s">
        <v>357</v>
      </c>
      <c r="J345" s="13"/>
      <c r="K345" s="13"/>
      <c r="L345" s="13"/>
      <c r="M345" s="13" t="s">
        <v>412</v>
      </c>
      <c r="N345" s="13" t="s">
        <v>413</v>
      </c>
      <c r="O345" s="13" t="s">
        <v>1107</v>
      </c>
      <c r="P345" s="17" t="s">
        <v>296</v>
      </c>
      <c r="Q345" s="13" t="s">
        <v>1108</v>
      </c>
      <c r="R345" s="13"/>
      <c r="S345" s="13" t="s">
        <v>1074</v>
      </c>
      <c r="T345" s="19"/>
      <c r="U345" s="19"/>
      <c r="V345" s="19"/>
      <c r="W345" s="13" t="s">
        <v>33</v>
      </c>
      <c r="X345" s="13" t="s">
        <v>1109</v>
      </c>
      <c r="Y345" s="19"/>
    </row>
    <row r="346" spans="1:25" ht="15" customHeight="1" x14ac:dyDescent="0.25">
      <c r="A346" s="8" t="s">
        <v>24</v>
      </c>
      <c r="B346" s="9">
        <v>1023</v>
      </c>
      <c r="C346" s="13">
        <v>4</v>
      </c>
      <c r="D346" s="13" t="s">
        <v>1110</v>
      </c>
      <c r="E346" s="13" t="s">
        <v>1111</v>
      </c>
      <c r="F346" s="13" t="s">
        <v>1112</v>
      </c>
      <c r="G346" s="13"/>
      <c r="H346" s="18"/>
      <c r="I346" s="13" t="s">
        <v>27</v>
      </c>
      <c r="J346" s="13"/>
      <c r="K346" s="13"/>
      <c r="L346" s="13"/>
      <c r="M346" s="13" t="s">
        <v>1113</v>
      </c>
      <c r="N346" s="13" t="s">
        <v>959</v>
      </c>
      <c r="O346" s="13"/>
      <c r="P346" s="17" t="s">
        <v>493</v>
      </c>
      <c r="Q346" s="13" t="s">
        <v>291</v>
      </c>
      <c r="R346" s="13"/>
      <c r="S346" s="13" t="s">
        <v>292</v>
      </c>
      <c r="T346" s="19"/>
      <c r="U346" s="19"/>
      <c r="V346" s="19"/>
      <c r="W346" s="13" t="s">
        <v>33</v>
      </c>
      <c r="X346" s="13"/>
      <c r="Y346" s="19"/>
    </row>
    <row r="347" spans="1:25" ht="15" customHeight="1" x14ac:dyDescent="0.25">
      <c r="A347" s="8" t="s">
        <v>24</v>
      </c>
      <c r="B347" s="9">
        <v>1024</v>
      </c>
      <c r="C347" s="13">
        <v>7</v>
      </c>
      <c r="D347" s="13" t="s">
        <v>1114</v>
      </c>
      <c r="E347" s="13" t="s">
        <v>1111</v>
      </c>
      <c r="F347" s="13" t="s">
        <v>1115</v>
      </c>
      <c r="G347" s="13"/>
      <c r="H347" s="18"/>
      <c r="I347" s="13" t="s">
        <v>27</v>
      </c>
      <c r="J347" s="13"/>
      <c r="K347" s="13"/>
      <c r="L347" s="13"/>
      <c r="M347" s="13" t="s">
        <v>1116</v>
      </c>
      <c r="N347" s="13" t="s">
        <v>911</v>
      </c>
      <c r="O347" s="13" t="s">
        <v>1117</v>
      </c>
      <c r="P347" s="17" t="s">
        <v>71</v>
      </c>
      <c r="Q347" s="13" t="s">
        <v>291</v>
      </c>
      <c r="R347" s="13"/>
      <c r="S347" s="13" t="s">
        <v>292</v>
      </c>
      <c r="T347" s="19"/>
      <c r="U347" s="19"/>
      <c r="V347" s="19"/>
      <c r="W347" s="13" t="s">
        <v>33</v>
      </c>
      <c r="X347" s="13"/>
      <c r="Y347" s="19"/>
    </row>
    <row r="348" spans="1:25" ht="15" customHeight="1" x14ac:dyDescent="0.25">
      <c r="A348" s="8" t="s">
        <v>24</v>
      </c>
      <c r="B348" s="9">
        <v>1025</v>
      </c>
      <c r="C348" s="13">
        <v>55</v>
      </c>
      <c r="D348" s="13" t="s">
        <v>1118</v>
      </c>
      <c r="E348" s="13" t="s">
        <v>1119</v>
      </c>
      <c r="F348" s="13" t="s">
        <v>1120</v>
      </c>
      <c r="G348" s="13" t="s">
        <v>1121</v>
      </c>
      <c r="H348" s="18" t="s">
        <v>1122</v>
      </c>
      <c r="I348" s="13" t="s">
        <v>74</v>
      </c>
      <c r="J348" s="13"/>
      <c r="K348" s="13"/>
      <c r="L348" s="13"/>
      <c r="M348" s="13" t="s">
        <v>1123</v>
      </c>
      <c r="N348" s="13" t="s">
        <v>1124</v>
      </c>
      <c r="O348" s="13" t="s">
        <v>1125</v>
      </c>
      <c r="P348" s="17" t="s">
        <v>71</v>
      </c>
      <c r="Q348" s="13" t="s">
        <v>1126</v>
      </c>
      <c r="R348" s="13"/>
      <c r="S348" s="13" t="s">
        <v>1127</v>
      </c>
      <c r="T348" s="13" t="s">
        <v>1128</v>
      </c>
      <c r="U348" s="19"/>
      <c r="V348" s="19"/>
      <c r="W348" s="13" t="s">
        <v>33</v>
      </c>
      <c r="X348" s="13"/>
      <c r="Y348" s="19"/>
    </row>
    <row r="349" spans="1:25" ht="15" customHeight="1" x14ac:dyDescent="0.25">
      <c r="A349" s="8" t="s">
        <v>24</v>
      </c>
      <c r="B349" s="9">
        <v>1026</v>
      </c>
      <c r="C349" s="13">
        <v>58</v>
      </c>
      <c r="D349" s="13" t="s">
        <v>1129</v>
      </c>
      <c r="E349" s="13" t="s">
        <v>1130</v>
      </c>
      <c r="F349" s="13" t="s">
        <v>1131</v>
      </c>
      <c r="G349" s="13"/>
      <c r="H349" s="18"/>
      <c r="I349" s="13" t="s">
        <v>74</v>
      </c>
      <c r="J349" s="13"/>
      <c r="K349" s="13"/>
      <c r="L349" s="13"/>
      <c r="M349" s="13" t="s">
        <v>1132</v>
      </c>
      <c r="N349" s="13" t="s">
        <v>208</v>
      </c>
      <c r="O349" s="13" t="s">
        <v>209</v>
      </c>
      <c r="P349" s="17" t="s">
        <v>1016</v>
      </c>
      <c r="Q349" s="13" t="s">
        <v>210</v>
      </c>
      <c r="R349" s="13"/>
      <c r="S349" s="13" t="s">
        <v>211</v>
      </c>
      <c r="T349" s="19"/>
      <c r="U349" s="19"/>
      <c r="V349" s="19"/>
      <c r="W349" s="13" t="s">
        <v>33</v>
      </c>
      <c r="X349" s="13"/>
      <c r="Y349" s="19"/>
    </row>
    <row r="350" spans="1:25" ht="15" customHeight="1" x14ac:dyDescent="0.25">
      <c r="A350" s="8" t="s">
        <v>24</v>
      </c>
      <c r="B350" s="9">
        <v>1027</v>
      </c>
      <c r="C350" s="13">
        <v>262</v>
      </c>
      <c r="D350" s="13" t="s">
        <v>1133</v>
      </c>
      <c r="E350" s="13" t="s">
        <v>1134</v>
      </c>
      <c r="F350" s="13" t="s">
        <v>1135</v>
      </c>
      <c r="G350" s="13"/>
      <c r="H350" s="18"/>
      <c r="I350" s="13" t="s">
        <v>27</v>
      </c>
      <c r="J350" s="13"/>
      <c r="K350" s="13"/>
      <c r="L350" s="13"/>
      <c r="M350" s="13" t="s">
        <v>192</v>
      </c>
      <c r="N350" s="13" t="s">
        <v>653</v>
      </c>
      <c r="O350" s="13" t="s">
        <v>1136</v>
      </c>
      <c r="P350" s="17" t="s">
        <v>1051</v>
      </c>
      <c r="Q350" s="13" t="s">
        <v>327</v>
      </c>
      <c r="R350" s="13"/>
      <c r="S350" s="13" t="s">
        <v>479</v>
      </c>
      <c r="T350" s="13" t="s">
        <v>195</v>
      </c>
      <c r="U350" s="19"/>
      <c r="V350" s="19"/>
      <c r="W350" s="13" t="s">
        <v>33</v>
      </c>
      <c r="X350" s="13"/>
      <c r="Y350" s="19"/>
    </row>
    <row r="351" spans="1:25" ht="15" customHeight="1" x14ac:dyDescent="0.25">
      <c r="A351" s="8" t="s">
        <v>24</v>
      </c>
      <c r="B351" s="9">
        <v>1028</v>
      </c>
      <c r="C351" s="13">
        <v>292</v>
      </c>
      <c r="D351" s="13" t="s">
        <v>1137</v>
      </c>
      <c r="E351" s="13" t="s">
        <v>1138</v>
      </c>
      <c r="F351" s="13"/>
      <c r="G351" s="13"/>
      <c r="H351" s="18"/>
      <c r="I351" s="13" t="s">
        <v>27</v>
      </c>
      <c r="J351" s="13"/>
      <c r="K351" s="13"/>
      <c r="L351" s="13"/>
      <c r="M351" s="13" t="s">
        <v>192</v>
      </c>
      <c r="N351" s="13" t="s">
        <v>1139</v>
      </c>
      <c r="O351" s="13" t="s">
        <v>1140</v>
      </c>
      <c r="P351" s="17" t="s">
        <v>71</v>
      </c>
      <c r="Q351" s="13" t="s">
        <v>327</v>
      </c>
      <c r="R351" s="13"/>
      <c r="S351" s="13" t="s">
        <v>312</v>
      </c>
      <c r="T351" s="19"/>
      <c r="U351" s="19"/>
      <c r="V351" s="19"/>
      <c r="W351" s="13" t="s">
        <v>33</v>
      </c>
      <c r="X351" s="13"/>
      <c r="Y351" s="19"/>
    </row>
    <row r="352" spans="1:25" ht="15" customHeight="1" x14ac:dyDescent="0.25">
      <c r="A352" s="8" t="s">
        <v>24</v>
      </c>
      <c r="B352" s="9">
        <v>1029</v>
      </c>
      <c r="C352" s="13">
        <v>613</v>
      </c>
      <c r="D352" s="13" t="s">
        <v>1141</v>
      </c>
      <c r="E352" s="13" t="s">
        <v>1142</v>
      </c>
      <c r="F352" s="13" t="s">
        <v>1143</v>
      </c>
      <c r="G352" s="13"/>
      <c r="H352" s="18"/>
      <c r="I352" s="13" t="s">
        <v>27</v>
      </c>
      <c r="J352" s="13"/>
      <c r="K352" s="13"/>
      <c r="L352" s="13"/>
      <c r="M352" s="13" t="s">
        <v>80</v>
      </c>
      <c r="N352" s="13" t="s">
        <v>81</v>
      </c>
      <c r="O352" s="13" t="s">
        <v>1144</v>
      </c>
      <c r="P352" s="17" t="s">
        <v>71</v>
      </c>
      <c r="Q352" s="13" t="s">
        <v>83</v>
      </c>
      <c r="R352" s="13"/>
      <c r="S352" s="13" t="s">
        <v>1145</v>
      </c>
      <c r="T352" s="13" t="s">
        <v>1146</v>
      </c>
      <c r="U352" s="19"/>
      <c r="V352" s="19"/>
      <c r="W352" s="13" t="s">
        <v>33</v>
      </c>
      <c r="X352" s="13"/>
      <c r="Y352" s="19"/>
    </row>
    <row r="353" spans="1:25" ht="15" customHeight="1" x14ac:dyDescent="0.25">
      <c r="A353" s="8" t="s">
        <v>24</v>
      </c>
      <c r="B353" s="9">
        <v>1030</v>
      </c>
      <c r="C353" s="13">
        <v>61</v>
      </c>
      <c r="D353" s="13" t="s">
        <v>1147</v>
      </c>
      <c r="E353" s="13" t="s">
        <v>1142</v>
      </c>
      <c r="F353" s="13" t="s">
        <v>1148</v>
      </c>
      <c r="G353" s="13"/>
      <c r="H353" s="18"/>
      <c r="I353" s="13" t="s">
        <v>74</v>
      </c>
      <c r="J353" s="13"/>
      <c r="K353" s="13"/>
      <c r="L353" s="13"/>
      <c r="M353" s="13" t="s">
        <v>1149</v>
      </c>
      <c r="N353" s="13"/>
      <c r="O353" s="13" t="s">
        <v>1150</v>
      </c>
      <c r="P353" s="17" t="s">
        <v>71</v>
      </c>
      <c r="Q353" s="13" t="s">
        <v>210</v>
      </c>
      <c r="R353" s="13"/>
      <c r="S353" s="13" t="s">
        <v>211</v>
      </c>
      <c r="T353" s="19"/>
      <c r="U353" s="19"/>
      <c r="V353" s="19"/>
      <c r="W353" s="13" t="s">
        <v>33</v>
      </c>
      <c r="X353" s="13"/>
      <c r="Y353" s="19"/>
    </row>
    <row r="354" spans="1:25" ht="15" customHeight="1" x14ac:dyDescent="0.25">
      <c r="A354" s="8" t="s">
        <v>24</v>
      </c>
      <c r="B354" s="9">
        <v>1031</v>
      </c>
      <c r="C354" s="8">
        <v>434</v>
      </c>
      <c r="D354" s="8" t="s">
        <v>1151</v>
      </c>
      <c r="E354" s="8" t="s">
        <v>1152</v>
      </c>
      <c r="F354" s="8" t="s">
        <v>1153</v>
      </c>
      <c r="G354" s="8"/>
      <c r="H354" s="10"/>
      <c r="I354" s="8" t="s">
        <v>47</v>
      </c>
      <c r="J354" s="8"/>
      <c r="K354" s="8"/>
      <c r="L354" s="8"/>
      <c r="M354" s="8" t="s">
        <v>1154</v>
      </c>
      <c r="N354" s="8" t="s">
        <v>1088</v>
      </c>
      <c r="O354" s="8" t="s">
        <v>1155</v>
      </c>
      <c r="P354" s="11" t="s">
        <v>71</v>
      </c>
      <c r="Q354" s="8" t="s">
        <v>510</v>
      </c>
      <c r="R354" s="8"/>
      <c r="S354" s="8" t="s">
        <v>53</v>
      </c>
      <c r="T354" s="8" t="s">
        <v>1156</v>
      </c>
      <c r="U354" s="12"/>
      <c r="V354" s="12"/>
      <c r="W354" s="8" t="s">
        <v>33</v>
      </c>
      <c r="X354" s="8"/>
    </row>
    <row r="355" spans="1:25" ht="15" customHeight="1" x14ac:dyDescent="0.25">
      <c r="A355" s="8" t="s">
        <v>24</v>
      </c>
      <c r="B355" s="9">
        <v>1032</v>
      </c>
      <c r="C355" s="8">
        <v>427</v>
      </c>
      <c r="D355" s="8" t="s">
        <v>1157</v>
      </c>
      <c r="E355" s="8" t="s">
        <v>1152</v>
      </c>
      <c r="F355" s="8" t="s">
        <v>67</v>
      </c>
      <c r="G355" s="8"/>
      <c r="H355" s="10"/>
      <c r="I355" s="8" t="s">
        <v>47</v>
      </c>
      <c r="J355" s="8"/>
      <c r="K355" s="8"/>
      <c r="L355" s="8"/>
      <c r="M355" s="8" t="s">
        <v>48</v>
      </c>
      <c r="N355" s="8" t="s">
        <v>54</v>
      </c>
      <c r="O355" s="8" t="s">
        <v>55</v>
      </c>
      <c r="P355" s="11" t="s">
        <v>296</v>
      </c>
      <c r="Q355" s="8" t="s">
        <v>52</v>
      </c>
      <c r="R355" s="8"/>
      <c r="S355" s="8" t="s">
        <v>53</v>
      </c>
      <c r="T355" s="8" t="s">
        <v>33</v>
      </c>
      <c r="U355" s="12"/>
      <c r="V355" s="12"/>
      <c r="W355" s="8" t="s">
        <v>33</v>
      </c>
      <c r="X355" s="8"/>
    </row>
    <row r="356" spans="1:25" ht="15" customHeight="1" x14ac:dyDescent="0.25">
      <c r="A356" s="8" t="s">
        <v>24</v>
      </c>
      <c r="B356" s="9">
        <v>1033</v>
      </c>
      <c r="C356" s="8">
        <v>555</v>
      </c>
      <c r="D356" s="8" t="s">
        <v>1158</v>
      </c>
      <c r="E356" s="8" t="s">
        <v>1152</v>
      </c>
      <c r="F356" s="15" t="s">
        <v>1159</v>
      </c>
      <c r="G356" s="15" t="s">
        <v>421</v>
      </c>
      <c r="H356" s="10" t="s">
        <v>1157</v>
      </c>
      <c r="I356" s="8" t="s">
        <v>27</v>
      </c>
      <c r="J356" s="8"/>
      <c r="K356" s="8"/>
      <c r="L356" s="8"/>
      <c r="M356" s="8" t="s">
        <v>80</v>
      </c>
      <c r="N356" s="8" t="s">
        <v>81</v>
      </c>
      <c r="O356" s="8" t="s">
        <v>1160</v>
      </c>
      <c r="P356" s="11" t="s">
        <v>1161</v>
      </c>
      <c r="Q356" s="8" t="s">
        <v>83</v>
      </c>
      <c r="R356" s="8"/>
      <c r="S356" s="8" t="s">
        <v>84</v>
      </c>
      <c r="T356" s="8" t="s">
        <v>33</v>
      </c>
      <c r="U356" s="8" t="s">
        <v>816</v>
      </c>
      <c r="V356" s="12"/>
      <c r="W356" s="8" t="s">
        <v>33</v>
      </c>
      <c r="X356" s="8" t="s">
        <v>1162</v>
      </c>
    </row>
    <row r="357" spans="1:25" ht="15" customHeight="1" x14ac:dyDescent="0.25">
      <c r="A357" s="8" t="s">
        <v>24</v>
      </c>
      <c r="B357" s="9">
        <v>1034</v>
      </c>
      <c r="C357" s="8">
        <v>138</v>
      </c>
      <c r="D357" s="8" t="s">
        <v>1163</v>
      </c>
      <c r="E357" s="8" t="s">
        <v>1164</v>
      </c>
      <c r="F357" s="8" t="s">
        <v>1165</v>
      </c>
      <c r="G357" s="8"/>
      <c r="H357" s="10"/>
      <c r="I357" s="8" t="s">
        <v>199</v>
      </c>
      <c r="J357" s="8"/>
      <c r="K357" s="8"/>
      <c r="L357" s="8"/>
      <c r="M357" s="8" t="s">
        <v>988</v>
      </c>
      <c r="N357" s="8"/>
      <c r="O357" s="8" t="s">
        <v>989</v>
      </c>
      <c r="P357" s="11" t="s">
        <v>670</v>
      </c>
      <c r="Q357" s="8" t="s">
        <v>224</v>
      </c>
      <c r="R357" s="8"/>
      <c r="S357" s="8" t="s">
        <v>204</v>
      </c>
      <c r="T357" s="12"/>
      <c r="U357" s="12"/>
      <c r="V357" s="12"/>
      <c r="W357" s="8" t="s">
        <v>33</v>
      </c>
      <c r="X357" s="8"/>
    </row>
    <row r="358" spans="1:25" ht="15" customHeight="1" x14ac:dyDescent="0.25">
      <c r="A358" s="8" t="s">
        <v>24</v>
      </c>
      <c r="B358" s="9">
        <v>1035</v>
      </c>
      <c r="C358" s="8">
        <v>577</v>
      </c>
      <c r="D358" s="8" t="s">
        <v>1166</v>
      </c>
      <c r="E358" s="8" t="s">
        <v>1167</v>
      </c>
      <c r="F358" s="8" t="s">
        <v>1168</v>
      </c>
      <c r="G358" s="8"/>
      <c r="H358" s="10"/>
      <c r="I358" s="8" t="s">
        <v>27</v>
      </c>
      <c r="J358" s="8"/>
      <c r="K358" s="8"/>
      <c r="L358" s="8"/>
      <c r="M358" s="8" t="s">
        <v>80</v>
      </c>
      <c r="N358" s="8" t="s">
        <v>81</v>
      </c>
      <c r="O358" s="8" t="s">
        <v>394</v>
      </c>
      <c r="P358" s="11" t="s">
        <v>1169</v>
      </c>
      <c r="Q358" s="8" t="s">
        <v>83</v>
      </c>
      <c r="R358" s="8"/>
      <c r="S358" s="8" t="s">
        <v>84</v>
      </c>
      <c r="T358" s="12"/>
      <c r="U358" s="12"/>
      <c r="V358" s="12"/>
      <c r="W358" s="8" t="s">
        <v>33</v>
      </c>
      <c r="X358" s="8" t="s">
        <v>626</v>
      </c>
    </row>
    <row r="359" spans="1:25" ht="15" customHeight="1" x14ac:dyDescent="0.25">
      <c r="A359" s="8" t="s">
        <v>24</v>
      </c>
      <c r="B359" s="9">
        <v>1036</v>
      </c>
      <c r="C359" s="8">
        <v>576</v>
      </c>
      <c r="D359" s="8" t="s">
        <v>1170</v>
      </c>
      <c r="E359" s="8" t="s">
        <v>1167</v>
      </c>
      <c r="F359" s="8" t="s">
        <v>1171</v>
      </c>
      <c r="G359" s="8"/>
      <c r="H359" s="10"/>
      <c r="I359" s="8" t="s">
        <v>27</v>
      </c>
      <c r="J359" s="8"/>
      <c r="K359" s="8"/>
      <c r="L359" s="8"/>
      <c r="M359" s="8" t="s">
        <v>80</v>
      </c>
      <c r="N359" s="8" t="s">
        <v>81</v>
      </c>
      <c r="O359" s="8" t="s">
        <v>394</v>
      </c>
      <c r="P359" s="11" t="s">
        <v>71</v>
      </c>
      <c r="Q359" s="8" t="s">
        <v>83</v>
      </c>
      <c r="R359" s="8"/>
      <c r="S359" s="8" t="s">
        <v>84</v>
      </c>
      <c r="T359" s="12"/>
      <c r="U359" s="12"/>
      <c r="V359" s="12"/>
      <c r="W359" s="8" t="s">
        <v>33</v>
      </c>
      <c r="X359" s="8" t="s">
        <v>626</v>
      </c>
    </row>
    <row r="360" spans="1:25" ht="15" customHeight="1" x14ac:dyDescent="0.25">
      <c r="A360" s="8" t="s">
        <v>24</v>
      </c>
      <c r="B360" s="9">
        <v>1037</v>
      </c>
      <c r="C360" s="8">
        <v>547</v>
      </c>
      <c r="D360" s="8" t="s">
        <v>1172</v>
      </c>
      <c r="E360" s="8" t="s">
        <v>1167</v>
      </c>
      <c r="F360" s="8" t="s">
        <v>1173</v>
      </c>
      <c r="G360" s="8"/>
      <c r="H360" s="10"/>
      <c r="I360" s="8" t="s">
        <v>27</v>
      </c>
      <c r="J360" s="8"/>
      <c r="K360" s="8"/>
      <c r="L360" s="8"/>
      <c r="M360" s="8" t="s">
        <v>80</v>
      </c>
      <c r="N360" s="8" t="s">
        <v>81</v>
      </c>
      <c r="O360" s="8" t="s">
        <v>1174</v>
      </c>
      <c r="P360" s="11" t="s">
        <v>623</v>
      </c>
      <c r="Q360" s="8" t="s">
        <v>83</v>
      </c>
      <c r="R360" s="8"/>
      <c r="S360" s="8" t="s">
        <v>84</v>
      </c>
      <c r="T360" s="8" t="s">
        <v>1175</v>
      </c>
      <c r="U360" s="12"/>
      <c r="V360" s="12"/>
      <c r="W360" s="8" t="s">
        <v>33</v>
      </c>
      <c r="X360" s="8"/>
    </row>
    <row r="361" spans="1:25" ht="15" customHeight="1" x14ac:dyDescent="0.25">
      <c r="A361" s="8" t="s">
        <v>24</v>
      </c>
      <c r="B361" s="9">
        <v>1039</v>
      </c>
      <c r="C361" s="8">
        <v>4786</v>
      </c>
      <c r="D361" s="8" t="s">
        <v>1176</v>
      </c>
      <c r="E361" s="8" t="s">
        <v>1177</v>
      </c>
      <c r="F361" s="8" t="s">
        <v>1178</v>
      </c>
      <c r="G361" s="8" t="s">
        <v>1179</v>
      </c>
      <c r="H361" s="10" t="s">
        <v>1176</v>
      </c>
      <c r="I361" s="8" t="s">
        <v>74</v>
      </c>
      <c r="J361" s="8" t="s">
        <v>1180</v>
      </c>
      <c r="K361" s="8" t="s">
        <v>1181</v>
      </c>
      <c r="L361" s="8" t="s">
        <v>1182</v>
      </c>
      <c r="M361" s="8" t="s">
        <v>1183</v>
      </c>
      <c r="N361" s="8" t="s">
        <v>1184</v>
      </c>
      <c r="O361" s="8" t="s">
        <v>1185</v>
      </c>
      <c r="P361" s="8"/>
      <c r="Q361" s="8" t="s">
        <v>1186</v>
      </c>
      <c r="R361" s="8"/>
      <c r="S361" s="8" t="s">
        <v>1187</v>
      </c>
      <c r="T361" s="8" t="s">
        <v>1188</v>
      </c>
      <c r="U361" s="12"/>
      <c r="V361" s="12"/>
      <c r="W361" s="8" t="s">
        <v>1188</v>
      </c>
      <c r="X361" s="8" t="s">
        <v>1189</v>
      </c>
    </row>
    <row r="362" spans="1:25" ht="15" customHeight="1" x14ac:dyDescent="0.25">
      <c r="A362" s="8" t="s">
        <v>24</v>
      </c>
      <c r="B362" s="9">
        <v>1040</v>
      </c>
      <c r="C362" s="8">
        <v>5996</v>
      </c>
      <c r="D362" s="8" t="s">
        <v>1190</v>
      </c>
      <c r="E362" s="8" t="s">
        <v>1191</v>
      </c>
      <c r="F362" s="8" t="s">
        <v>1192</v>
      </c>
      <c r="G362" s="8" t="s">
        <v>250</v>
      </c>
      <c r="H362" s="10" t="s">
        <v>1190</v>
      </c>
      <c r="I362" s="8" t="s">
        <v>74</v>
      </c>
      <c r="J362" s="8" t="s">
        <v>1180</v>
      </c>
      <c r="K362" s="8" t="s">
        <v>1193</v>
      </c>
      <c r="L362" s="8" t="s">
        <v>1194</v>
      </c>
      <c r="M362" s="8" t="s">
        <v>1195</v>
      </c>
      <c r="N362" s="8" t="s">
        <v>1196</v>
      </c>
      <c r="O362" s="8" t="s">
        <v>1197</v>
      </c>
      <c r="P362" s="8"/>
      <c r="Q362" s="8" t="s">
        <v>1198</v>
      </c>
      <c r="R362" s="8"/>
      <c r="S362" s="8" t="s">
        <v>1187</v>
      </c>
      <c r="T362" s="8" t="s">
        <v>1188</v>
      </c>
      <c r="U362" s="12"/>
      <c r="V362" s="12"/>
      <c r="W362" s="8" t="s">
        <v>1188</v>
      </c>
      <c r="X362" s="8" t="s">
        <v>1199</v>
      </c>
    </row>
    <row r="363" spans="1:25" ht="15" customHeight="1" x14ac:dyDescent="0.25">
      <c r="A363" s="8" t="s">
        <v>24</v>
      </c>
      <c r="B363" s="9">
        <v>1041</v>
      </c>
      <c r="C363" s="8">
        <v>5847</v>
      </c>
      <c r="D363" s="8" t="s">
        <v>1200</v>
      </c>
      <c r="E363" s="8" t="s">
        <v>1191</v>
      </c>
      <c r="F363" s="8" t="s">
        <v>1201</v>
      </c>
      <c r="G363" s="8" t="s">
        <v>1202</v>
      </c>
      <c r="H363" s="10" t="s">
        <v>1200</v>
      </c>
      <c r="I363" s="8" t="s">
        <v>74</v>
      </c>
      <c r="J363" s="8" t="s">
        <v>1203</v>
      </c>
      <c r="K363" s="8" t="s">
        <v>1204</v>
      </c>
      <c r="L363" s="8" t="s">
        <v>1205</v>
      </c>
      <c r="M363" s="8" t="s">
        <v>1206</v>
      </c>
      <c r="N363" s="8" t="s">
        <v>1207</v>
      </c>
      <c r="O363" s="8" t="s">
        <v>1208</v>
      </c>
      <c r="P363" s="8"/>
      <c r="Q363" s="8" t="s">
        <v>1209</v>
      </c>
      <c r="R363" s="8"/>
      <c r="S363" s="8" t="s">
        <v>1210</v>
      </c>
      <c r="T363" s="8" t="s">
        <v>1188</v>
      </c>
      <c r="U363" s="12"/>
      <c r="V363" s="12"/>
      <c r="W363" s="8" t="s">
        <v>1188</v>
      </c>
      <c r="X363" s="8" t="s">
        <v>1211</v>
      </c>
    </row>
    <row r="364" spans="1:25" ht="15" customHeight="1" x14ac:dyDescent="0.25">
      <c r="A364" s="8" t="s">
        <v>24</v>
      </c>
      <c r="B364" s="9">
        <v>1042</v>
      </c>
      <c r="C364" s="8">
        <v>3922</v>
      </c>
      <c r="D364" s="8" t="s">
        <v>1212</v>
      </c>
      <c r="E364" s="8" t="s">
        <v>1191</v>
      </c>
      <c r="F364" s="8" t="s">
        <v>1213</v>
      </c>
      <c r="G364" s="8" t="s">
        <v>1214</v>
      </c>
      <c r="H364" s="10" t="s">
        <v>1212</v>
      </c>
      <c r="I364" s="8" t="s">
        <v>74</v>
      </c>
      <c r="J364" s="8" t="s">
        <v>1215</v>
      </c>
      <c r="K364" s="8" t="s">
        <v>1216</v>
      </c>
      <c r="L364" s="8" t="s">
        <v>1217</v>
      </c>
      <c r="M364" s="8" t="s">
        <v>1218</v>
      </c>
      <c r="N364" s="8" t="s">
        <v>1219</v>
      </c>
      <c r="O364" s="8" t="s">
        <v>1220</v>
      </c>
      <c r="P364" s="8"/>
      <c r="Q364" s="20">
        <v>40800</v>
      </c>
      <c r="R364" s="20"/>
      <c r="S364" s="8" t="s">
        <v>1221</v>
      </c>
      <c r="T364" s="8" t="s">
        <v>1188</v>
      </c>
      <c r="U364" s="12"/>
      <c r="V364" s="12"/>
      <c r="W364" s="8" t="s">
        <v>1188</v>
      </c>
      <c r="X364" s="8"/>
    </row>
    <row r="365" spans="1:25" ht="15" customHeight="1" x14ac:dyDescent="0.25">
      <c r="A365" s="8" t="s">
        <v>24</v>
      </c>
      <c r="B365" s="9">
        <v>1043</v>
      </c>
      <c r="C365" s="8">
        <v>3865</v>
      </c>
      <c r="D365" s="8" t="s">
        <v>1222</v>
      </c>
      <c r="E365" s="8" t="s">
        <v>1223</v>
      </c>
      <c r="F365" s="8" t="s">
        <v>1224</v>
      </c>
      <c r="G365" s="8" t="s">
        <v>1225</v>
      </c>
      <c r="H365" s="10" t="s">
        <v>1222</v>
      </c>
      <c r="I365" s="8" t="s">
        <v>74</v>
      </c>
      <c r="J365" s="8" t="s">
        <v>1226</v>
      </c>
      <c r="K365" s="8" t="s">
        <v>1227</v>
      </c>
      <c r="L365" s="8" t="s">
        <v>1228</v>
      </c>
      <c r="M365" s="8" t="s">
        <v>1229</v>
      </c>
      <c r="N365" s="8" t="s">
        <v>1230</v>
      </c>
      <c r="O365" s="8" t="s">
        <v>1231</v>
      </c>
      <c r="P365" s="8"/>
      <c r="Q365" s="20">
        <v>40635</v>
      </c>
      <c r="R365" s="20"/>
      <c r="S365" s="8" t="s">
        <v>1188</v>
      </c>
      <c r="T365" s="8" t="s">
        <v>1188</v>
      </c>
      <c r="U365" s="12"/>
      <c r="V365" s="12"/>
      <c r="W365" s="8" t="s">
        <v>1188</v>
      </c>
      <c r="X365" s="8"/>
    </row>
    <row r="366" spans="1:25" ht="15" customHeight="1" x14ac:dyDescent="0.25">
      <c r="A366" s="8" t="s">
        <v>24</v>
      </c>
      <c r="B366" s="9">
        <v>1044</v>
      </c>
      <c r="C366" s="8">
        <v>3467</v>
      </c>
      <c r="D366" s="8" t="s">
        <v>1232</v>
      </c>
      <c r="E366" s="8" t="s">
        <v>1233</v>
      </c>
      <c r="F366" s="8" t="s">
        <v>1234</v>
      </c>
      <c r="G366" s="8" t="s">
        <v>1235</v>
      </c>
      <c r="H366" s="10" t="s">
        <v>1232</v>
      </c>
      <c r="I366" s="8" t="s">
        <v>74</v>
      </c>
      <c r="J366" s="8" t="s">
        <v>1203</v>
      </c>
      <c r="K366" s="8" t="s">
        <v>1236</v>
      </c>
      <c r="L366" s="8" t="s">
        <v>1237</v>
      </c>
      <c r="M366" s="8" t="s">
        <v>1238</v>
      </c>
      <c r="N366" s="8" t="s">
        <v>1239</v>
      </c>
      <c r="O366" s="8" t="s">
        <v>1240</v>
      </c>
      <c r="P366" s="8"/>
      <c r="Q366" s="20">
        <v>40670</v>
      </c>
      <c r="R366" s="20"/>
      <c r="S366" s="8" t="s">
        <v>1188</v>
      </c>
      <c r="T366" s="8" t="s">
        <v>1188</v>
      </c>
      <c r="U366" s="12"/>
      <c r="V366" s="12"/>
      <c r="W366" s="8" t="s">
        <v>1188</v>
      </c>
      <c r="X366" s="8"/>
    </row>
    <row r="367" spans="1:25" ht="15" customHeight="1" x14ac:dyDescent="0.25">
      <c r="A367" s="8" t="s">
        <v>24</v>
      </c>
      <c r="B367" s="9">
        <v>1045</v>
      </c>
      <c r="C367" s="8">
        <v>3544</v>
      </c>
      <c r="D367" s="8" t="s">
        <v>1241</v>
      </c>
      <c r="E367" s="8" t="s">
        <v>36</v>
      </c>
      <c r="F367" s="8" t="s">
        <v>45</v>
      </c>
      <c r="G367" s="8" t="s">
        <v>46</v>
      </c>
      <c r="H367" s="10" t="s">
        <v>1241</v>
      </c>
      <c r="I367" s="8" t="s">
        <v>74</v>
      </c>
      <c r="J367" s="8" t="s">
        <v>1242</v>
      </c>
      <c r="K367" s="8" t="s">
        <v>1243</v>
      </c>
      <c r="L367" s="8" t="s">
        <v>1244</v>
      </c>
      <c r="M367" s="8" t="s">
        <v>1245</v>
      </c>
      <c r="N367" s="8" t="s">
        <v>1246</v>
      </c>
      <c r="O367" s="8" t="s">
        <v>1247</v>
      </c>
      <c r="P367" s="8"/>
      <c r="Q367" s="20">
        <v>40686</v>
      </c>
      <c r="R367" s="20"/>
      <c r="S367" s="8" t="s">
        <v>1248</v>
      </c>
      <c r="T367" s="8" t="s">
        <v>1188</v>
      </c>
      <c r="U367" s="12"/>
      <c r="V367" s="12"/>
      <c r="W367" s="8" t="s">
        <v>1188</v>
      </c>
      <c r="X367" s="8"/>
    </row>
    <row r="368" spans="1:25" ht="15" customHeight="1" x14ac:dyDescent="0.25">
      <c r="A368" s="8" t="s">
        <v>24</v>
      </c>
      <c r="B368" s="9">
        <v>1046</v>
      </c>
      <c r="C368" s="8">
        <v>4206</v>
      </c>
      <c r="D368" s="8" t="s">
        <v>1249</v>
      </c>
      <c r="E368" s="8" t="s">
        <v>1250</v>
      </c>
      <c r="F368" s="8" t="s">
        <v>1251</v>
      </c>
      <c r="G368" s="8" t="s">
        <v>1252</v>
      </c>
      <c r="H368" s="10" t="s">
        <v>1249</v>
      </c>
      <c r="I368" s="8" t="s">
        <v>1253</v>
      </c>
      <c r="J368" s="8" t="s">
        <v>1254</v>
      </c>
      <c r="K368" s="8" t="s">
        <v>1255</v>
      </c>
      <c r="L368" s="8" t="s">
        <v>1256</v>
      </c>
      <c r="M368" s="8" t="s">
        <v>1257</v>
      </c>
      <c r="N368" s="8" t="s">
        <v>1258</v>
      </c>
      <c r="O368" s="8" t="s">
        <v>1259</v>
      </c>
      <c r="P368" s="8"/>
      <c r="Q368" s="20">
        <v>40730</v>
      </c>
      <c r="R368" s="20"/>
      <c r="S368" s="8" t="s">
        <v>1260</v>
      </c>
      <c r="T368" s="8" t="s">
        <v>1188</v>
      </c>
      <c r="U368" s="12"/>
      <c r="V368" s="12"/>
      <c r="W368" s="8" t="s">
        <v>1188</v>
      </c>
      <c r="X368" s="8"/>
    </row>
    <row r="369" spans="1:24" ht="15" customHeight="1" x14ac:dyDescent="0.25">
      <c r="A369" s="8" t="s">
        <v>24</v>
      </c>
      <c r="B369" s="9">
        <v>1047</v>
      </c>
      <c r="C369" s="8">
        <v>3546</v>
      </c>
      <c r="D369" s="8" t="s">
        <v>1261</v>
      </c>
      <c r="E369" s="8" t="s">
        <v>1262</v>
      </c>
      <c r="F369" s="8" t="s">
        <v>1263</v>
      </c>
      <c r="G369" s="8" t="s">
        <v>1264</v>
      </c>
      <c r="H369" s="10" t="s">
        <v>1261</v>
      </c>
      <c r="I369" s="8" t="s">
        <v>74</v>
      </c>
      <c r="J369" s="8" t="s">
        <v>1242</v>
      </c>
      <c r="K369" s="8" t="s">
        <v>1243</v>
      </c>
      <c r="L369" s="8" t="s">
        <v>1244</v>
      </c>
      <c r="M369" s="8" t="s">
        <v>1265</v>
      </c>
      <c r="N369" s="8" t="s">
        <v>1246</v>
      </c>
      <c r="O369" s="8" t="s">
        <v>1117</v>
      </c>
      <c r="P369" s="8"/>
      <c r="Q369" s="20">
        <v>40686</v>
      </c>
      <c r="R369" s="20"/>
      <c r="S369" s="8" t="s">
        <v>1248</v>
      </c>
      <c r="T369" s="8" t="s">
        <v>1188</v>
      </c>
      <c r="U369" s="12"/>
      <c r="V369" s="12"/>
      <c r="W369" s="8" t="s">
        <v>1188</v>
      </c>
      <c r="X369" s="8" t="s">
        <v>1266</v>
      </c>
    </row>
    <row r="370" spans="1:24" ht="15" customHeight="1" x14ac:dyDescent="0.25">
      <c r="A370" s="8" t="s">
        <v>24</v>
      </c>
      <c r="B370" s="9">
        <v>1048</v>
      </c>
      <c r="C370" s="8">
        <v>3948</v>
      </c>
      <c r="D370" s="8" t="s">
        <v>1267</v>
      </c>
      <c r="E370" s="8" t="s">
        <v>1268</v>
      </c>
      <c r="F370" s="8" t="s">
        <v>1269</v>
      </c>
      <c r="G370" s="8" t="s">
        <v>1270</v>
      </c>
      <c r="H370" s="10" t="s">
        <v>1267</v>
      </c>
      <c r="I370" s="8" t="s">
        <v>74</v>
      </c>
      <c r="J370" s="8" t="s">
        <v>1180</v>
      </c>
      <c r="K370" s="8" t="s">
        <v>1271</v>
      </c>
      <c r="L370" s="8" t="s">
        <v>1272</v>
      </c>
      <c r="M370" s="8" t="s">
        <v>1273</v>
      </c>
      <c r="N370" s="8" t="s">
        <v>1274</v>
      </c>
      <c r="O370" s="8" t="s">
        <v>912</v>
      </c>
      <c r="P370" s="8"/>
      <c r="Q370" s="20">
        <v>40454</v>
      </c>
      <c r="R370" s="20"/>
      <c r="S370" s="8" t="s">
        <v>1275</v>
      </c>
      <c r="T370" s="8" t="s">
        <v>1188</v>
      </c>
      <c r="U370" s="12"/>
      <c r="V370" s="12"/>
      <c r="W370" s="8" t="s">
        <v>1188</v>
      </c>
      <c r="X370" s="8" t="s">
        <v>1276</v>
      </c>
    </row>
    <row r="371" spans="1:24" ht="15" customHeight="1" x14ac:dyDescent="0.25">
      <c r="A371" s="8" t="s">
        <v>24</v>
      </c>
      <c r="B371" s="9">
        <v>1049</v>
      </c>
      <c r="C371" s="8">
        <v>4571</v>
      </c>
      <c r="D371" s="8" t="s">
        <v>1277</v>
      </c>
      <c r="E371" s="8" t="s">
        <v>190</v>
      </c>
      <c r="F371" s="8" t="s">
        <v>1278</v>
      </c>
      <c r="G371" s="8" t="s">
        <v>2166</v>
      </c>
      <c r="H371" s="10" t="s">
        <v>1277</v>
      </c>
      <c r="I371" s="8" t="s">
        <v>74</v>
      </c>
      <c r="J371" s="8" t="s">
        <v>1279</v>
      </c>
      <c r="K371" s="8" t="s">
        <v>1280</v>
      </c>
      <c r="L371" s="8" t="s">
        <v>1281</v>
      </c>
      <c r="M371" s="8" t="s">
        <v>1282</v>
      </c>
      <c r="N371" s="8" t="s">
        <v>1283</v>
      </c>
      <c r="O371" s="8" t="s">
        <v>1284</v>
      </c>
      <c r="P371" s="8"/>
      <c r="Q371" s="8" t="s">
        <v>1285</v>
      </c>
      <c r="R371" s="8"/>
      <c r="S371" s="8" t="s">
        <v>1286</v>
      </c>
      <c r="T371" s="8" t="s">
        <v>1188</v>
      </c>
      <c r="U371" s="12"/>
      <c r="V371" s="12"/>
      <c r="W371" s="8" t="s">
        <v>1188</v>
      </c>
      <c r="X371" s="8" t="s">
        <v>1287</v>
      </c>
    </row>
    <row r="372" spans="1:24" ht="15" customHeight="1" x14ac:dyDescent="0.25">
      <c r="A372" s="8" t="s">
        <v>24</v>
      </c>
      <c r="B372" s="9">
        <v>1050</v>
      </c>
      <c r="C372" s="8">
        <v>3821</v>
      </c>
      <c r="D372" s="8" t="s">
        <v>1288</v>
      </c>
      <c r="E372" s="8" t="s">
        <v>1289</v>
      </c>
      <c r="F372" s="8" t="s">
        <v>1290</v>
      </c>
      <c r="G372" s="8" t="s">
        <v>4299</v>
      </c>
      <c r="H372" s="10" t="s">
        <v>1288</v>
      </c>
      <c r="I372" s="8" t="s">
        <v>74</v>
      </c>
      <c r="J372" s="8" t="s">
        <v>1226</v>
      </c>
      <c r="K372" s="8" t="s">
        <v>1227</v>
      </c>
      <c r="L372" s="8" t="s">
        <v>1228</v>
      </c>
      <c r="M372" s="8" t="s">
        <v>1291</v>
      </c>
      <c r="N372" s="8" t="s">
        <v>1292</v>
      </c>
      <c r="O372" s="8" t="s">
        <v>1293</v>
      </c>
      <c r="P372" s="8"/>
      <c r="Q372" s="20">
        <v>40636</v>
      </c>
      <c r="R372" s="20"/>
      <c r="S372" s="8" t="s">
        <v>1188</v>
      </c>
      <c r="T372" s="8" t="s">
        <v>1188</v>
      </c>
      <c r="U372" s="12"/>
      <c r="V372" s="12"/>
      <c r="W372" s="8" t="s">
        <v>1188</v>
      </c>
      <c r="X372" s="8" t="s">
        <v>1294</v>
      </c>
    </row>
    <row r="373" spans="1:24" ht="15" customHeight="1" x14ac:dyDescent="0.25">
      <c r="A373" s="8" t="s">
        <v>24</v>
      </c>
      <c r="B373" s="9">
        <v>1051</v>
      </c>
      <c r="C373" s="8">
        <v>3815</v>
      </c>
      <c r="D373" s="8" t="s">
        <v>1295</v>
      </c>
      <c r="E373" s="8" t="s">
        <v>1289</v>
      </c>
      <c r="F373" s="8" t="s">
        <v>1296</v>
      </c>
      <c r="G373" s="8"/>
      <c r="H373" s="10" t="s">
        <v>1295</v>
      </c>
      <c r="I373" s="8" t="s">
        <v>74</v>
      </c>
      <c r="J373" s="8" t="s">
        <v>1226</v>
      </c>
      <c r="K373" s="8" t="s">
        <v>1297</v>
      </c>
      <c r="L373" s="8" t="s">
        <v>1298</v>
      </c>
      <c r="M373" s="8" t="s">
        <v>1299</v>
      </c>
      <c r="N373" s="8" t="s">
        <v>1300</v>
      </c>
      <c r="O373" s="8" t="s">
        <v>1301</v>
      </c>
      <c r="P373" s="8"/>
      <c r="Q373" s="20">
        <v>40816</v>
      </c>
      <c r="R373" s="20"/>
      <c r="S373" s="8" t="s">
        <v>1188</v>
      </c>
      <c r="T373" s="8" t="s">
        <v>1188</v>
      </c>
      <c r="U373" s="12"/>
      <c r="V373" s="12"/>
      <c r="W373" s="8" t="s">
        <v>1188</v>
      </c>
      <c r="X373" s="8"/>
    </row>
    <row r="374" spans="1:24" ht="15" customHeight="1" x14ac:dyDescent="0.25">
      <c r="A374" s="8" t="s">
        <v>24</v>
      </c>
      <c r="B374" s="9">
        <v>1052</v>
      </c>
      <c r="C374" s="8">
        <v>3415</v>
      </c>
      <c r="D374" s="8" t="s">
        <v>1302</v>
      </c>
      <c r="E374" s="8" t="s">
        <v>1289</v>
      </c>
      <c r="F374" s="8" t="s">
        <v>198</v>
      </c>
      <c r="G374" s="8" t="s">
        <v>4291</v>
      </c>
      <c r="H374" s="10" t="s">
        <v>1302</v>
      </c>
      <c r="I374" s="8" t="s">
        <v>74</v>
      </c>
      <c r="J374" s="8" t="s">
        <v>1303</v>
      </c>
      <c r="K374" s="8" t="s">
        <v>1304</v>
      </c>
      <c r="L374" s="8" t="s">
        <v>1305</v>
      </c>
      <c r="M374" s="8" t="s">
        <v>1306</v>
      </c>
      <c r="N374" s="8" t="s">
        <v>1307</v>
      </c>
      <c r="O374" s="8" t="s">
        <v>840</v>
      </c>
      <c r="P374" s="8"/>
      <c r="Q374" s="20">
        <v>40640</v>
      </c>
      <c r="R374" s="20"/>
      <c r="S374" s="8" t="s">
        <v>1308</v>
      </c>
      <c r="T374" s="8" t="s">
        <v>1188</v>
      </c>
      <c r="U374" s="12"/>
      <c r="V374" s="12"/>
      <c r="W374" s="8" t="s">
        <v>1188</v>
      </c>
      <c r="X374" s="8" t="s">
        <v>1309</v>
      </c>
    </row>
    <row r="375" spans="1:24" ht="15" customHeight="1" x14ac:dyDescent="0.25">
      <c r="A375" s="8" t="s">
        <v>24</v>
      </c>
      <c r="B375" s="9">
        <v>1053</v>
      </c>
      <c r="C375" s="8">
        <v>4808</v>
      </c>
      <c r="D375" s="8" t="s">
        <v>1302</v>
      </c>
      <c r="E375" s="8" t="s">
        <v>1289</v>
      </c>
      <c r="F375" s="8" t="s">
        <v>198</v>
      </c>
      <c r="G375" s="8" t="s">
        <v>4291</v>
      </c>
      <c r="H375" s="10" t="s">
        <v>1302</v>
      </c>
      <c r="I375" s="8" t="s">
        <v>74</v>
      </c>
      <c r="J375" s="8" t="s">
        <v>1226</v>
      </c>
      <c r="K375" s="8" t="s">
        <v>1297</v>
      </c>
      <c r="L375" s="8" t="s">
        <v>1310</v>
      </c>
      <c r="M375" s="8" t="s">
        <v>1311</v>
      </c>
      <c r="N375" s="8" t="s">
        <v>1312</v>
      </c>
      <c r="O375" s="8" t="s">
        <v>1313</v>
      </c>
      <c r="P375" s="8"/>
      <c r="Q375" s="8" t="s">
        <v>1314</v>
      </c>
      <c r="R375" s="8"/>
      <c r="S375" s="8" t="s">
        <v>1187</v>
      </c>
      <c r="T375" s="8" t="s">
        <v>1188</v>
      </c>
      <c r="U375" s="12"/>
      <c r="V375" s="12"/>
      <c r="W375" s="8" t="s">
        <v>1188</v>
      </c>
      <c r="X375" s="8"/>
    </row>
    <row r="376" spans="1:24" ht="15" customHeight="1" x14ac:dyDescent="0.25">
      <c r="A376" s="8" t="s">
        <v>24</v>
      </c>
      <c r="B376" s="9">
        <v>1054</v>
      </c>
      <c r="C376" s="8">
        <v>3723</v>
      </c>
      <c r="D376" s="8" t="s">
        <v>1315</v>
      </c>
      <c r="E376" s="8" t="s">
        <v>1316</v>
      </c>
      <c r="F376" s="8" t="s">
        <v>1317</v>
      </c>
      <c r="G376" s="8"/>
      <c r="H376" s="10" t="s">
        <v>1315</v>
      </c>
      <c r="I376" s="8" t="s">
        <v>74</v>
      </c>
      <c r="J376" s="8" t="s">
        <v>1203</v>
      </c>
      <c r="K376" s="8" t="s">
        <v>1318</v>
      </c>
      <c r="L376" s="8" t="s">
        <v>1319</v>
      </c>
      <c r="M376" s="8" t="s">
        <v>1320</v>
      </c>
      <c r="N376" s="8" t="s">
        <v>1321</v>
      </c>
      <c r="O376" s="8" t="s">
        <v>1322</v>
      </c>
      <c r="P376" s="8"/>
      <c r="Q376" s="20">
        <v>40781</v>
      </c>
      <c r="R376" s="20"/>
      <c r="S376" s="8" t="s">
        <v>1188</v>
      </c>
      <c r="T376" s="8" t="s">
        <v>1188</v>
      </c>
      <c r="U376" s="12"/>
      <c r="V376" s="12"/>
      <c r="W376" s="8" t="s">
        <v>1188</v>
      </c>
      <c r="X376" s="8"/>
    </row>
    <row r="377" spans="1:24" ht="15" customHeight="1" x14ac:dyDescent="0.25">
      <c r="A377" s="8" t="s">
        <v>24</v>
      </c>
      <c r="B377" s="9">
        <v>1055</v>
      </c>
      <c r="C377" s="8">
        <v>3766</v>
      </c>
      <c r="D377" s="8" t="s">
        <v>1323</v>
      </c>
      <c r="E377" s="8" t="s">
        <v>1316</v>
      </c>
      <c r="F377" s="8" t="s">
        <v>1324</v>
      </c>
      <c r="G377" s="8"/>
      <c r="H377" s="10" t="s">
        <v>1323</v>
      </c>
      <c r="I377" s="8" t="s">
        <v>74</v>
      </c>
      <c r="J377" s="8" t="s">
        <v>1226</v>
      </c>
      <c r="K377" s="8" t="s">
        <v>1297</v>
      </c>
      <c r="L377" s="8" t="s">
        <v>1325</v>
      </c>
      <c r="M377" s="8" t="s">
        <v>1326</v>
      </c>
      <c r="N377" s="8" t="s">
        <v>1327</v>
      </c>
      <c r="O377" s="8" t="s">
        <v>1328</v>
      </c>
      <c r="P377" s="8"/>
      <c r="Q377" s="20">
        <v>40814</v>
      </c>
      <c r="R377" s="20"/>
      <c r="S377" s="8" t="s">
        <v>1187</v>
      </c>
      <c r="T377" s="8" t="s">
        <v>1329</v>
      </c>
      <c r="U377" s="12"/>
      <c r="V377" s="12"/>
      <c r="W377" s="8" t="s">
        <v>1188</v>
      </c>
      <c r="X377" s="8" t="s">
        <v>1330</v>
      </c>
    </row>
    <row r="378" spans="1:24" ht="15" customHeight="1" x14ac:dyDescent="0.25">
      <c r="A378" s="8" t="s">
        <v>24</v>
      </c>
      <c r="B378" s="9">
        <v>1056</v>
      </c>
      <c r="C378" s="8">
        <v>3758</v>
      </c>
      <c r="D378" s="8" t="s">
        <v>1331</v>
      </c>
      <c r="E378" s="8" t="s">
        <v>1316</v>
      </c>
      <c r="F378" s="8" t="s">
        <v>67</v>
      </c>
      <c r="G378" s="8"/>
      <c r="H378" s="10" t="s">
        <v>1331</v>
      </c>
      <c r="I378" s="8" t="s">
        <v>74</v>
      </c>
      <c r="J378" s="8" t="s">
        <v>1226</v>
      </c>
      <c r="K378" s="8" t="s">
        <v>1297</v>
      </c>
      <c r="L378" s="8" t="s">
        <v>1325</v>
      </c>
      <c r="M378" s="8" t="s">
        <v>1332</v>
      </c>
      <c r="N378" s="8" t="s">
        <v>1333</v>
      </c>
      <c r="O378" s="8" t="s">
        <v>1293</v>
      </c>
      <c r="P378" s="8"/>
      <c r="Q378" s="20">
        <v>40814</v>
      </c>
      <c r="R378" s="20"/>
      <c r="S378" s="8" t="s">
        <v>1187</v>
      </c>
      <c r="T378" s="8" t="s">
        <v>1334</v>
      </c>
      <c r="U378" s="12"/>
      <c r="V378" s="12"/>
      <c r="W378" s="8" t="s">
        <v>1188</v>
      </c>
      <c r="X378" s="8" t="s">
        <v>1335</v>
      </c>
    </row>
    <row r="379" spans="1:24" ht="15" customHeight="1" x14ac:dyDescent="0.25">
      <c r="A379" s="8" t="s">
        <v>24</v>
      </c>
      <c r="B379" s="9">
        <v>1057</v>
      </c>
      <c r="C379" s="8">
        <v>3412</v>
      </c>
      <c r="D379" s="8" t="s">
        <v>1336</v>
      </c>
      <c r="E379" s="8" t="s">
        <v>1337</v>
      </c>
      <c r="F379" s="8" t="s">
        <v>1338</v>
      </c>
      <c r="G379" s="8"/>
      <c r="H379" s="10" t="s">
        <v>1336</v>
      </c>
      <c r="I379" s="8" t="s">
        <v>74</v>
      </c>
      <c r="J379" s="8" t="s">
        <v>1303</v>
      </c>
      <c r="K379" s="8" t="s">
        <v>1304</v>
      </c>
      <c r="L379" s="8" t="s">
        <v>1305</v>
      </c>
      <c r="M379" s="8" t="s">
        <v>1306</v>
      </c>
      <c r="N379" s="8" t="s">
        <v>1307</v>
      </c>
      <c r="O379" s="8" t="s">
        <v>840</v>
      </c>
      <c r="P379" s="8"/>
      <c r="Q379" s="20">
        <v>40640</v>
      </c>
      <c r="R379" s="20"/>
      <c r="S379" s="8" t="s">
        <v>1308</v>
      </c>
      <c r="T379" s="8" t="s">
        <v>1188</v>
      </c>
      <c r="U379" s="12"/>
      <c r="V379" s="12"/>
      <c r="W379" s="8" t="s">
        <v>1188</v>
      </c>
      <c r="X379" s="8" t="s">
        <v>1339</v>
      </c>
    </row>
    <row r="380" spans="1:24" ht="15" customHeight="1" x14ac:dyDescent="0.25">
      <c r="A380" s="8" t="s">
        <v>24</v>
      </c>
      <c r="B380" s="9">
        <v>1058</v>
      </c>
      <c r="C380" s="8">
        <v>5493</v>
      </c>
      <c r="D380" s="8" t="s">
        <v>1336</v>
      </c>
      <c r="E380" s="8" t="s">
        <v>1337</v>
      </c>
      <c r="F380" s="8" t="s">
        <v>1338</v>
      </c>
      <c r="G380" s="8"/>
      <c r="H380" s="10" t="s">
        <v>1336</v>
      </c>
      <c r="I380" s="8" t="s">
        <v>74</v>
      </c>
      <c r="J380" s="8" t="s">
        <v>1242</v>
      </c>
      <c r="K380" s="8" t="s">
        <v>1340</v>
      </c>
      <c r="L380" s="8" t="s">
        <v>1341</v>
      </c>
      <c r="M380" s="8" t="s">
        <v>1342</v>
      </c>
      <c r="N380" s="8" t="s">
        <v>1219</v>
      </c>
      <c r="O380" s="8" t="s">
        <v>1117</v>
      </c>
      <c r="P380" s="8"/>
      <c r="Q380" s="8" t="s">
        <v>1343</v>
      </c>
      <c r="R380" s="8"/>
      <c r="S380" s="8" t="s">
        <v>1188</v>
      </c>
      <c r="T380" s="8" t="s">
        <v>1188</v>
      </c>
      <c r="U380" s="12"/>
      <c r="V380" s="12"/>
      <c r="W380" s="8" t="s">
        <v>1188</v>
      </c>
      <c r="X380" s="8" t="s">
        <v>1344</v>
      </c>
    </row>
    <row r="381" spans="1:24" ht="15" customHeight="1" x14ac:dyDescent="0.25">
      <c r="A381" s="8" t="s">
        <v>24</v>
      </c>
      <c r="B381" s="9">
        <v>1059</v>
      </c>
      <c r="C381" s="8">
        <v>3409</v>
      </c>
      <c r="D381" s="8" t="s">
        <v>1345</v>
      </c>
      <c r="E381" s="8" t="s">
        <v>1337</v>
      </c>
      <c r="F381" s="8" t="s">
        <v>1346</v>
      </c>
      <c r="G381" s="8"/>
      <c r="H381" s="10" t="s">
        <v>1345</v>
      </c>
      <c r="I381" s="8" t="s">
        <v>74</v>
      </c>
      <c r="J381" s="8" t="s">
        <v>1303</v>
      </c>
      <c r="K381" s="8" t="s">
        <v>1304</v>
      </c>
      <c r="L381" s="8" t="s">
        <v>1305</v>
      </c>
      <c r="M381" s="8" t="s">
        <v>1306</v>
      </c>
      <c r="N381" s="8" t="s">
        <v>1307</v>
      </c>
      <c r="O381" s="8" t="s">
        <v>840</v>
      </c>
      <c r="P381" s="8"/>
      <c r="Q381" s="20">
        <v>40640</v>
      </c>
      <c r="R381" s="20"/>
      <c r="S381" s="8" t="s">
        <v>1308</v>
      </c>
      <c r="T381" s="8" t="s">
        <v>1188</v>
      </c>
      <c r="U381" s="12"/>
      <c r="V381" s="12"/>
      <c r="W381" s="8" t="s">
        <v>1188</v>
      </c>
      <c r="X381" s="8" t="s">
        <v>1347</v>
      </c>
    </row>
    <row r="382" spans="1:24" ht="15" customHeight="1" x14ac:dyDescent="0.25">
      <c r="A382" s="8" t="s">
        <v>24</v>
      </c>
      <c r="B382" s="9">
        <v>1060</v>
      </c>
      <c r="C382" s="8">
        <v>5023</v>
      </c>
      <c r="D382" s="8" t="s">
        <v>1345</v>
      </c>
      <c r="E382" s="8" t="s">
        <v>1337</v>
      </c>
      <c r="F382" s="8" t="s">
        <v>1346</v>
      </c>
      <c r="G382" s="8"/>
      <c r="H382" s="10" t="s">
        <v>1345</v>
      </c>
      <c r="I382" s="8" t="s">
        <v>74</v>
      </c>
      <c r="J382" s="8" t="s">
        <v>1203</v>
      </c>
      <c r="K382" s="8" t="s">
        <v>1348</v>
      </c>
      <c r="L382" s="8" t="s">
        <v>1349</v>
      </c>
      <c r="M382" s="8" t="s">
        <v>1350</v>
      </c>
      <c r="N382" s="8" t="s">
        <v>1351</v>
      </c>
      <c r="O382" s="8" t="s">
        <v>912</v>
      </c>
      <c r="P382" s="8"/>
      <c r="Q382" s="8" t="s">
        <v>1352</v>
      </c>
      <c r="R382" s="8"/>
      <c r="S382" s="8" t="s">
        <v>1188</v>
      </c>
      <c r="T382" s="8" t="s">
        <v>1188</v>
      </c>
      <c r="U382" s="12"/>
      <c r="V382" s="12"/>
      <c r="W382" s="8" t="s">
        <v>1188</v>
      </c>
      <c r="X382" s="8"/>
    </row>
    <row r="383" spans="1:24" ht="15" customHeight="1" x14ac:dyDescent="0.25">
      <c r="A383" s="8" t="s">
        <v>24</v>
      </c>
      <c r="B383" s="9">
        <v>1061</v>
      </c>
      <c r="C383" s="8">
        <v>5045</v>
      </c>
      <c r="D383" s="8" t="s">
        <v>1353</v>
      </c>
      <c r="E383" s="8" t="s">
        <v>206</v>
      </c>
      <c r="F383" s="8" t="s">
        <v>1354</v>
      </c>
      <c r="G383" s="16" t="s">
        <v>2646</v>
      </c>
      <c r="H383" s="10" t="s">
        <v>1353</v>
      </c>
      <c r="I383" s="8" t="s">
        <v>74</v>
      </c>
      <c r="J383" s="8" t="s">
        <v>1203</v>
      </c>
      <c r="K383" s="8" t="s">
        <v>1348</v>
      </c>
      <c r="L383" s="8" t="s">
        <v>1349</v>
      </c>
      <c r="M383" s="8" t="s">
        <v>1355</v>
      </c>
      <c r="N383" s="8" t="s">
        <v>1356</v>
      </c>
      <c r="O383" s="8" t="s">
        <v>1357</v>
      </c>
      <c r="P383" s="8"/>
      <c r="Q383" s="8" t="s">
        <v>1358</v>
      </c>
      <c r="R383" s="8"/>
      <c r="S383" s="8" t="s">
        <v>1188</v>
      </c>
      <c r="T383" s="8" t="s">
        <v>1188</v>
      </c>
      <c r="U383" s="12"/>
      <c r="V383" s="12"/>
      <c r="W383" s="8" t="s">
        <v>1188</v>
      </c>
      <c r="X383" s="8"/>
    </row>
    <row r="384" spans="1:24" ht="15" customHeight="1" x14ac:dyDescent="0.25">
      <c r="A384" s="8" t="s">
        <v>24</v>
      </c>
      <c r="B384" s="9">
        <v>1062</v>
      </c>
      <c r="C384" s="8">
        <v>4835</v>
      </c>
      <c r="D384" s="8" t="s">
        <v>1359</v>
      </c>
      <c r="E384" s="8" t="s">
        <v>1360</v>
      </c>
      <c r="F384" s="8" t="s">
        <v>1361</v>
      </c>
      <c r="G384" s="8"/>
      <c r="H384" s="10" t="s">
        <v>1359</v>
      </c>
      <c r="I384" s="8" t="s">
        <v>74</v>
      </c>
      <c r="J384" s="8" t="s">
        <v>1215</v>
      </c>
      <c r="K384" s="8" t="s">
        <v>1362</v>
      </c>
      <c r="L384" s="8" t="s">
        <v>1363</v>
      </c>
      <c r="M384" s="8" t="s">
        <v>1364</v>
      </c>
      <c r="N384" s="8" t="s">
        <v>1365</v>
      </c>
      <c r="O384" s="8" t="s">
        <v>1366</v>
      </c>
      <c r="P384" s="8"/>
      <c r="Q384" s="8" t="s">
        <v>1367</v>
      </c>
      <c r="R384" s="8"/>
      <c r="S384" s="8" t="s">
        <v>1188</v>
      </c>
      <c r="T384" s="8" t="s">
        <v>1188</v>
      </c>
      <c r="U384" s="12"/>
      <c r="V384" s="12"/>
      <c r="W384" s="8" t="s">
        <v>1188</v>
      </c>
      <c r="X384" s="8" t="s">
        <v>1368</v>
      </c>
    </row>
    <row r="385" spans="1:24" ht="15" customHeight="1" x14ac:dyDescent="0.25">
      <c r="A385" s="8" t="s">
        <v>24</v>
      </c>
      <c r="B385" s="9">
        <v>1063</v>
      </c>
      <c r="C385" s="8">
        <v>3625</v>
      </c>
      <c r="D385" s="8" t="s">
        <v>1369</v>
      </c>
      <c r="E385" s="8" t="s">
        <v>1370</v>
      </c>
      <c r="F385" s="8" t="s">
        <v>1371</v>
      </c>
      <c r="G385" s="8"/>
      <c r="H385" s="10" t="s">
        <v>1369</v>
      </c>
      <c r="I385" s="8" t="s">
        <v>74</v>
      </c>
      <c r="J385" s="8" t="s">
        <v>1203</v>
      </c>
      <c r="K385" s="8" t="s">
        <v>1318</v>
      </c>
      <c r="L385" s="8" t="s">
        <v>1319</v>
      </c>
      <c r="M385" s="8" t="s">
        <v>1372</v>
      </c>
      <c r="N385" s="8" t="s">
        <v>1373</v>
      </c>
      <c r="O385" s="8" t="s">
        <v>1374</v>
      </c>
      <c r="P385" s="8"/>
      <c r="Q385" s="20">
        <v>40750</v>
      </c>
      <c r="R385" s="20"/>
      <c r="S385" s="8" t="s">
        <v>1188</v>
      </c>
      <c r="T385" s="8" t="s">
        <v>1188</v>
      </c>
      <c r="U385" s="12"/>
      <c r="V385" s="12"/>
      <c r="W385" s="8" t="s">
        <v>1188</v>
      </c>
      <c r="X385" s="8" t="s">
        <v>1375</v>
      </c>
    </row>
    <row r="386" spans="1:24" ht="15" customHeight="1" x14ac:dyDescent="0.25">
      <c r="A386" s="8" t="s">
        <v>24</v>
      </c>
      <c r="B386" s="9">
        <v>1064</v>
      </c>
      <c r="C386" s="8">
        <v>3604</v>
      </c>
      <c r="D386" s="8" t="s">
        <v>1376</v>
      </c>
      <c r="E386" s="8" t="s">
        <v>213</v>
      </c>
      <c r="F386" s="8" t="s">
        <v>1377</v>
      </c>
      <c r="G386" s="8"/>
      <c r="H386" s="10" t="s">
        <v>1376</v>
      </c>
      <c r="I386" s="8" t="s">
        <v>74</v>
      </c>
      <c r="J386" s="8" t="s">
        <v>1242</v>
      </c>
      <c r="K386" s="8" t="s">
        <v>1378</v>
      </c>
      <c r="L386" s="8" t="s">
        <v>1379</v>
      </c>
      <c r="M386" s="8" t="s">
        <v>1380</v>
      </c>
      <c r="N386" s="8" t="s">
        <v>1381</v>
      </c>
      <c r="O386" s="8" t="s">
        <v>1382</v>
      </c>
      <c r="P386" s="8"/>
      <c r="Q386" s="20">
        <v>40743</v>
      </c>
      <c r="R386" s="20"/>
      <c r="S386" s="8" t="s">
        <v>1187</v>
      </c>
      <c r="T386" s="8" t="s">
        <v>1188</v>
      </c>
      <c r="U386" s="12"/>
      <c r="V386" s="12"/>
      <c r="W386" s="8" t="s">
        <v>1188</v>
      </c>
      <c r="X386" s="8" t="s">
        <v>1383</v>
      </c>
    </row>
    <row r="387" spans="1:24" ht="15" customHeight="1" x14ac:dyDescent="0.25">
      <c r="A387" s="8" t="s">
        <v>24</v>
      </c>
      <c r="B387" s="9">
        <v>1065</v>
      </c>
      <c r="C387" s="8">
        <v>3402</v>
      </c>
      <c r="D387" s="8" t="s">
        <v>1384</v>
      </c>
      <c r="E387" s="8" t="s">
        <v>213</v>
      </c>
      <c r="F387" s="8" t="s">
        <v>1385</v>
      </c>
      <c r="G387" s="15" t="s">
        <v>2630</v>
      </c>
      <c r="H387" s="10" t="s">
        <v>1384</v>
      </c>
      <c r="I387" s="8" t="s">
        <v>74</v>
      </c>
      <c r="J387" s="8" t="s">
        <v>1303</v>
      </c>
      <c r="K387" s="8" t="s">
        <v>1304</v>
      </c>
      <c r="L387" s="8" t="s">
        <v>1386</v>
      </c>
      <c r="M387" s="8" t="s">
        <v>1387</v>
      </c>
      <c r="N387" s="8" t="s">
        <v>1388</v>
      </c>
      <c r="O387" s="8" t="s">
        <v>1389</v>
      </c>
      <c r="P387" s="8"/>
      <c r="Q387" s="20">
        <v>40639</v>
      </c>
      <c r="R387" s="20"/>
      <c r="S387" s="8" t="s">
        <v>1188</v>
      </c>
      <c r="T387" s="8" t="s">
        <v>1188</v>
      </c>
      <c r="U387" s="12"/>
      <c r="V387" s="12"/>
      <c r="W387" s="8" t="s">
        <v>1188</v>
      </c>
      <c r="X387" s="8"/>
    </row>
    <row r="388" spans="1:24" ht="15" customHeight="1" x14ac:dyDescent="0.25">
      <c r="A388" s="8" t="s">
        <v>24</v>
      </c>
      <c r="B388" s="9">
        <v>1066</v>
      </c>
      <c r="C388" s="8">
        <v>3706</v>
      </c>
      <c r="D388" s="8" t="s">
        <v>1390</v>
      </c>
      <c r="E388" s="8" t="s">
        <v>213</v>
      </c>
      <c r="F388" s="8" t="s">
        <v>1391</v>
      </c>
      <c r="G388" s="8"/>
      <c r="H388" s="10" t="s">
        <v>1390</v>
      </c>
      <c r="I388" s="8" t="s">
        <v>74</v>
      </c>
      <c r="J388" s="8" t="s">
        <v>1242</v>
      </c>
      <c r="K388" s="8" t="s">
        <v>1378</v>
      </c>
      <c r="L388" s="8" t="s">
        <v>1379</v>
      </c>
      <c r="M388" s="8" t="s">
        <v>1380</v>
      </c>
      <c r="N388" s="8" t="s">
        <v>1381</v>
      </c>
      <c r="O388" s="8" t="s">
        <v>1392</v>
      </c>
      <c r="P388" s="8"/>
      <c r="Q388" s="20">
        <v>40782</v>
      </c>
      <c r="R388" s="20"/>
      <c r="S388" s="8" t="s">
        <v>1188</v>
      </c>
      <c r="T388" s="8" t="s">
        <v>1188</v>
      </c>
      <c r="U388" s="12"/>
      <c r="V388" s="12"/>
      <c r="W388" s="8" t="s">
        <v>1188</v>
      </c>
      <c r="X388" s="8"/>
    </row>
    <row r="389" spans="1:24" ht="15" customHeight="1" x14ac:dyDescent="0.25">
      <c r="A389" s="8" t="s">
        <v>24</v>
      </c>
      <c r="B389" s="9">
        <v>1067</v>
      </c>
      <c r="C389" s="8">
        <v>4232</v>
      </c>
      <c r="D389" s="8" t="s">
        <v>1393</v>
      </c>
      <c r="E389" s="8" t="s">
        <v>218</v>
      </c>
      <c r="F389" s="8" t="s">
        <v>219</v>
      </c>
      <c r="G389" s="8" t="s">
        <v>4943</v>
      </c>
      <c r="H389" s="10" t="s">
        <v>1393</v>
      </c>
      <c r="I389" s="8" t="s">
        <v>1253</v>
      </c>
      <c r="J389" s="8" t="s">
        <v>1394</v>
      </c>
      <c r="K389" s="8" t="s">
        <v>1395</v>
      </c>
      <c r="L389" s="8" t="s">
        <v>1396</v>
      </c>
      <c r="M389" s="8" t="s">
        <v>1397</v>
      </c>
      <c r="N389" s="8" t="s">
        <v>1398</v>
      </c>
      <c r="O389" s="8" t="s">
        <v>1399</v>
      </c>
      <c r="P389" s="8"/>
      <c r="Q389" s="8" t="s">
        <v>1400</v>
      </c>
      <c r="R389" s="8"/>
      <c r="S389" s="8" t="s">
        <v>1401</v>
      </c>
      <c r="T389" s="8" t="s">
        <v>1188</v>
      </c>
      <c r="U389" s="12"/>
      <c r="V389" s="12"/>
      <c r="W389" s="8" t="s">
        <v>1188</v>
      </c>
      <c r="X389" s="8"/>
    </row>
    <row r="390" spans="1:24" ht="15" customHeight="1" x14ac:dyDescent="0.25">
      <c r="A390" s="8" t="s">
        <v>24</v>
      </c>
      <c r="B390" s="9">
        <v>1068</v>
      </c>
      <c r="C390" s="8">
        <v>4588</v>
      </c>
      <c r="D390" s="8" t="s">
        <v>1402</v>
      </c>
      <c r="E390" s="8" t="s">
        <v>218</v>
      </c>
      <c r="F390" s="8" t="s">
        <v>1403</v>
      </c>
      <c r="G390" s="8"/>
      <c r="H390" s="10" t="s">
        <v>1402</v>
      </c>
      <c r="I390" s="8" t="s">
        <v>74</v>
      </c>
      <c r="J390" s="8" t="s">
        <v>1203</v>
      </c>
      <c r="K390" s="8" t="s">
        <v>1404</v>
      </c>
      <c r="L390" s="8" t="s">
        <v>1405</v>
      </c>
      <c r="M390" s="8" t="s">
        <v>1406</v>
      </c>
      <c r="N390" s="8" t="s">
        <v>1407</v>
      </c>
      <c r="O390" s="8" t="s">
        <v>1408</v>
      </c>
      <c r="P390" s="8"/>
      <c r="Q390" s="8" t="s">
        <v>1409</v>
      </c>
      <c r="R390" s="8"/>
      <c r="S390" s="8" t="s">
        <v>1286</v>
      </c>
      <c r="T390" s="8" t="s">
        <v>1410</v>
      </c>
      <c r="U390" s="12"/>
      <c r="V390" s="12"/>
      <c r="W390" s="8" t="s">
        <v>1188</v>
      </c>
      <c r="X390" s="8"/>
    </row>
    <row r="391" spans="1:24" ht="15" customHeight="1" x14ac:dyDescent="0.25">
      <c r="A391" s="8" t="s">
        <v>24</v>
      </c>
      <c r="B391" s="9">
        <v>1069</v>
      </c>
      <c r="C391" s="8">
        <v>3422</v>
      </c>
      <c r="D391" s="8" t="s">
        <v>1411</v>
      </c>
      <c r="E391" s="8" t="s">
        <v>218</v>
      </c>
      <c r="F391" s="8" t="s">
        <v>1412</v>
      </c>
      <c r="G391" s="8"/>
      <c r="H391" s="10" t="s">
        <v>1411</v>
      </c>
      <c r="I391" s="8" t="s">
        <v>74</v>
      </c>
      <c r="J391" s="8" t="s">
        <v>1226</v>
      </c>
      <c r="K391" s="8" t="s">
        <v>1413</v>
      </c>
      <c r="L391" s="8" t="s">
        <v>1414</v>
      </c>
      <c r="M391" s="8" t="s">
        <v>1415</v>
      </c>
      <c r="N391" s="8" t="s">
        <v>1416</v>
      </c>
      <c r="O391" s="8" t="s">
        <v>1417</v>
      </c>
      <c r="P391" s="8"/>
      <c r="Q391" s="20">
        <v>40430</v>
      </c>
      <c r="R391" s="20"/>
      <c r="S391" s="8" t="s">
        <v>1418</v>
      </c>
      <c r="T391" s="8" t="s">
        <v>1188</v>
      </c>
      <c r="U391" s="12"/>
      <c r="V391" s="12"/>
      <c r="W391" s="8" t="s">
        <v>1188</v>
      </c>
      <c r="X391" s="8"/>
    </row>
    <row r="392" spans="1:24" ht="15" customHeight="1" x14ac:dyDescent="0.25">
      <c r="A392" s="8" t="s">
        <v>24</v>
      </c>
      <c r="B392" s="9">
        <v>1070</v>
      </c>
      <c r="C392" s="8">
        <v>3738</v>
      </c>
      <c r="D392" s="8" t="s">
        <v>1419</v>
      </c>
      <c r="E392" s="8" t="s">
        <v>218</v>
      </c>
      <c r="F392" s="8" t="s">
        <v>1420</v>
      </c>
      <c r="G392" s="8"/>
      <c r="H392" s="10" t="s">
        <v>1419</v>
      </c>
      <c r="I392" s="8" t="s">
        <v>74</v>
      </c>
      <c r="J392" s="8" t="s">
        <v>1226</v>
      </c>
      <c r="K392" s="8" t="s">
        <v>1413</v>
      </c>
      <c r="L392" s="8" t="s">
        <v>1414</v>
      </c>
      <c r="M392" s="8" t="s">
        <v>1421</v>
      </c>
      <c r="N392" s="8" t="s">
        <v>1416</v>
      </c>
      <c r="O392" s="8" t="s">
        <v>1417</v>
      </c>
      <c r="P392" s="8"/>
      <c r="Q392" s="20">
        <v>40633</v>
      </c>
      <c r="R392" s="20"/>
      <c r="S392" s="8" t="s">
        <v>1188</v>
      </c>
      <c r="T392" s="8" t="s">
        <v>1188</v>
      </c>
      <c r="U392" s="12"/>
      <c r="V392" s="12"/>
      <c r="W392" s="8" t="s">
        <v>1188</v>
      </c>
      <c r="X392" s="8"/>
    </row>
    <row r="393" spans="1:24" ht="15" customHeight="1" x14ac:dyDescent="0.25">
      <c r="A393" s="8" t="s">
        <v>24</v>
      </c>
      <c r="B393" s="9">
        <v>1071</v>
      </c>
      <c r="C393" s="8">
        <v>4048</v>
      </c>
      <c r="D393" s="8" t="s">
        <v>1422</v>
      </c>
      <c r="E393" s="8" t="s">
        <v>218</v>
      </c>
      <c r="F393" s="8" t="s">
        <v>1423</v>
      </c>
      <c r="G393" s="8"/>
      <c r="H393" s="10" t="s">
        <v>1422</v>
      </c>
      <c r="I393" s="8" t="s">
        <v>74</v>
      </c>
      <c r="J393" s="8" t="s">
        <v>1203</v>
      </c>
      <c r="K393" s="8" t="s">
        <v>1236</v>
      </c>
      <c r="L393" s="8" t="s">
        <v>1237</v>
      </c>
      <c r="M393" s="8" t="s">
        <v>1424</v>
      </c>
      <c r="N393" s="8" t="s">
        <v>1425</v>
      </c>
      <c r="O393" s="8" t="s">
        <v>1426</v>
      </c>
      <c r="P393" s="8"/>
      <c r="Q393" s="20">
        <v>40903</v>
      </c>
      <c r="R393" s="20"/>
      <c r="S393" s="8" t="s">
        <v>1188</v>
      </c>
      <c r="T393" s="8" t="s">
        <v>1188</v>
      </c>
      <c r="U393" s="12"/>
      <c r="V393" s="12"/>
      <c r="W393" s="8" t="s">
        <v>1188</v>
      </c>
      <c r="X393" s="8" t="s">
        <v>1427</v>
      </c>
    </row>
    <row r="394" spans="1:24" ht="15" customHeight="1" x14ac:dyDescent="0.25">
      <c r="A394" s="8" t="s">
        <v>24</v>
      </c>
      <c r="B394" s="9">
        <v>1072</v>
      </c>
      <c r="C394" s="8">
        <v>4683</v>
      </c>
      <c r="D394" s="8" t="s">
        <v>1422</v>
      </c>
      <c r="E394" s="8" t="s">
        <v>218</v>
      </c>
      <c r="F394" s="8" t="s">
        <v>1423</v>
      </c>
      <c r="G394" s="8"/>
      <c r="H394" s="10" t="s">
        <v>1422</v>
      </c>
      <c r="I394" s="8" t="s">
        <v>74</v>
      </c>
      <c r="J394" s="8" t="s">
        <v>1203</v>
      </c>
      <c r="K394" s="8" t="s">
        <v>1204</v>
      </c>
      <c r="L394" s="8" t="s">
        <v>1428</v>
      </c>
      <c r="M394" s="8" t="s">
        <v>1429</v>
      </c>
      <c r="N394" s="8" t="s">
        <v>1430</v>
      </c>
      <c r="O394" s="8" t="s">
        <v>1431</v>
      </c>
      <c r="P394" s="8"/>
      <c r="Q394" s="8" t="s">
        <v>1432</v>
      </c>
      <c r="R394" s="8"/>
      <c r="S394" s="8" t="s">
        <v>1188</v>
      </c>
      <c r="T394" s="8" t="s">
        <v>1188</v>
      </c>
      <c r="U394" s="12"/>
      <c r="V394" s="12"/>
      <c r="W394" s="8" t="s">
        <v>1188</v>
      </c>
      <c r="X394" s="8"/>
    </row>
    <row r="395" spans="1:24" ht="15" customHeight="1" x14ac:dyDescent="0.25">
      <c r="A395" s="8" t="s">
        <v>24</v>
      </c>
      <c r="B395" s="9">
        <v>1073</v>
      </c>
      <c r="C395" s="8">
        <v>3839</v>
      </c>
      <c r="D395" s="8" t="s">
        <v>1433</v>
      </c>
      <c r="E395" s="8" t="s">
        <v>218</v>
      </c>
      <c r="F395" s="8" t="s">
        <v>1434</v>
      </c>
      <c r="G395" s="8"/>
      <c r="H395" s="10" t="s">
        <v>1433</v>
      </c>
      <c r="I395" s="8" t="s">
        <v>74</v>
      </c>
      <c r="J395" s="8" t="s">
        <v>1226</v>
      </c>
      <c r="K395" s="8" t="s">
        <v>1435</v>
      </c>
      <c r="L395" s="8" t="s">
        <v>1436</v>
      </c>
      <c r="M395" s="8" t="s">
        <v>1437</v>
      </c>
      <c r="N395" s="8" t="s">
        <v>1438</v>
      </c>
      <c r="O395" s="8" t="s">
        <v>1439</v>
      </c>
      <c r="P395" s="8"/>
      <c r="Q395" s="20">
        <v>40635</v>
      </c>
      <c r="R395" s="20"/>
      <c r="S395" s="8" t="s">
        <v>1440</v>
      </c>
      <c r="T395" s="8" t="s">
        <v>1188</v>
      </c>
      <c r="U395" s="12"/>
      <c r="V395" s="12"/>
      <c r="W395" s="8" t="s">
        <v>1188</v>
      </c>
      <c r="X395" s="8" t="s">
        <v>1441</v>
      </c>
    </row>
    <row r="396" spans="1:24" ht="15" customHeight="1" x14ac:dyDescent="0.25">
      <c r="A396" s="8" t="s">
        <v>24</v>
      </c>
      <c r="B396" s="9">
        <v>1074</v>
      </c>
      <c r="C396" s="8">
        <v>4814</v>
      </c>
      <c r="D396" s="8" t="s">
        <v>236</v>
      </c>
      <c r="E396" s="8" t="s">
        <v>232</v>
      </c>
      <c r="F396" s="8" t="s">
        <v>237</v>
      </c>
      <c r="G396" s="8"/>
      <c r="H396" s="10" t="s">
        <v>236</v>
      </c>
      <c r="I396" s="8" t="s">
        <v>74</v>
      </c>
      <c r="J396" s="8" t="s">
        <v>1226</v>
      </c>
      <c r="K396" s="8" t="s">
        <v>1297</v>
      </c>
      <c r="L396" s="8" t="s">
        <v>1310</v>
      </c>
      <c r="M396" s="8" t="s">
        <v>1442</v>
      </c>
      <c r="N396" s="8" t="s">
        <v>1443</v>
      </c>
      <c r="O396" s="8" t="s">
        <v>1444</v>
      </c>
      <c r="P396" s="8"/>
      <c r="Q396" s="8" t="s">
        <v>1445</v>
      </c>
      <c r="R396" s="8"/>
      <c r="S396" s="8" t="s">
        <v>1187</v>
      </c>
      <c r="T396" s="8" t="s">
        <v>1188</v>
      </c>
      <c r="U396" s="12"/>
      <c r="V396" s="12"/>
      <c r="W396" s="8" t="s">
        <v>1188</v>
      </c>
      <c r="X396" s="8" t="s">
        <v>1446</v>
      </c>
    </row>
    <row r="397" spans="1:24" ht="15" customHeight="1" x14ac:dyDescent="0.25">
      <c r="A397" s="8" t="s">
        <v>24</v>
      </c>
      <c r="B397" s="9">
        <v>1075</v>
      </c>
      <c r="C397" s="8">
        <v>4307</v>
      </c>
      <c r="D397" s="8" t="s">
        <v>1447</v>
      </c>
      <c r="E397" s="8" t="s">
        <v>243</v>
      </c>
      <c r="F397" s="8" t="s">
        <v>1448</v>
      </c>
      <c r="G397" s="8"/>
      <c r="H397" s="10" t="s">
        <v>1447</v>
      </c>
      <c r="I397" s="8" t="s">
        <v>74</v>
      </c>
      <c r="J397" s="8" t="s">
        <v>1203</v>
      </c>
      <c r="K397" s="8" t="s">
        <v>1236</v>
      </c>
      <c r="L397" s="8" t="s">
        <v>1449</v>
      </c>
      <c r="M397" s="8" t="s">
        <v>1450</v>
      </c>
      <c r="N397" s="8" t="s">
        <v>1451</v>
      </c>
      <c r="O397" s="8" t="s">
        <v>1452</v>
      </c>
      <c r="P397" s="8"/>
      <c r="Q397" s="8" t="s">
        <v>1453</v>
      </c>
      <c r="R397" s="8"/>
      <c r="S397" s="8" t="s">
        <v>1188</v>
      </c>
      <c r="T397" s="8" t="s">
        <v>1188</v>
      </c>
      <c r="U397" s="12"/>
      <c r="V397" s="12"/>
      <c r="W397" s="8" t="s">
        <v>1188</v>
      </c>
      <c r="X397" s="8" t="s">
        <v>1454</v>
      </c>
    </row>
    <row r="398" spans="1:24" ht="15" customHeight="1" x14ac:dyDescent="0.25">
      <c r="A398" s="8" t="s">
        <v>24</v>
      </c>
      <c r="B398" s="9">
        <v>1076</v>
      </c>
      <c r="C398" s="8">
        <v>3803</v>
      </c>
      <c r="D398" s="8" t="s">
        <v>1455</v>
      </c>
      <c r="E398" s="8" t="s">
        <v>243</v>
      </c>
      <c r="F398" s="8" t="s">
        <v>244</v>
      </c>
      <c r="G398" s="8"/>
      <c r="H398" s="10" t="s">
        <v>1455</v>
      </c>
      <c r="I398" s="8" t="s">
        <v>74</v>
      </c>
      <c r="J398" s="8" t="s">
        <v>1226</v>
      </c>
      <c r="K398" s="8" t="s">
        <v>1297</v>
      </c>
      <c r="L398" s="8" t="s">
        <v>1298</v>
      </c>
      <c r="M398" s="8" t="s">
        <v>1456</v>
      </c>
      <c r="N398" s="8" t="s">
        <v>1300</v>
      </c>
      <c r="O398" s="8" t="s">
        <v>840</v>
      </c>
      <c r="P398" s="8"/>
      <c r="Q398" s="20">
        <v>40816</v>
      </c>
      <c r="R398" s="20"/>
      <c r="S398" s="8" t="s">
        <v>1188</v>
      </c>
      <c r="T398" s="8" t="s">
        <v>1188</v>
      </c>
      <c r="U398" s="12"/>
      <c r="V398" s="12"/>
      <c r="W398" s="8" t="s">
        <v>1188</v>
      </c>
      <c r="X398" s="8"/>
    </row>
    <row r="399" spans="1:24" ht="15" customHeight="1" x14ac:dyDescent="0.25">
      <c r="A399" s="8" t="s">
        <v>24</v>
      </c>
      <c r="B399" s="9">
        <v>1077</v>
      </c>
      <c r="C399" s="8">
        <v>3375</v>
      </c>
      <c r="D399" s="8" t="s">
        <v>1457</v>
      </c>
      <c r="E399" s="8" t="s">
        <v>1458</v>
      </c>
      <c r="F399" s="8" t="s">
        <v>1459</v>
      </c>
      <c r="G399" s="8"/>
      <c r="H399" s="10" t="s">
        <v>1457</v>
      </c>
      <c r="I399" s="8" t="s">
        <v>1460</v>
      </c>
      <c r="J399" s="8" t="s">
        <v>1461</v>
      </c>
      <c r="K399" s="8" t="s">
        <v>1462</v>
      </c>
      <c r="L399" s="8" t="s">
        <v>1463</v>
      </c>
      <c r="M399" s="8" t="s">
        <v>1464</v>
      </c>
      <c r="N399" s="8" t="s">
        <v>1465</v>
      </c>
      <c r="O399" s="8" t="s">
        <v>266</v>
      </c>
      <c r="P399" s="8"/>
      <c r="Q399" s="8" t="s">
        <v>1466</v>
      </c>
      <c r="R399" s="8"/>
      <c r="S399" s="8" t="s">
        <v>1467</v>
      </c>
      <c r="T399" s="8" t="s">
        <v>1188</v>
      </c>
      <c r="U399" s="12"/>
      <c r="V399" s="12"/>
      <c r="W399" s="8" t="s">
        <v>1188</v>
      </c>
      <c r="X399" s="8"/>
    </row>
    <row r="400" spans="1:24" ht="15" customHeight="1" x14ac:dyDescent="0.25">
      <c r="A400" s="8" t="s">
        <v>24</v>
      </c>
      <c r="B400" s="9">
        <v>1078</v>
      </c>
      <c r="C400" s="8">
        <v>5353</v>
      </c>
      <c r="D400" s="8" t="s">
        <v>1468</v>
      </c>
      <c r="E400" s="8" t="s">
        <v>284</v>
      </c>
      <c r="F400" s="8" t="s">
        <v>285</v>
      </c>
      <c r="G400" s="8"/>
      <c r="H400" s="10" t="s">
        <v>1468</v>
      </c>
      <c r="I400" s="8" t="s">
        <v>27</v>
      </c>
      <c r="J400" s="8" t="s">
        <v>1469</v>
      </c>
      <c r="K400" s="8" t="s">
        <v>1470</v>
      </c>
      <c r="L400" s="8" t="s">
        <v>1471</v>
      </c>
      <c r="M400" s="8" t="s">
        <v>1472</v>
      </c>
      <c r="N400" s="8" t="s">
        <v>1473</v>
      </c>
      <c r="O400" s="8" t="s">
        <v>912</v>
      </c>
      <c r="P400" s="8"/>
      <c r="Q400" s="8" t="s">
        <v>1474</v>
      </c>
      <c r="R400" s="8"/>
      <c r="S400" s="8" t="s">
        <v>1188</v>
      </c>
      <c r="T400" s="8" t="s">
        <v>1188</v>
      </c>
      <c r="U400" s="12"/>
      <c r="V400" s="12"/>
      <c r="W400" s="8" t="s">
        <v>1188</v>
      </c>
      <c r="X400" s="8" t="s">
        <v>1475</v>
      </c>
    </row>
    <row r="401" spans="1:24" ht="15" customHeight="1" x14ac:dyDescent="0.25">
      <c r="A401" s="8" t="s">
        <v>24</v>
      </c>
      <c r="B401" s="9">
        <v>1079</v>
      </c>
      <c r="C401" s="8">
        <v>3404</v>
      </c>
      <c r="D401" s="8" t="s">
        <v>1476</v>
      </c>
      <c r="E401" s="8" t="s">
        <v>1477</v>
      </c>
      <c r="F401" s="8" t="s">
        <v>1478</v>
      </c>
      <c r="G401" s="8"/>
      <c r="H401" s="10" t="s">
        <v>1476</v>
      </c>
      <c r="I401" s="8" t="s">
        <v>74</v>
      </c>
      <c r="J401" s="8" t="s">
        <v>1303</v>
      </c>
      <c r="K401" s="8" t="s">
        <v>1304</v>
      </c>
      <c r="L401" s="8" t="s">
        <v>1386</v>
      </c>
      <c r="M401" s="8" t="s">
        <v>1479</v>
      </c>
      <c r="N401" s="8" t="s">
        <v>1480</v>
      </c>
      <c r="O401" s="8" t="s">
        <v>1481</v>
      </c>
      <c r="P401" s="8"/>
      <c r="Q401" s="20">
        <v>40639</v>
      </c>
      <c r="R401" s="20"/>
      <c r="S401" s="13" t="s">
        <v>1188</v>
      </c>
      <c r="T401" s="13" t="s">
        <v>1188</v>
      </c>
      <c r="U401" s="12"/>
      <c r="V401" s="12"/>
      <c r="W401" s="8" t="s">
        <v>1188</v>
      </c>
      <c r="X401" s="8"/>
    </row>
    <row r="402" spans="1:24" ht="15" customHeight="1" x14ac:dyDescent="0.25">
      <c r="A402" s="8" t="s">
        <v>24</v>
      </c>
      <c r="B402" s="9">
        <v>1080</v>
      </c>
      <c r="C402" s="8">
        <v>5430</v>
      </c>
      <c r="D402" s="8" t="s">
        <v>1482</v>
      </c>
      <c r="E402" s="8" t="s">
        <v>26</v>
      </c>
      <c r="F402" s="8" t="s">
        <v>308</v>
      </c>
      <c r="G402" s="8" t="s">
        <v>2301</v>
      </c>
      <c r="H402" s="10" t="s">
        <v>1482</v>
      </c>
      <c r="I402" s="8" t="s">
        <v>27</v>
      </c>
      <c r="J402" s="8" t="s">
        <v>1483</v>
      </c>
      <c r="K402" s="8" t="s">
        <v>1484</v>
      </c>
      <c r="L402" s="8" t="s">
        <v>1485</v>
      </c>
      <c r="M402" s="8" t="s">
        <v>1486</v>
      </c>
      <c r="N402" s="8" t="s">
        <v>1487</v>
      </c>
      <c r="O402" s="8" t="s">
        <v>1488</v>
      </c>
      <c r="P402" s="8"/>
      <c r="Q402" s="8" t="s">
        <v>1489</v>
      </c>
      <c r="R402" s="8"/>
      <c r="S402" s="8" t="s">
        <v>1308</v>
      </c>
      <c r="T402" s="8" t="s">
        <v>1188</v>
      </c>
      <c r="U402" s="12"/>
      <c r="V402" s="12"/>
      <c r="W402" s="8" t="s">
        <v>1188</v>
      </c>
      <c r="X402" s="8"/>
    </row>
    <row r="403" spans="1:24" ht="15" customHeight="1" x14ac:dyDescent="0.25">
      <c r="A403" s="8" t="s">
        <v>24</v>
      </c>
      <c r="B403" s="9">
        <v>1081</v>
      </c>
      <c r="C403" s="8">
        <v>5483</v>
      </c>
      <c r="D403" s="8" t="s">
        <v>1490</v>
      </c>
      <c r="E403" s="8" t="s">
        <v>26</v>
      </c>
      <c r="F403" s="8" t="s">
        <v>322</v>
      </c>
      <c r="G403" s="8" t="s">
        <v>323</v>
      </c>
      <c r="H403" s="10" t="s">
        <v>1490</v>
      </c>
      <c r="I403" s="8" t="s">
        <v>74</v>
      </c>
      <c r="J403" s="8" t="s">
        <v>1242</v>
      </c>
      <c r="K403" s="8" t="s">
        <v>1340</v>
      </c>
      <c r="L403" s="8" t="s">
        <v>1341</v>
      </c>
      <c r="M403" s="8" t="s">
        <v>1491</v>
      </c>
      <c r="N403" s="8" t="s">
        <v>1492</v>
      </c>
      <c r="O403" s="8" t="s">
        <v>1488</v>
      </c>
      <c r="P403" s="8"/>
      <c r="Q403" s="8" t="s">
        <v>1493</v>
      </c>
      <c r="R403" s="8"/>
      <c r="S403" s="8" t="s">
        <v>1286</v>
      </c>
      <c r="T403" s="8" t="s">
        <v>1494</v>
      </c>
      <c r="U403" s="12"/>
      <c r="V403" s="12"/>
      <c r="W403" s="8" t="s">
        <v>1188</v>
      </c>
      <c r="X403" s="8"/>
    </row>
    <row r="404" spans="1:24" ht="15" customHeight="1" x14ac:dyDescent="0.25">
      <c r="A404" s="8" t="s">
        <v>24</v>
      </c>
      <c r="B404" s="9">
        <v>1082</v>
      </c>
      <c r="C404" s="8">
        <v>3463</v>
      </c>
      <c r="D404" s="8" t="s">
        <v>1495</v>
      </c>
      <c r="E404" s="8" t="s">
        <v>26</v>
      </c>
      <c r="F404" s="8" t="s">
        <v>1496</v>
      </c>
      <c r="G404" s="8"/>
      <c r="H404" s="10" t="s">
        <v>1495</v>
      </c>
      <c r="I404" s="8" t="s">
        <v>74</v>
      </c>
      <c r="J404" s="8" t="s">
        <v>1203</v>
      </c>
      <c r="K404" s="8" t="s">
        <v>1236</v>
      </c>
      <c r="L404" s="8" t="s">
        <v>1497</v>
      </c>
      <c r="M404" s="8" t="s">
        <v>1498</v>
      </c>
      <c r="N404" s="8" t="s">
        <v>1499</v>
      </c>
      <c r="O404" s="8" t="s">
        <v>266</v>
      </c>
      <c r="P404" s="8"/>
      <c r="Q404" s="20">
        <v>40677</v>
      </c>
      <c r="R404" s="20"/>
      <c r="S404" s="8" t="s">
        <v>1188</v>
      </c>
      <c r="T404" s="8" t="s">
        <v>1188</v>
      </c>
      <c r="U404" s="12"/>
      <c r="V404" s="12"/>
      <c r="W404" s="8" t="s">
        <v>1188</v>
      </c>
      <c r="X404" s="8" t="s">
        <v>1500</v>
      </c>
    </row>
    <row r="405" spans="1:24" ht="15" customHeight="1" x14ac:dyDescent="0.25">
      <c r="A405" s="8" t="s">
        <v>24</v>
      </c>
      <c r="B405" s="9">
        <v>1083</v>
      </c>
      <c r="C405" s="8">
        <v>3938</v>
      </c>
      <c r="D405" s="8" t="s">
        <v>1495</v>
      </c>
      <c r="E405" s="8" t="s">
        <v>26</v>
      </c>
      <c r="F405" s="8" t="s">
        <v>1496</v>
      </c>
      <c r="G405" s="8"/>
      <c r="H405" s="10" t="s">
        <v>1495</v>
      </c>
      <c r="I405" s="8" t="s">
        <v>27</v>
      </c>
      <c r="J405" s="8" t="s">
        <v>1501</v>
      </c>
      <c r="K405" s="8" t="s">
        <v>1502</v>
      </c>
      <c r="L405" s="8" t="s">
        <v>1503</v>
      </c>
      <c r="M405" s="8" t="s">
        <v>1504</v>
      </c>
      <c r="N405" s="8" t="s">
        <v>1505</v>
      </c>
      <c r="O405" s="8" t="s">
        <v>1506</v>
      </c>
      <c r="P405" s="8"/>
      <c r="Q405" s="20">
        <v>40860</v>
      </c>
      <c r="R405" s="20"/>
      <c r="S405" s="8" t="s">
        <v>1188</v>
      </c>
      <c r="T405" s="8" t="s">
        <v>1188</v>
      </c>
      <c r="U405" s="12"/>
      <c r="V405" s="12"/>
      <c r="W405" s="8" t="s">
        <v>1188</v>
      </c>
      <c r="X405" s="8" t="s">
        <v>1507</v>
      </c>
    </row>
    <row r="406" spans="1:24" ht="15" customHeight="1" x14ac:dyDescent="0.25">
      <c r="A406" s="8" t="s">
        <v>24</v>
      </c>
      <c r="B406" s="9">
        <v>1084</v>
      </c>
      <c r="C406" s="8">
        <v>3650</v>
      </c>
      <c r="D406" s="8" t="s">
        <v>1508</v>
      </c>
      <c r="E406" s="8" t="s">
        <v>26</v>
      </c>
      <c r="F406" s="8" t="s">
        <v>428</v>
      </c>
      <c r="G406" s="8" t="s">
        <v>2686</v>
      </c>
      <c r="H406" s="10" t="s">
        <v>1508</v>
      </c>
      <c r="I406" s="8" t="s">
        <v>343</v>
      </c>
      <c r="J406" s="8" t="s">
        <v>1509</v>
      </c>
      <c r="K406" s="8" t="s">
        <v>1510</v>
      </c>
      <c r="L406" s="8" t="s">
        <v>1511</v>
      </c>
      <c r="M406" s="8" t="s">
        <v>1512</v>
      </c>
      <c r="N406" s="8" t="s">
        <v>1513</v>
      </c>
      <c r="O406" s="8" t="s">
        <v>1514</v>
      </c>
      <c r="P406" s="8"/>
      <c r="Q406" s="20">
        <v>40765</v>
      </c>
      <c r="R406" s="20"/>
      <c r="S406" s="8" t="s">
        <v>1188</v>
      </c>
      <c r="T406" s="8" t="s">
        <v>1188</v>
      </c>
      <c r="U406" s="12"/>
      <c r="V406" s="12"/>
      <c r="W406" s="8" t="s">
        <v>1188</v>
      </c>
      <c r="X406" s="8"/>
    </row>
    <row r="407" spans="1:24" ht="15" customHeight="1" x14ac:dyDescent="0.25">
      <c r="A407" s="8" t="s">
        <v>24</v>
      </c>
      <c r="B407" s="9">
        <v>1085</v>
      </c>
      <c r="C407" s="8">
        <v>3873</v>
      </c>
      <c r="D407" s="8" t="s">
        <v>1515</v>
      </c>
      <c r="E407" s="8" t="s">
        <v>783</v>
      </c>
      <c r="F407" s="8" t="s">
        <v>1516</v>
      </c>
      <c r="G407" s="8"/>
      <c r="H407" s="10" t="s">
        <v>1515</v>
      </c>
      <c r="I407" s="8" t="s">
        <v>27</v>
      </c>
      <c r="J407" s="8" t="s">
        <v>1501</v>
      </c>
      <c r="K407" s="8" t="s">
        <v>1517</v>
      </c>
      <c r="L407" s="8" t="s">
        <v>1518</v>
      </c>
      <c r="M407" s="8" t="s">
        <v>1519</v>
      </c>
      <c r="N407" s="8" t="s">
        <v>1520</v>
      </c>
      <c r="O407" s="8" t="s">
        <v>1521</v>
      </c>
      <c r="P407" s="8"/>
      <c r="Q407" s="20">
        <v>40830</v>
      </c>
      <c r="R407" s="20"/>
      <c r="S407" s="13" t="s">
        <v>1522</v>
      </c>
      <c r="T407" s="13" t="s">
        <v>1522</v>
      </c>
      <c r="U407" s="12"/>
      <c r="V407" s="12"/>
      <c r="W407" s="8" t="s">
        <v>1188</v>
      </c>
      <c r="X407" s="8" t="s">
        <v>1523</v>
      </c>
    </row>
    <row r="408" spans="1:24" ht="15" customHeight="1" x14ac:dyDescent="0.25">
      <c r="A408" s="8" t="s">
        <v>24</v>
      </c>
      <c r="B408" s="9">
        <v>1086</v>
      </c>
      <c r="C408" s="8">
        <v>3724</v>
      </c>
      <c r="D408" s="8" t="s">
        <v>1524</v>
      </c>
      <c r="E408" s="13" t="s">
        <v>1525</v>
      </c>
      <c r="F408" s="13" t="s">
        <v>1526</v>
      </c>
      <c r="G408" s="8"/>
      <c r="H408" s="10" t="s">
        <v>1524</v>
      </c>
      <c r="I408" s="8" t="s">
        <v>74</v>
      </c>
      <c r="J408" s="8" t="s">
        <v>1203</v>
      </c>
      <c r="K408" s="8" t="s">
        <v>1318</v>
      </c>
      <c r="L408" s="8" t="s">
        <v>1319</v>
      </c>
      <c r="M408" s="8" t="s">
        <v>1527</v>
      </c>
      <c r="N408" s="8" t="s">
        <v>1528</v>
      </c>
      <c r="O408" s="8" t="s">
        <v>1529</v>
      </c>
      <c r="P408" s="8"/>
      <c r="Q408" s="21">
        <v>40781</v>
      </c>
      <c r="R408" s="21"/>
      <c r="S408" s="13" t="s">
        <v>1188</v>
      </c>
      <c r="T408" s="13" t="s">
        <v>1188</v>
      </c>
      <c r="U408" s="12"/>
      <c r="V408" s="12"/>
      <c r="W408" s="8" t="s">
        <v>1188</v>
      </c>
      <c r="X408" s="8"/>
    </row>
    <row r="409" spans="1:24" ht="15" customHeight="1" x14ac:dyDescent="0.25">
      <c r="A409" s="8" t="s">
        <v>24</v>
      </c>
      <c r="B409" s="9">
        <v>1087</v>
      </c>
      <c r="C409" s="8">
        <v>3677</v>
      </c>
      <c r="D409" s="8" t="s">
        <v>1530</v>
      </c>
      <c r="E409" s="13" t="s">
        <v>1531</v>
      </c>
      <c r="F409" s="13" t="s">
        <v>1532</v>
      </c>
      <c r="G409" s="8"/>
      <c r="H409" s="10" t="s">
        <v>1530</v>
      </c>
      <c r="I409" s="8" t="s">
        <v>74</v>
      </c>
      <c r="J409" s="8" t="s">
        <v>1203</v>
      </c>
      <c r="K409" s="8" t="s">
        <v>1318</v>
      </c>
      <c r="L409" s="8" t="s">
        <v>1319</v>
      </c>
      <c r="M409" s="13" t="s">
        <v>1527</v>
      </c>
      <c r="N409" s="8" t="s">
        <v>1528</v>
      </c>
      <c r="O409" s="13" t="s">
        <v>1533</v>
      </c>
      <c r="P409" s="8"/>
      <c r="Q409" s="13" t="s">
        <v>1534</v>
      </c>
      <c r="R409" s="13"/>
      <c r="S409" s="13" t="s">
        <v>1188</v>
      </c>
      <c r="T409" s="13" t="s">
        <v>1188</v>
      </c>
      <c r="U409" s="12"/>
      <c r="V409" s="12"/>
      <c r="W409" s="8" t="s">
        <v>1188</v>
      </c>
      <c r="X409" s="8" t="s">
        <v>1535</v>
      </c>
    </row>
    <row r="410" spans="1:24" ht="15" customHeight="1" x14ac:dyDescent="0.25">
      <c r="A410" s="8" t="s">
        <v>24</v>
      </c>
      <c r="B410" s="9">
        <v>1088</v>
      </c>
      <c r="C410" s="8">
        <v>5980</v>
      </c>
      <c r="D410" s="8" t="s">
        <v>1536</v>
      </c>
      <c r="E410" s="8" t="s">
        <v>1537</v>
      </c>
      <c r="F410" s="8" t="s">
        <v>1538</v>
      </c>
      <c r="G410" s="8"/>
      <c r="H410" s="10" t="s">
        <v>1536</v>
      </c>
      <c r="I410" s="8" t="s">
        <v>74</v>
      </c>
      <c r="J410" s="8" t="s">
        <v>1180</v>
      </c>
      <c r="K410" s="8" t="s">
        <v>1193</v>
      </c>
      <c r="L410" s="8" t="s">
        <v>1194</v>
      </c>
      <c r="M410" s="8" t="s">
        <v>1539</v>
      </c>
      <c r="N410" s="8" t="s">
        <v>1540</v>
      </c>
      <c r="O410" s="8" t="s">
        <v>1541</v>
      </c>
      <c r="P410" s="8"/>
      <c r="Q410" s="20">
        <v>41515</v>
      </c>
      <c r="R410" s="20"/>
      <c r="S410" s="13" t="s">
        <v>1542</v>
      </c>
      <c r="T410" s="13" t="s">
        <v>1188</v>
      </c>
      <c r="U410" s="12"/>
      <c r="V410" s="12"/>
      <c r="W410" s="8" t="s">
        <v>1188</v>
      </c>
      <c r="X410" s="8" t="s">
        <v>1543</v>
      </c>
    </row>
    <row r="411" spans="1:24" ht="15" customHeight="1" x14ac:dyDescent="0.25">
      <c r="A411" s="8" t="s">
        <v>24</v>
      </c>
      <c r="B411" s="9">
        <v>1089</v>
      </c>
      <c r="C411" s="8">
        <v>4866</v>
      </c>
      <c r="D411" s="8" t="s">
        <v>1544</v>
      </c>
      <c r="E411" s="8" t="s">
        <v>1545</v>
      </c>
      <c r="F411" s="8" t="s">
        <v>1546</v>
      </c>
      <c r="G411" s="8"/>
      <c r="H411" s="10" t="s">
        <v>1544</v>
      </c>
      <c r="I411" s="8" t="s">
        <v>74</v>
      </c>
      <c r="J411" s="8" t="s">
        <v>1215</v>
      </c>
      <c r="K411" s="8" t="s">
        <v>1362</v>
      </c>
      <c r="L411" s="8" t="s">
        <v>1363</v>
      </c>
      <c r="M411" s="8" t="s">
        <v>1547</v>
      </c>
      <c r="N411" s="8" t="s">
        <v>1548</v>
      </c>
      <c r="O411" s="8" t="s">
        <v>1374</v>
      </c>
      <c r="P411" s="8"/>
      <c r="Q411" s="20" t="s">
        <v>1367</v>
      </c>
      <c r="R411" s="20"/>
      <c r="S411" s="13" t="s">
        <v>1188</v>
      </c>
      <c r="T411" s="13" t="s">
        <v>1188</v>
      </c>
      <c r="U411" s="12"/>
      <c r="V411" s="12"/>
      <c r="W411" s="8" t="s">
        <v>1188</v>
      </c>
      <c r="X411" s="8" t="s">
        <v>1549</v>
      </c>
    </row>
    <row r="412" spans="1:24" ht="15" customHeight="1" x14ac:dyDescent="0.25">
      <c r="A412" s="8" t="s">
        <v>24</v>
      </c>
      <c r="B412" s="9">
        <v>1090</v>
      </c>
      <c r="C412" s="8">
        <v>5021</v>
      </c>
      <c r="D412" s="8" t="s">
        <v>1550</v>
      </c>
      <c r="E412" s="8" t="s">
        <v>1551</v>
      </c>
      <c r="F412" s="8" t="s">
        <v>1552</v>
      </c>
      <c r="G412" s="8"/>
      <c r="H412" s="10" t="s">
        <v>1550</v>
      </c>
      <c r="I412" s="8" t="s">
        <v>74</v>
      </c>
      <c r="J412" s="8" t="s">
        <v>1203</v>
      </c>
      <c r="K412" s="8" t="s">
        <v>1348</v>
      </c>
      <c r="L412" s="8" t="s">
        <v>1349</v>
      </c>
      <c r="M412" s="8" t="s">
        <v>1350</v>
      </c>
      <c r="N412" s="8" t="s">
        <v>1351</v>
      </c>
      <c r="O412" s="8" t="s">
        <v>1553</v>
      </c>
      <c r="P412" s="8"/>
      <c r="Q412" s="20" t="s">
        <v>1352</v>
      </c>
      <c r="R412" s="20"/>
      <c r="S412" s="13" t="s">
        <v>1188</v>
      </c>
      <c r="T412" s="13" t="s">
        <v>1188</v>
      </c>
      <c r="U412" s="12"/>
      <c r="V412" s="12"/>
      <c r="W412" s="8" t="s">
        <v>1188</v>
      </c>
      <c r="X412" s="8"/>
    </row>
    <row r="413" spans="1:24" ht="15" customHeight="1" x14ac:dyDescent="0.25">
      <c r="A413" s="8" t="s">
        <v>24</v>
      </c>
      <c r="B413" s="9">
        <v>1091</v>
      </c>
      <c r="C413" s="8">
        <v>3678</v>
      </c>
      <c r="D413" s="8" t="s">
        <v>1554</v>
      </c>
      <c r="E413" s="13" t="s">
        <v>811</v>
      </c>
      <c r="F413" s="13" t="s">
        <v>812</v>
      </c>
      <c r="G413" s="8"/>
      <c r="H413" s="10" t="s">
        <v>1554</v>
      </c>
      <c r="I413" s="8" t="s">
        <v>74</v>
      </c>
      <c r="J413" s="8" t="s">
        <v>1203</v>
      </c>
      <c r="K413" s="8" t="s">
        <v>1318</v>
      </c>
      <c r="L413" s="8" t="s">
        <v>1319</v>
      </c>
      <c r="M413" s="8" t="s">
        <v>1527</v>
      </c>
      <c r="N413" s="8" t="s">
        <v>1528</v>
      </c>
      <c r="O413" s="8" t="s">
        <v>1533</v>
      </c>
      <c r="P413" s="8"/>
      <c r="Q413" s="20">
        <v>40774</v>
      </c>
      <c r="R413" s="20"/>
      <c r="S413" s="13" t="s">
        <v>1188</v>
      </c>
      <c r="T413" s="13" t="s">
        <v>1188</v>
      </c>
      <c r="U413" s="12"/>
      <c r="V413" s="12"/>
      <c r="W413" s="8" t="s">
        <v>1188</v>
      </c>
      <c r="X413" s="8" t="s">
        <v>1555</v>
      </c>
    </row>
    <row r="414" spans="1:24" ht="15" customHeight="1" x14ac:dyDescent="0.25">
      <c r="A414" s="8" t="s">
        <v>24</v>
      </c>
      <c r="B414" s="9">
        <v>1092</v>
      </c>
      <c r="C414" s="8">
        <v>4024</v>
      </c>
      <c r="D414" s="8" t="s">
        <v>1556</v>
      </c>
      <c r="E414" s="13" t="s">
        <v>1557</v>
      </c>
      <c r="F414" s="13" t="s">
        <v>1558</v>
      </c>
      <c r="G414" s="8"/>
      <c r="H414" s="10" t="s">
        <v>1556</v>
      </c>
      <c r="I414" s="8" t="s">
        <v>74</v>
      </c>
      <c r="J414" s="8" t="s">
        <v>1279</v>
      </c>
      <c r="K414" s="8" t="s">
        <v>1559</v>
      </c>
      <c r="L414" s="8" t="s">
        <v>1560</v>
      </c>
      <c r="M414" s="8" t="s">
        <v>1561</v>
      </c>
      <c r="N414" s="8" t="s">
        <v>1562</v>
      </c>
      <c r="O414" s="8" t="s">
        <v>1563</v>
      </c>
      <c r="P414" s="8"/>
      <c r="Q414" s="20">
        <v>40785</v>
      </c>
      <c r="R414" s="20"/>
      <c r="S414" s="13" t="s">
        <v>1188</v>
      </c>
      <c r="T414" s="13" t="s">
        <v>1188</v>
      </c>
      <c r="U414" s="12"/>
      <c r="V414" s="12"/>
      <c r="W414" s="8" t="s">
        <v>1188</v>
      </c>
      <c r="X414" s="8"/>
    </row>
    <row r="415" spans="1:24" ht="15" customHeight="1" x14ac:dyDescent="0.25">
      <c r="A415" s="8" t="s">
        <v>24</v>
      </c>
      <c r="B415" s="9">
        <v>1093</v>
      </c>
      <c r="C415" s="8">
        <v>4989</v>
      </c>
      <c r="D415" s="8" t="s">
        <v>1564</v>
      </c>
      <c r="E415" s="13" t="s">
        <v>1565</v>
      </c>
      <c r="F415" s="13" t="s">
        <v>1566</v>
      </c>
      <c r="G415" s="8"/>
      <c r="H415" s="10" t="s">
        <v>1564</v>
      </c>
      <c r="I415" s="8" t="s">
        <v>74</v>
      </c>
      <c r="J415" s="8" t="s">
        <v>1215</v>
      </c>
      <c r="K415" s="8" t="s">
        <v>1362</v>
      </c>
      <c r="L415" s="8" t="s">
        <v>1363</v>
      </c>
      <c r="M415" s="8" t="s">
        <v>1567</v>
      </c>
      <c r="N415" s="8" t="s">
        <v>1568</v>
      </c>
      <c r="O415" s="8" t="s">
        <v>1569</v>
      </c>
      <c r="P415" s="8"/>
      <c r="Q415" s="20" t="s">
        <v>1358</v>
      </c>
      <c r="R415" s="20"/>
      <c r="S415" s="13" t="s">
        <v>1188</v>
      </c>
      <c r="T415" s="13" t="s">
        <v>1188</v>
      </c>
      <c r="U415" s="12"/>
      <c r="V415" s="12"/>
      <c r="W415" s="8" t="s">
        <v>1188</v>
      </c>
      <c r="X415" s="8"/>
    </row>
    <row r="416" spans="1:24" ht="15" customHeight="1" x14ac:dyDescent="0.25">
      <c r="A416" s="8" t="s">
        <v>24</v>
      </c>
      <c r="B416" s="9">
        <v>1094</v>
      </c>
      <c r="C416" s="8">
        <v>3530</v>
      </c>
      <c r="D416" s="8" t="s">
        <v>1570</v>
      </c>
      <c r="E416" s="13" t="s">
        <v>1571</v>
      </c>
      <c r="F416" s="13" t="s">
        <v>1572</v>
      </c>
      <c r="G416" s="8"/>
      <c r="H416" s="10" t="s">
        <v>1570</v>
      </c>
      <c r="I416" s="8" t="s">
        <v>74</v>
      </c>
      <c r="J416" s="8" t="s">
        <v>1242</v>
      </c>
      <c r="K416" s="8" t="s">
        <v>1243</v>
      </c>
      <c r="L416" s="8" t="s">
        <v>1244</v>
      </c>
      <c r="M416" s="8" t="s">
        <v>1573</v>
      </c>
      <c r="N416" s="8" t="s">
        <v>1574</v>
      </c>
      <c r="O416" s="8" t="s">
        <v>1575</v>
      </c>
      <c r="P416" s="8"/>
      <c r="Q416" s="20">
        <v>40686</v>
      </c>
      <c r="R416" s="20"/>
      <c r="S416" s="13" t="s">
        <v>1248</v>
      </c>
      <c r="T416" s="13" t="s">
        <v>1188</v>
      </c>
      <c r="U416" s="12"/>
      <c r="V416" s="12"/>
      <c r="W416" s="8" t="s">
        <v>1188</v>
      </c>
      <c r="X416" s="8"/>
    </row>
    <row r="417" spans="1:24" ht="15" customHeight="1" x14ac:dyDescent="0.25">
      <c r="A417" s="8" t="s">
        <v>24</v>
      </c>
      <c r="B417" s="9">
        <v>1095</v>
      </c>
      <c r="C417" s="8">
        <v>3430</v>
      </c>
      <c r="D417" s="8" t="s">
        <v>1576</v>
      </c>
      <c r="E417" s="13" t="s">
        <v>1577</v>
      </c>
      <c r="F417" s="13" t="s">
        <v>1324</v>
      </c>
      <c r="G417" s="8"/>
      <c r="H417" s="10" t="s">
        <v>1576</v>
      </c>
      <c r="I417" s="8" t="s">
        <v>74</v>
      </c>
      <c r="J417" s="8" t="s">
        <v>1226</v>
      </c>
      <c r="K417" s="8" t="s">
        <v>1413</v>
      </c>
      <c r="L417" s="8" t="s">
        <v>1414</v>
      </c>
      <c r="M417" s="8" t="s">
        <v>1415</v>
      </c>
      <c r="N417" s="8" t="s">
        <v>1416</v>
      </c>
      <c r="O417" s="8" t="s">
        <v>1578</v>
      </c>
      <c r="P417" s="8"/>
      <c r="Q417" s="20">
        <v>40430</v>
      </c>
      <c r="R417" s="20"/>
      <c r="S417" s="13" t="s">
        <v>1418</v>
      </c>
      <c r="T417" s="13" t="s">
        <v>1188</v>
      </c>
      <c r="U417" s="12"/>
      <c r="V417" s="12"/>
      <c r="W417" s="8" t="s">
        <v>1188</v>
      </c>
      <c r="X417" s="8" t="s">
        <v>1523</v>
      </c>
    </row>
    <row r="418" spans="1:24" ht="15" customHeight="1" x14ac:dyDescent="0.25">
      <c r="A418" s="8" t="s">
        <v>24</v>
      </c>
      <c r="B418" s="9">
        <v>1096</v>
      </c>
      <c r="C418" s="8">
        <v>5665</v>
      </c>
      <c r="D418" s="8" t="s">
        <v>1576</v>
      </c>
      <c r="E418" s="8" t="s">
        <v>1577</v>
      </c>
      <c r="F418" s="8" t="s">
        <v>1324</v>
      </c>
      <c r="G418" s="8"/>
      <c r="H418" s="10" t="s">
        <v>1576</v>
      </c>
      <c r="I418" s="8" t="s">
        <v>74</v>
      </c>
      <c r="J418" s="8" t="s">
        <v>1203</v>
      </c>
      <c r="K418" s="8" t="s">
        <v>1579</v>
      </c>
      <c r="L418" s="8" t="s">
        <v>1580</v>
      </c>
      <c r="M418" s="8" t="s">
        <v>1581</v>
      </c>
      <c r="N418" s="8" t="s">
        <v>1582</v>
      </c>
      <c r="O418" s="8" t="s">
        <v>1197</v>
      </c>
      <c r="P418" s="8"/>
      <c r="Q418" s="20" t="s">
        <v>1583</v>
      </c>
      <c r="R418" s="20"/>
      <c r="S418" s="13" t="s">
        <v>1584</v>
      </c>
      <c r="T418" s="13" t="s">
        <v>1188</v>
      </c>
      <c r="U418" s="12"/>
      <c r="V418" s="12"/>
      <c r="W418" s="8" t="s">
        <v>1188</v>
      </c>
      <c r="X418" s="8"/>
    </row>
    <row r="419" spans="1:24" ht="15" customHeight="1" x14ac:dyDescent="0.25">
      <c r="A419" s="8" t="s">
        <v>24</v>
      </c>
      <c r="B419" s="9">
        <v>1097</v>
      </c>
      <c r="C419" s="8">
        <v>5924</v>
      </c>
      <c r="D419" s="8" t="s">
        <v>1585</v>
      </c>
      <c r="E419" s="13" t="s">
        <v>1577</v>
      </c>
      <c r="F419" s="13" t="s">
        <v>1586</v>
      </c>
      <c r="G419" s="8"/>
      <c r="H419" s="10" t="s">
        <v>1585</v>
      </c>
      <c r="I419" s="8" t="s">
        <v>74</v>
      </c>
      <c r="J419" s="8" t="s">
        <v>1215</v>
      </c>
      <c r="K419" s="8" t="s">
        <v>1587</v>
      </c>
      <c r="L419" s="8" t="s">
        <v>1588</v>
      </c>
      <c r="M419" s="8" t="s">
        <v>1589</v>
      </c>
      <c r="N419" s="8" t="s">
        <v>1590</v>
      </c>
      <c r="O419" s="8" t="s">
        <v>1591</v>
      </c>
      <c r="P419" s="8"/>
      <c r="Q419" s="20" t="s">
        <v>1592</v>
      </c>
      <c r="R419" s="20"/>
      <c r="S419" s="13" t="s">
        <v>1286</v>
      </c>
      <c r="T419" s="13" t="s">
        <v>1188</v>
      </c>
      <c r="U419" s="12"/>
      <c r="V419" s="12"/>
      <c r="W419" s="8" t="s">
        <v>1188</v>
      </c>
      <c r="X419" s="8" t="s">
        <v>1593</v>
      </c>
    </row>
    <row r="420" spans="1:24" ht="15" customHeight="1" x14ac:dyDescent="0.25">
      <c r="A420" s="8" t="s">
        <v>24</v>
      </c>
      <c r="B420" s="9">
        <v>1098</v>
      </c>
      <c r="C420" s="8">
        <v>5543</v>
      </c>
      <c r="D420" s="8" t="s">
        <v>1594</v>
      </c>
      <c r="E420" s="8" t="s">
        <v>818</v>
      </c>
      <c r="F420" s="8" t="s">
        <v>1595</v>
      </c>
      <c r="G420" s="8"/>
      <c r="H420" s="10" t="s">
        <v>1594</v>
      </c>
      <c r="I420" s="8" t="s">
        <v>27</v>
      </c>
      <c r="J420" s="8" t="s">
        <v>1596</v>
      </c>
      <c r="K420" s="8" t="s">
        <v>1597</v>
      </c>
      <c r="L420" s="8" t="s">
        <v>1598</v>
      </c>
      <c r="M420" s="8" t="s">
        <v>1599</v>
      </c>
      <c r="N420" s="8" t="s">
        <v>1246</v>
      </c>
      <c r="O420" s="8" t="s">
        <v>912</v>
      </c>
      <c r="P420" s="8"/>
      <c r="Q420" s="20" t="s">
        <v>1600</v>
      </c>
      <c r="R420" s="20"/>
      <c r="S420" s="13" t="s">
        <v>1188</v>
      </c>
      <c r="T420" s="13" t="s">
        <v>1188</v>
      </c>
      <c r="U420" s="12"/>
      <c r="V420" s="12"/>
      <c r="W420" s="8" t="s">
        <v>1188</v>
      </c>
      <c r="X420" s="8" t="s">
        <v>1601</v>
      </c>
    </row>
    <row r="421" spans="1:24" ht="15" customHeight="1" x14ac:dyDescent="0.25">
      <c r="A421" s="8" t="s">
        <v>24</v>
      </c>
      <c r="B421" s="9">
        <v>1099</v>
      </c>
      <c r="C421" s="8">
        <v>5169</v>
      </c>
      <c r="D421" s="8" t="s">
        <v>1602</v>
      </c>
      <c r="E421" s="8" t="s">
        <v>818</v>
      </c>
      <c r="F421" s="8" t="s">
        <v>1603</v>
      </c>
      <c r="G421" s="8"/>
      <c r="H421" s="10" t="s">
        <v>1602</v>
      </c>
      <c r="I421" s="8" t="s">
        <v>74</v>
      </c>
      <c r="J421" s="8" t="s">
        <v>1303</v>
      </c>
      <c r="K421" s="8" t="s">
        <v>1604</v>
      </c>
      <c r="L421" s="8" t="s">
        <v>1605</v>
      </c>
      <c r="M421" s="8" t="s">
        <v>1606</v>
      </c>
      <c r="N421" s="8" t="s">
        <v>1607</v>
      </c>
      <c r="O421" s="8" t="s">
        <v>1608</v>
      </c>
      <c r="P421" s="8"/>
      <c r="Q421" s="20" t="s">
        <v>1609</v>
      </c>
      <c r="R421" s="20"/>
      <c r="S421" s="13" t="s">
        <v>1308</v>
      </c>
      <c r="T421" s="13" t="s">
        <v>1610</v>
      </c>
      <c r="U421" s="12"/>
      <c r="V421" s="12"/>
      <c r="W421" s="8" t="s">
        <v>1188</v>
      </c>
      <c r="X421" s="8" t="s">
        <v>1611</v>
      </c>
    </row>
    <row r="422" spans="1:24" ht="15" customHeight="1" x14ac:dyDescent="0.25">
      <c r="A422" s="8" t="s">
        <v>24</v>
      </c>
      <c r="B422" s="9">
        <v>1100</v>
      </c>
      <c r="C422" s="8">
        <v>4052</v>
      </c>
      <c r="D422" s="8" t="s">
        <v>1612</v>
      </c>
      <c r="E422" s="8" t="s">
        <v>818</v>
      </c>
      <c r="F422" s="8" t="s">
        <v>823</v>
      </c>
      <c r="G422" s="8"/>
      <c r="H422" s="10" t="s">
        <v>1612</v>
      </c>
      <c r="I422" s="8" t="s">
        <v>199</v>
      </c>
      <c r="J422" s="8" t="s">
        <v>1613</v>
      </c>
      <c r="K422" s="8" t="s">
        <v>1614</v>
      </c>
      <c r="L422" s="8" t="s">
        <v>1615</v>
      </c>
      <c r="M422" s="8" t="s">
        <v>1616</v>
      </c>
      <c r="N422" s="8" t="s">
        <v>1617</v>
      </c>
      <c r="O422" s="8" t="s">
        <v>840</v>
      </c>
      <c r="P422" s="8"/>
      <c r="Q422" s="20">
        <v>40680</v>
      </c>
      <c r="R422" s="20"/>
      <c r="S422" s="13" t="s">
        <v>1188</v>
      </c>
      <c r="T422" s="13" t="s">
        <v>1188</v>
      </c>
      <c r="U422" s="12"/>
      <c r="V422" s="12"/>
      <c r="W422" s="8" t="s">
        <v>1188</v>
      </c>
      <c r="X422" s="8"/>
    </row>
    <row r="423" spans="1:24" ht="15" customHeight="1" x14ac:dyDescent="0.25">
      <c r="A423" s="8" t="s">
        <v>24</v>
      </c>
      <c r="B423" s="9">
        <v>1101</v>
      </c>
      <c r="C423" s="8">
        <v>5539</v>
      </c>
      <c r="D423" s="8" t="s">
        <v>1618</v>
      </c>
      <c r="E423" s="8" t="s">
        <v>818</v>
      </c>
      <c r="F423" s="8" t="s">
        <v>1619</v>
      </c>
      <c r="G423" s="8"/>
      <c r="H423" s="10" t="s">
        <v>1618</v>
      </c>
      <c r="I423" s="8" t="s">
        <v>27</v>
      </c>
      <c r="J423" s="8" t="s">
        <v>1596</v>
      </c>
      <c r="K423" s="8" t="s">
        <v>1597</v>
      </c>
      <c r="L423" s="8" t="s">
        <v>1598</v>
      </c>
      <c r="M423" s="8" t="s">
        <v>1620</v>
      </c>
      <c r="N423" s="8" t="s">
        <v>1621</v>
      </c>
      <c r="O423" s="8" t="s">
        <v>1622</v>
      </c>
      <c r="P423" s="8"/>
      <c r="Q423" s="20" t="s">
        <v>1600</v>
      </c>
      <c r="R423" s="20"/>
      <c r="S423" s="13" t="s">
        <v>1188</v>
      </c>
      <c r="T423" s="13" t="s">
        <v>1188</v>
      </c>
      <c r="U423" s="12"/>
      <c r="V423" s="12"/>
      <c r="W423" s="8" t="s">
        <v>1188</v>
      </c>
      <c r="X423" s="8" t="s">
        <v>1623</v>
      </c>
    </row>
    <row r="424" spans="1:24" ht="15" customHeight="1" x14ac:dyDescent="0.25">
      <c r="A424" s="8" t="s">
        <v>24</v>
      </c>
      <c r="B424" s="9">
        <v>1102</v>
      </c>
      <c r="C424" s="8">
        <v>5609</v>
      </c>
      <c r="D424" s="8" t="s">
        <v>1624</v>
      </c>
      <c r="E424" s="8" t="s">
        <v>818</v>
      </c>
      <c r="F424" s="8" t="s">
        <v>1625</v>
      </c>
      <c r="G424" s="8"/>
      <c r="H424" s="10" t="s">
        <v>1624</v>
      </c>
      <c r="I424" s="8" t="s">
        <v>941</v>
      </c>
      <c r="J424" s="8" t="s">
        <v>1626</v>
      </c>
      <c r="K424" s="8" t="s">
        <v>1627</v>
      </c>
      <c r="L424" s="8" t="s">
        <v>1628</v>
      </c>
      <c r="M424" s="8" t="s">
        <v>1629</v>
      </c>
      <c r="N424" s="8" t="s">
        <v>1630</v>
      </c>
      <c r="O424" s="8" t="s">
        <v>1631</v>
      </c>
      <c r="P424" s="8"/>
      <c r="Q424" s="20" t="s">
        <v>1632</v>
      </c>
      <c r="R424" s="20"/>
      <c r="S424" s="13" t="s">
        <v>1633</v>
      </c>
      <c r="T424" s="13" t="s">
        <v>1188</v>
      </c>
      <c r="U424" s="12"/>
      <c r="V424" s="12"/>
      <c r="W424" s="8" t="s">
        <v>1188</v>
      </c>
      <c r="X424" s="8"/>
    </row>
    <row r="425" spans="1:24" ht="15" customHeight="1" x14ac:dyDescent="0.25">
      <c r="A425" s="8" t="s">
        <v>24</v>
      </c>
      <c r="B425" s="9">
        <v>1103</v>
      </c>
      <c r="C425" s="8">
        <v>5391</v>
      </c>
      <c r="D425" s="8" t="s">
        <v>1634</v>
      </c>
      <c r="E425" s="8" t="s">
        <v>818</v>
      </c>
      <c r="F425" s="8" t="s">
        <v>1635</v>
      </c>
      <c r="G425" s="8"/>
      <c r="H425" s="10" t="s">
        <v>1634</v>
      </c>
      <c r="I425" s="8" t="s">
        <v>27</v>
      </c>
      <c r="J425" s="8" t="s">
        <v>1483</v>
      </c>
      <c r="K425" s="8" t="s">
        <v>1484</v>
      </c>
      <c r="L425" s="8" t="s">
        <v>1636</v>
      </c>
      <c r="M425" s="8" t="s">
        <v>1637</v>
      </c>
      <c r="N425" s="8" t="s">
        <v>39</v>
      </c>
      <c r="O425" s="8" t="s">
        <v>1638</v>
      </c>
      <c r="P425" s="8"/>
      <c r="Q425" s="20" t="s">
        <v>1639</v>
      </c>
      <c r="R425" s="20"/>
      <c r="S425" s="13" t="s">
        <v>1188</v>
      </c>
      <c r="T425" s="13" t="s">
        <v>1188</v>
      </c>
      <c r="U425" s="12"/>
      <c r="V425" s="12"/>
      <c r="W425" s="8" t="s">
        <v>1188</v>
      </c>
      <c r="X425" s="8"/>
    </row>
    <row r="426" spans="1:24" ht="15" customHeight="1" x14ac:dyDescent="0.25">
      <c r="A426" s="8" t="s">
        <v>24</v>
      </c>
      <c r="B426" s="9">
        <v>1104</v>
      </c>
      <c r="C426" s="8">
        <v>3844</v>
      </c>
      <c r="D426" s="8" t="s">
        <v>1640</v>
      </c>
      <c r="E426" s="8" t="s">
        <v>818</v>
      </c>
      <c r="F426" s="8" t="s">
        <v>1641</v>
      </c>
      <c r="G426" s="8"/>
      <c r="H426" s="10" t="s">
        <v>1640</v>
      </c>
      <c r="I426" s="8" t="s">
        <v>74</v>
      </c>
      <c r="J426" s="8" t="s">
        <v>1226</v>
      </c>
      <c r="K426" s="8" t="s">
        <v>1435</v>
      </c>
      <c r="L426" s="8" t="s">
        <v>1642</v>
      </c>
      <c r="M426" s="8" t="s">
        <v>1643</v>
      </c>
      <c r="N426" s="8" t="s">
        <v>1644</v>
      </c>
      <c r="O426" s="8" t="s">
        <v>1645</v>
      </c>
      <c r="P426" s="8"/>
      <c r="Q426" s="20">
        <v>40634</v>
      </c>
      <c r="R426" s="20"/>
      <c r="S426" s="13" t="s">
        <v>1286</v>
      </c>
      <c r="T426" s="13" t="s">
        <v>1188</v>
      </c>
      <c r="U426" s="12"/>
      <c r="V426" s="12"/>
      <c r="W426" s="8" t="s">
        <v>1188</v>
      </c>
      <c r="X426" s="8"/>
    </row>
    <row r="427" spans="1:24" ht="15" customHeight="1" x14ac:dyDescent="0.25">
      <c r="A427" s="8" t="s">
        <v>24</v>
      </c>
      <c r="B427" s="9">
        <v>1105</v>
      </c>
      <c r="C427" s="8">
        <v>5345</v>
      </c>
      <c r="D427" s="8" t="s">
        <v>1646</v>
      </c>
      <c r="E427" s="8" t="s">
        <v>818</v>
      </c>
      <c r="F427" s="8" t="s">
        <v>1647</v>
      </c>
      <c r="G427" s="8"/>
      <c r="H427" s="10" t="s">
        <v>1646</v>
      </c>
      <c r="I427" s="8" t="s">
        <v>1648</v>
      </c>
      <c r="J427" s="8" t="s">
        <v>1649</v>
      </c>
      <c r="K427" s="8" t="s">
        <v>1650</v>
      </c>
      <c r="L427" s="8" t="s">
        <v>1651</v>
      </c>
      <c r="M427" s="8" t="s">
        <v>1652</v>
      </c>
      <c r="N427" s="8" t="s">
        <v>1653</v>
      </c>
      <c r="O427" s="8" t="s">
        <v>1117</v>
      </c>
      <c r="P427" s="8"/>
      <c r="Q427" s="20" t="s">
        <v>1654</v>
      </c>
      <c r="R427" s="20"/>
      <c r="S427" s="13" t="s">
        <v>1156</v>
      </c>
      <c r="T427" s="13" t="s">
        <v>1188</v>
      </c>
      <c r="U427" s="12"/>
      <c r="V427" s="12"/>
      <c r="W427" s="8" t="s">
        <v>1188</v>
      </c>
      <c r="X427" s="8" t="s">
        <v>1655</v>
      </c>
    </row>
    <row r="428" spans="1:24" ht="15" customHeight="1" x14ac:dyDescent="0.25">
      <c r="A428" s="8" t="s">
        <v>24</v>
      </c>
      <c r="B428" s="9">
        <v>1106</v>
      </c>
      <c r="C428" s="8">
        <v>3708</v>
      </c>
      <c r="D428" s="8" t="s">
        <v>1656</v>
      </c>
      <c r="E428" s="8" t="s">
        <v>818</v>
      </c>
      <c r="F428" s="8" t="s">
        <v>1657</v>
      </c>
      <c r="G428" s="8"/>
      <c r="H428" s="10" t="s">
        <v>1656</v>
      </c>
      <c r="I428" s="8" t="s">
        <v>74</v>
      </c>
      <c r="J428" s="8" t="s">
        <v>1242</v>
      </c>
      <c r="K428" s="8" t="s">
        <v>1378</v>
      </c>
      <c r="L428" s="8" t="s">
        <v>1379</v>
      </c>
      <c r="M428" s="8" t="s">
        <v>1380</v>
      </c>
      <c r="N428" s="8" t="s">
        <v>1381</v>
      </c>
      <c r="O428" s="8" t="s">
        <v>1392</v>
      </c>
      <c r="P428" s="8"/>
      <c r="Q428" s="20">
        <v>40782</v>
      </c>
      <c r="R428" s="20"/>
      <c r="S428" s="13" t="s">
        <v>1188</v>
      </c>
      <c r="T428" s="13" t="s">
        <v>1188</v>
      </c>
      <c r="U428" s="12"/>
      <c r="V428" s="12"/>
      <c r="W428" s="8" t="s">
        <v>1188</v>
      </c>
      <c r="X428" s="8"/>
    </row>
    <row r="429" spans="1:24" ht="15" customHeight="1" x14ac:dyDescent="0.25">
      <c r="A429" s="8" t="s">
        <v>24</v>
      </c>
      <c r="B429" s="9">
        <v>1107</v>
      </c>
      <c r="C429" s="8">
        <v>5960</v>
      </c>
      <c r="D429" s="8" t="s">
        <v>1656</v>
      </c>
      <c r="E429" s="8" t="s">
        <v>818</v>
      </c>
      <c r="F429" s="8" t="s">
        <v>1657</v>
      </c>
      <c r="G429" s="8"/>
      <c r="H429" s="10" t="s">
        <v>1656</v>
      </c>
      <c r="I429" s="8" t="s">
        <v>74</v>
      </c>
      <c r="J429" s="8" t="s">
        <v>1180</v>
      </c>
      <c r="K429" s="8" t="s">
        <v>1658</v>
      </c>
      <c r="L429" s="8" t="s">
        <v>1659</v>
      </c>
      <c r="M429" s="8" t="s">
        <v>1660</v>
      </c>
      <c r="N429" s="8" t="s">
        <v>1505</v>
      </c>
      <c r="O429" s="8" t="s">
        <v>1661</v>
      </c>
      <c r="P429" s="8"/>
      <c r="Q429" s="20" t="s">
        <v>1662</v>
      </c>
      <c r="R429" s="20"/>
      <c r="S429" s="13" t="s">
        <v>1187</v>
      </c>
      <c r="T429" s="13" t="s">
        <v>1188</v>
      </c>
      <c r="U429" s="12"/>
      <c r="V429" s="12"/>
      <c r="W429" s="8" t="s">
        <v>1188</v>
      </c>
      <c r="X429" s="8"/>
    </row>
    <row r="430" spans="1:24" ht="15" customHeight="1" x14ac:dyDescent="0.25">
      <c r="A430" s="8" t="s">
        <v>24</v>
      </c>
      <c r="B430" s="9">
        <v>1108</v>
      </c>
      <c r="C430" s="8">
        <v>5384</v>
      </c>
      <c r="D430" s="8" t="s">
        <v>1663</v>
      </c>
      <c r="E430" s="8" t="s">
        <v>818</v>
      </c>
      <c r="F430" s="8" t="s">
        <v>1664</v>
      </c>
      <c r="G430" s="8"/>
      <c r="H430" s="10" t="s">
        <v>1663</v>
      </c>
      <c r="I430" s="8" t="s">
        <v>27</v>
      </c>
      <c r="J430" s="8" t="s">
        <v>1483</v>
      </c>
      <c r="K430" s="8" t="s">
        <v>1484</v>
      </c>
      <c r="L430" s="8" t="s">
        <v>1636</v>
      </c>
      <c r="M430" s="8" t="s">
        <v>1665</v>
      </c>
      <c r="N430" s="8" t="s">
        <v>1666</v>
      </c>
      <c r="O430" s="8" t="s">
        <v>1638</v>
      </c>
      <c r="P430" s="8"/>
      <c r="Q430" s="20" t="s">
        <v>1639</v>
      </c>
      <c r="R430" s="20"/>
      <c r="S430" s="13" t="s">
        <v>1188</v>
      </c>
      <c r="T430" s="13" t="s">
        <v>1188</v>
      </c>
      <c r="U430" s="12"/>
      <c r="V430" s="12"/>
      <c r="W430" s="8" t="s">
        <v>1188</v>
      </c>
      <c r="X430" s="8"/>
    </row>
    <row r="431" spans="1:24" ht="15" customHeight="1" x14ac:dyDescent="0.25">
      <c r="A431" s="8" t="s">
        <v>24</v>
      </c>
      <c r="B431" s="9">
        <v>1109</v>
      </c>
      <c r="C431" s="8">
        <v>4558</v>
      </c>
      <c r="D431" s="8" t="s">
        <v>1667</v>
      </c>
      <c r="E431" s="8" t="s">
        <v>818</v>
      </c>
      <c r="F431" s="8" t="s">
        <v>836</v>
      </c>
      <c r="G431" s="8"/>
      <c r="H431" s="10" t="s">
        <v>1667</v>
      </c>
      <c r="I431" s="8" t="s">
        <v>74</v>
      </c>
      <c r="J431" s="8" t="s">
        <v>1279</v>
      </c>
      <c r="K431" s="8" t="s">
        <v>1668</v>
      </c>
      <c r="L431" s="8" t="s">
        <v>1669</v>
      </c>
      <c r="M431" s="8" t="s">
        <v>1670</v>
      </c>
      <c r="N431" s="8" t="s">
        <v>1671</v>
      </c>
      <c r="O431" s="8" t="s">
        <v>1672</v>
      </c>
      <c r="P431" s="8"/>
      <c r="Q431" s="20" t="s">
        <v>1285</v>
      </c>
      <c r="R431" s="20"/>
      <c r="S431" s="13" t="s">
        <v>1673</v>
      </c>
      <c r="T431" s="13" t="s">
        <v>1188</v>
      </c>
      <c r="U431" s="12"/>
      <c r="V431" s="12"/>
      <c r="W431" s="8" t="s">
        <v>1188</v>
      </c>
      <c r="X431" s="8" t="s">
        <v>1674</v>
      </c>
    </row>
    <row r="432" spans="1:24" ht="15" customHeight="1" x14ac:dyDescent="0.25">
      <c r="A432" s="8" t="s">
        <v>24</v>
      </c>
      <c r="B432" s="9">
        <v>1110</v>
      </c>
      <c r="C432" s="8">
        <v>3901</v>
      </c>
      <c r="D432" s="8" t="s">
        <v>1667</v>
      </c>
      <c r="E432" s="8" t="s">
        <v>818</v>
      </c>
      <c r="F432" s="8" t="s">
        <v>836</v>
      </c>
      <c r="G432" s="8"/>
      <c r="H432" s="10" t="s">
        <v>1667</v>
      </c>
      <c r="I432" s="8" t="s">
        <v>74</v>
      </c>
      <c r="J432" s="8" t="s">
        <v>1215</v>
      </c>
      <c r="K432" s="8" t="s">
        <v>1216</v>
      </c>
      <c r="L432" s="8" t="s">
        <v>1675</v>
      </c>
      <c r="M432" s="8" t="s">
        <v>1676</v>
      </c>
      <c r="N432" s="8" t="s">
        <v>1677</v>
      </c>
      <c r="O432" s="8" t="s">
        <v>912</v>
      </c>
      <c r="P432" s="8"/>
      <c r="Q432" s="20">
        <v>40799</v>
      </c>
      <c r="R432" s="20"/>
      <c r="S432" s="13" t="s">
        <v>1221</v>
      </c>
      <c r="T432" s="13" t="s">
        <v>1188</v>
      </c>
      <c r="U432" s="12"/>
      <c r="V432" s="12"/>
      <c r="W432" s="8" t="s">
        <v>1188</v>
      </c>
      <c r="X432" s="8" t="s">
        <v>1678</v>
      </c>
    </row>
    <row r="433" spans="1:24" ht="15" customHeight="1" x14ac:dyDescent="0.25">
      <c r="A433" s="8" t="s">
        <v>24</v>
      </c>
      <c r="B433" s="9">
        <v>1111</v>
      </c>
      <c r="C433" s="8">
        <v>5678</v>
      </c>
      <c r="D433" s="8" t="s">
        <v>1667</v>
      </c>
      <c r="E433" s="8" t="s">
        <v>818</v>
      </c>
      <c r="F433" s="8" t="s">
        <v>836</v>
      </c>
      <c r="G433" s="8"/>
      <c r="H433" s="10" t="s">
        <v>1667</v>
      </c>
      <c r="I433" s="8" t="s">
        <v>934</v>
      </c>
      <c r="J433" s="8" t="s">
        <v>1679</v>
      </c>
      <c r="K433" s="8" t="s">
        <v>1680</v>
      </c>
      <c r="L433" s="8" t="s">
        <v>1681</v>
      </c>
      <c r="M433" s="8" t="s">
        <v>1682</v>
      </c>
      <c r="N433" s="8" t="s">
        <v>1683</v>
      </c>
      <c r="O433" s="8" t="s">
        <v>1684</v>
      </c>
      <c r="P433" s="8"/>
      <c r="Q433" s="20" t="s">
        <v>1685</v>
      </c>
      <c r="R433" s="20"/>
      <c r="S433" s="13" t="s">
        <v>1188</v>
      </c>
      <c r="T433" s="13" t="s">
        <v>1188</v>
      </c>
      <c r="U433" s="13"/>
      <c r="V433" s="12"/>
      <c r="W433" s="8" t="s">
        <v>1188</v>
      </c>
      <c r="X433" s="8" t="s">
        <v>1686</v>
      </c>
    </row>
    <row r="434" spans="1:24" ht="15" customHeight="1" x14ac:dyDescent="0.25">
      <c r="A434" s="8" t="s">
        <v>24</v>
      </c>
      <c r="B434" s="9">
        <v>1112</v>
      </c>
      <c r="C434" s="8">
        <v>4765</v>
      </c>
      <c r="D434" s="8" t="s">
        <v>1687</v>
      </c>
      <c r="E434" s="8" t="s">
        <v>818</v>
      </c>
      <c r="F434" s="8" t="s">
        <v>1688</v>
      </c>
      <c r="G434" s="8"/>
      <c r="H434" s="10" t="s">
        <v>1687</v>
      </c>
      <c r="I434" s="8" t="s">
        <v>74</v>
      </c>
      <c r="J434" s="8" t="s">
        <v>1242</v>
      </c>
      <c r="K434" s="8" t="s">
        <v>1689</v>
      </c>
      <c r="L434" s="8" t="s">
        <v>1690</v>
      </c>
      <c r="M434" s="8" t="s">
        <v>1691</v>
      </c>
      <c r="N434" s="8" t="s">
        <v>1692</v>
      </c>
      <c r="O434" s="8" t="s">
        <v>1693</v>
      </c>
      <c r="P434" s="8"/>
      <c r="Q434" s="20" t="s">
        <v>1694</v>
      </c>
      <c r="R434" s="20"/>
      <c r="S434" s="13" t="s">
        <v>1695</v>
      </c>
      <c r="T434" s="13" t="s">
        <v>1188</v>
      </c>
      <c r="U434" s="13"/>
      <c r="V434" s="12"/>
      <c r="W434" s="8" t="s">
        <v>1188</v>
      </c>
      <c r="X434" s="8" t="s">
        <v>1696</v>
      </c>
    </row>
    <row r="435" spans="1:24" ht="15" customHeight="1" x14ac:dyDescent="0.25">
      <c r="A435" s="8" t="s">
        <v>24</v>
      </c>
      <c r="B435" s="9">
        <v>1113</v>
      </c>
      <c r="C435" s="8">
        <v>3405</v>
      </c>
      <c r="D435" s="8" t="s">
        <v>1697</v>
      </c>
      <c r="E435" s="8" t="s">
        <v>818</v>
      </c>
      <c r="F435" s="8" t="s">
        <v>1698</v>
      </c>
      <c r="G435" s="8"/>
      <c r="H435" s="10" t="s">
        <v>1697</v>
      </c>
      <c r="I435" s="8" t="s">
        <v>74</v>
      </c>
      <c r="J435" s="8" t="s">
        <v>1303</v>
      </c>
      <c r="K435" s="8" t="s">
        <v>1304</v>
      </c>
      <c r="L435" s="8" t="s">
        <v>1386</v>
      </c>
      <c r="M435" s="8" t="s">
        <v>1387</v>
      </c>
      <c r="N435" s="8" t="s">
        <v>1388</v>
      </c>
      <c r="O435" s="8" t="s">
        <v>1699</v>
      </c>
      <c r="P435" s="8"/>
      <c r="Q435" s="20">
        <v>40639</v>
      </c>
      <c r="R435" s="20"/>
      <c r="S435" s="13" t="s">
        <v>1188</v>
      </c>
      <c r="T435" s="13" t="s">
        <v>1188</v>
      </c>
      <c r="U435" s="12"/>
      <c r="V435" s="12"/>
      <c r="W435" s="8" t="s">
        <v>1188</v>
      </c>
      <c r="X435" s="8" t="s">
        <v>1700</v>
      </c>
    </row>
    <row r="436" spans="1:24" ht="15" customHeight="1" x14ac:dyDescent="0.25">
      <c r="A436" s="8" t="s">
        <v>24</v>
      </c>
      <c r="B436" s="9">
        <v>1114</v>
      </c>
      <c r="C436" s="8">
        <v>5854</v>
      </c>
      <c r="D436" s="8" t="s">
        <v>1701</v>
      </c>
      <c r="E436" s="8" t="s">
        <v>818</v>
      </c>
      <c r="F436" s="8" t="s">
        <v>1702</v>
      </c>
      <c r="G436" s="8"/>
      <c r="H436" s="10" t="s">
        <v>1701</v>
      </c>
      <c r="I436" s="8" t="s">
        <v>27</v>
      </c>
      <c r="J436" s="8" t="s">
        <v>1703</v>
      </c>
      <c r="K436" s="8" t="s">
        <v>1704</v>
      </c>
      <c r="L436" s="8" t="s">
        <v>1705</v>
      </c>
      <c r="M436" s="8" t="s">
        <v>1706</v>
      </c>
      <c r="N436" s="8" t="s">
        <v>1707</v>
      </c>
      <c r="O436" s="8" t="s">
        <v>912</v>
      </c>
      <c r="P436" s="8"/>
      <c r="Q436" s="20" t="s">
        <v>1708</v>
      </c>
      <c r="R436" s="20"/>
      <c r="S436" s="13" t="s">
        <v>1188</v>
      </c>
      <c r="T436" s="13" t="s">
        <v>1188</v>
      </c>
      <c r="U436" s="12"/>
      <c r="V436" s="12"/>
      <c r="W436" s="8" t="s">
        <v>1188</v>
      </c>
      <c r="X436" s="8"/>
    </row>
    <row r="437" spans="1:24" ht="15" customHeight="1" x14ac:dyDescent="0.25">
      <c r="A437" s="8" t="s">
        <v>24</v>
      </c>
      <c r="B437" s="9">
        <v>1115</v>
      </c>
      <c r="C437" s="8">
        <v>3910</v>
      </c>
      <c r="D437" s="8" t="s">
        <v>1709</v>
      </c>
      <c r="E437" s="8" t="s">
        <v>1710</v>
      </c>
      <c r="F437" s="8" t="s">
        <v>1711</v>
      </c>
      <c r="G437" s="8"/>
      <c r="H437" s="10" t="s">
        <v>1709</v>
      </c>
      <c r="I437" s="8" t="s">
        <v>74</v>
      </c>
      <c r="J437" s="8" t="s">
        <v>1215</v>
      </c>
      <c r="K437" s="8" t="s">
        <v>1216</v>
      </c>
      <c r="L437" s="8" t="s">
        <v>1712</v>
      </c>
      <c r="M437" s="8" t="s">
        <v>1713</v>
      </c>
      <c r="N437" s="8" t="s">
        <v>1714</v>
      </c>
      <c r="O437" s="8" t="s">
        <v>1715</v>
      </c>
      <c r="P437" s="8"/>
      <c r="Q437" s="20">
        <v>40800</v>
      </c>
      <c r="R437" s="20"/>
      <c r="S437" s="13" t="s">
        <v>1221</v>
      </c>
      <c r="T437" s="13" t="s">
        <v>1188</v>
      </c>
      <c r="U437" s="12"/>
      <c r="V437" s="12"/>
      <c r="W437" s="8" t="s">
        <v>1188</v>
      </c>
      <c r="X437" s="8"/>
    </row>
    <row r="438" spans="1:24" ht="15" customHeight="1" x14ac:dyDescent="0.25">
      <c r="A438" s="8" t="s">
        <v>24</v>
      </c>
      <c r="B438" s="9">
        <v>1116</v>
      </c>
      <c r="C438" s="8">
        <v>5162</v>
      </c>
      <c r="D438" s="8" t="s">
        <v>1716</v>
      </c>
      <c r="E438" s="8" t="s">
        <v>1710</v>
      </c>
      <c r="F438" s="8" t="s">
        <v>1717</v>
      </c>
      <c r="G438" s="8"/>
      <c r="H438" s="10" t="s">
        <v>1716</v>
      </c>
      <c r="I438" s="8" t="s">
        <v>74</v>
      </c>
      <c r="J438" s="8" t="s">
        <v>1303</v>
      </c>
      <c r="K438" s="8" t="s">
        <v>1604</v>
      </c>
      <c r="L438" s="8" t="s">
        <v>1605</v>
      </c>
      <c r="M438" s="8" t="s">
        <v>1606</v>
      </c>
      <c r="N438" s="8" t="s">
        <v>1607</v>
      </c>
      <c r="O438" s="8" t="s">
        <v>1718</v>
      </c>
      <c r="P438" s="8"/>
      <c r="Q438" s="20" t="s">
        <v>1609</v>
      </c>
      <c r="R438" s="20"/>
      <c r="S438" s="13" t="s">
        <v>1308</v>
      </c>
      <c r="T438" s="13" t="s">
        <v>1188</v>
      </c>
      <c r="U438" s="12"/>
      <c r="V438" s="12"/>
      <c r="W438" s="8" t="s">
        <v>1188</v>
      </c>
      <c r="X438" s="8" t="s">
        <v>1719</v>
      </c>
    </row>
    <row r="439" spans="1:24" ht="15" customHeight="1" x14ac:dyDescent="0.25">
      <c r="A439" s="8" t="s">
        <v>24</v>
      </c>
      <c r="B439" s="9">
        <v>1117</v>
      </c>
      <c r="C439" s="8">
        <v>6030</v>
      </c>
      <c r="D439" s="8" t="s">
        <v>1720</v>
      </c>
      <c r="E439" s="8" t="s">
        <v>1710</v>
      </c>
      <c r="F439" s="8" t="s">
        <v>1721</v>
      </c>
      <c r="G439" s="8"/>
      <c r="H439" s="10" t="s">
        <v>1720</v>
      </c>
      <c r="I439" s="8" t="s">
        <v>74</v>
      </c>
      <c r="J439" s="8" t="s">
        <v>1180</v>
      </c>
      <c r="K439" s="8" t="s">
        <v>1722</v>
      </c>
      <c r="L439" s="8" t="s">
        <v>1723</v>
      </c>
      <c r="M439" s="8" t="s">
        <v>1724</v>
      </c>
      <c r="N439" s="8" t="s">
        <v>1725</v>
      </c>
      <c r="O439" s="8" t="s">
        <v>1047</v>
      </c>
      <c r="P439" s="8"/>
      <c r="Q439" s="20" t="s">
        <v>1726</v>
      </c>
      <c r="R439" s="20"/>
      <c r="S439" s="13" t="s">
        <v>1188</v>
      </c>
      <c r="T439" s="13" t="s">
        <v>1188</v>
      </c>
      <c r="U439" s="12"/>
      <c r="V439" s="12"/>
      <c r="W439" s="8" t="s">
        <v>1188</v>
      </c>
      <c r="X439" s="8" t="s">
        <v>1727</v>
      </c>
    </row>
    <row r="440" spans="1:24" ht="15" customHeight="1" x14ac:dyDescent="0.25">
      <c r="A440" s="8" t="s">
        <v>24</v>
      </c>
      <c r="B440" s="9">
        <v>1118</v>
      </c>
      <c r="C440" s="8">
        <v>3401</v>
      </c>
      <c r="D440" s="8" t="s">
        <v>1728</v>
      </c>
      <c r="E440" s="8" t="s">
        <v>1710</v>
      </c>
      <c r="F440" s="8" t="s">
        <v>1729</v>
      </c>
      <c r="G440" s="8"/>
      <c r="H440" s="10" t="s">
        <v>1728</v>
      </c>
      <c r="I440" s="8" t="s">
        <v>74</v>
      </c>
      <c r="J440" s="8" t="s">
        <v>1303</v>
      </c>
      <c r="K440" s="8" t="s">
        <v>1304</v>
      </c>
      <c r="L440" s="8" t="s">
        <v>1386</v>
      </c>
      <c r="M440" s="8" t="s">
        <v>1387</v>
      </c>
      <c r="N440" s="8" t="s">
        <v>1388</v>
      </c>
      <c r="O440" s="8" t="s">
        <v>1730</v>
      </c>
      <c r="P440" s="8"/>
      <c r="Q440" s="20">
        <v>40639</v>
      </c>
      <c r="R440" s="20"/>
      <c r="S440" s="13" t="s">
        <v>1188</v>
      </c>
      <c r="T440" s="13" t="s">
        <v>1188</v>
      </c>
      <c r="U440" s="12"/>
      <c r="V440" s="12"/>
      <c r="W440" s="8" t="s">
        <v>1188</v>
      </c>
      <c r="X440" s="8" t="s">
        <v>1731</v>
      </c>
    </row>
    <row r="441" spans="1:24" ht="15" customHeight="1" x14ac:dyDescent="0.25">
      <c r="A441" s="8" t="s">
        <v>24</v>
      </c>
      <c r="B441" s="9">
        <v>1119</v>
      </c>
      <c r="C441" s="8">
        <v>3794</v>
      </c>
      <c r="D441" s="8" t="s">
        <v>1732</v>
      </c>
      <c r="E441" s="8" t="s">
        <v>1733</v>
      </c>
      <c r="F441" s="8" t="s">
        <v>1734</v>
      </c>
      <c r="G441" s="8"/>
      <c r="H441" s="10" t="s">
        <v>1732</v>
      </c>
      <c r="I441" s="8" t="s">
        <v>74</v>
      </c>
      <c r="J441" s="8" t="s">
        <v>1226</v>
      </c>
      <c r="K441" s="8" t="s">
        <v>1297</v>
      </c>
      <c r="L441" s="8" t="s">
        <v>1325</v>
      </c>
      <c r="M441" s="8" t="s">
        <v>1735</v>
      </c>
      <c r="N441" s="8" t="s">
        <v>1736</v>
      </c>
      <c r="O441" s="8" t="s">
        <v>1444</v>
      </c>
      <c r="P441" s="8"/>
      <c r="Q441" s="20">
        <v>40815</v>
      </c>
      <c r="R441" s="20"/>
      <c r="S441" s="8" t="s">
        <v>1188</v>
      </c>
      <c r="T441" s="8" t="s">
        <v>1188</v>
      </c>
      <c r="U441" s="12"/>
      <c r="V441" s="12"/>
      <c r="W441" s="8" t="s">
        <v>1188</v>
      </c>
      <c r="X441" s="8"/>
    </row>
    <row r="442" spans="1:24" ht="15" customHeight="1" x14ac:dyDescent="0.25">
      <c r="A442" s="8" t="s">
        <v>24</v>
      </c>
      <c r="B442" s="9">
        <v>1120</v>
      </c>
      <c r="C442" s="8">
        <v>4348</v>
      </c>
      <c r="D442" s="8" t="s">
        <v>1732</v>
      </c>
      <c r="E442" s="8" t="s">
        <v>1733</v>
      </c>
      <c r="F442" s="8" t="s">
        <v>1734</v>
      </c>
      <c r="G442" s="8"/>
      <c r="H442" s="10" t="s">
        <v>1732</v>
      </c>
      <c r="I442" s="8" t="s">
        <v>74</v>
      </c>
      <c r="J442" s="8" t="s">
        <v>1203</v>
      </c>
      <c r="K442" s="8" t="s">
        <v>1236</v>
      </c>
      <c r="L442" s="8" t="s">
        <v>1737</v>
      </c>
      <c r="M442" s="8" t="s">
        <v>1738</v>
      </c>
      <c r="N442" s="8" t="s">
        <v>1739</v>
      </c>
      <c r="O442" s="8" t="s">
        <v>1740</v>
      </c>
      <c r="P442" s="8"/>
      <c r="Q442" s="20" t="s">
        <v>1741</v>
      </c>
      <c r="R442" s="20"/>
      <c r="S442" s="8" t="s">
        <v>1188</v>
      </c>
      <c r="T442" s="8" t="s">
        <v>1188</v>
      </c>
      <c r="U442" s="12"/>
      <c r="V442" s="12"/>
      <c r="W442" s="8" t="s">
        <v>1188</v>
      </c>
      <c r="X442" s="8" t="s">
        <v>1742</v>
      </c>
    </row>
    <row r="443" spans="1:24" ht="15" customHeight="1" x14ac:dyDescent="0.25">
      <c r="A443" s="8" t="s">
        <v>24</v>
      </c>
      <c r="B443" s="9">
        <v>1121</v>
      </c>
      <c r="C443" s="8">
        <v>6058</v>
      </c>
      <c r="D443" s="8" t="s">
        <v>1743</v>
      </c>
      <c r="E443" s="8" t="s">
        <v>1733</v>
      </c>
      <c r="F443" s="8" t="s">
        <v>1744</v>
      </c>
      <c r="G443" s="8"/>
      <c r="H443" s="10" t="s">
        <v>1743</v>
      </c>
      <c r="I443" s="8" t="s">
        <v>74</v>
      </c>
      <c r="J443" s="8" t="s">
        <v>1203</v>
      </c>
      <c r="K443" s="8" t="s">
        <v>1745</v>
      </c>
      <c r="L443" s="8" t="s">
        <v>1746</v>
      </c>
      <c r="M443" s="8" t="s">
        <v>1747</v>
      </c>
      <c r="N443" s="8" t="s">
        <v>1748</v>
      </c>
      <c r="O443" s="8" t="s">
        <v>1417</v>
      </c>
      <c r="P443" s="8"/>
      <c r="Q443" s="20" t="s">
        <v>1749</v>
      </c>
      <c r="R443" s="20"/>
      <c r="S443" s="8" t="s">
        <v>1187</v>
      </c>
      <c r="T443" s="8" t="s">
        <v>1188</v>
      </c>
      <c r="U443" s="12"/>
      <c r="V443" s="12"/>
      <c r="W443" s="8" t="s">
        <v>1188</v>
      </c>
      <c r="X443" s="8" t="s">
        <v>1750</v>
      </c>
    </row>
    <row r="444" spans="1:24" ht="15" customHeight="1" x14ac:dyDescent="0.25">
      <c r="A444" s="8" t="s">
        <v>24</v>
      </c>
      <c r="B444" s="9">
        <v>1122</v>
      </c>
      <c r="C444" s="8">
        <v>3449</v>
      </c>
      <c r="D444" s="8" t="s">
        <v>1751</v>
      </c>
      <c r="E444" s="8" t="s">
        <v>1752</v>
      </c>
      <c r="F444" s="8" t="s">
        <v>1753</v>
      </c>
      <c r="G444" s="8"/>
      <c r="H444" s="10" t="s">
        <v>1751</v>
      </c>
      <c r="I444" s="8" t="s">
        <v>74</v>
      </c>
      <c r="J444" s="8" t="s">
        <v>1203</v>
      </c>
      <c r="K444" s="8" t="s">
        <v>1236</v>
      </c>
      <c r="L444" s="8" t="s">
        <v>1237</v>
      </c>
      <c r="M444" s="8" t="s">
        <v>1754</v>
      </c>
      <c r="N444" s="8" t="s">
        <v>1755</v>
      </c>
      <c r="O444" s="8" t="s">
        <v>1506</v>
      </c>
      <c r="P444" s="8"/>
      <c r="Q444" s="20">
        <v>40657</v>
      </c>
      <c r="R444" s="20"/>
      <c r="S444" s="8" t="s">
        <v>1188</v>
      </c>
      <c r="T444" s="8" t="s">
        <v>1188</v>
      </c>
      <c r="U444" s="12"/>
      <c r="V444" s="12"/>
      <c r="W444" s="8" t="s">
        <v>1188</v>
      </c>
      <c r="X444" s="8" t="s">
        <v>1756</v>
      </c>
    </row>
    <row r="445" spans="1:24" ht="15" customHeight="1" x14ac:dyDescent="0.25">
      <c r="A445" s="8" t="s">
        <v>24</v>
      </c>
      <c r="B445" s="9">
        <v>1123</v>
      </c>
      <c r="C445" s="8">
        <v>4165</v>
      </c>
      <c r="D445" s="8" t="s">
        <v>1757</v>
      </c>
      <c r="E445" s="8" t="s">
        <v>1758</v>
      </c>
      <c r="F445" s="8" t="s">
        <v>1759</v>
      </c>
      <c r="G445" s="8"/>
      <c r="H445" s="10" t="s">
        <v>1757</v>
      </c>
      <c r="I445" s="8" t="s">
        <v>1253</v>
      </c>
      <c r="J445" s="8" t="s">
        <v>1760</v>
      </c>
      <c r="K445" s="8" t="s">
        <v>1761</v>
      </c>
      <c r="L445" s="8" t="s">
        <v>1762</v>
      </c>
      <c r="M445" s="8" t="s">
        <v>1763</v>
      </c>
      <c r="N445" s="8" t="s">
        <v>1764</v>
      </c>
      <c r="O445" s="8" t="s">
        <v>1506</v>
      </c>
      <c r="P445" s="8"/>
      <c r="Q445" s="20">
        <v>40726</v>
      </c>
      <c r="R445" s="20"/>
      <c r="S445" s="8" t="s">
        <v>1188</v>
      </c>
      <c r="T445" s="8" t="s">
        <v>1765</v>
      </c>
      <c r="U445" s="12"/>
      <c r="V445" s="12"/>
      <c r="W445" s="8" t="s">
        <v>1188</v>
      </c>
      <c r="X445" s="8" t="s">
        <v>1766</v>
      </c>
    </row>
    <row r="446" spans="1:24" ht="15" customHeight="1" x14ac:dyDescent="0.25">
      <c r="A446" s="8" t="s">
        <v>24</v>
      </c>
      <c r="B446" s="9">
        <v>1124</v>
      </c>
      <c r="C446" s="8">
        <v>3790</v>
      </c>
      <c r="D446" s="8" t="s">
        <v>1767</v>
      </c>
      <c r="E446" s="8" t="s">
        <v>853</v>
      </c>
      <c r="F446" s="8" t="s">
        <v>1768</v>
      </c>
      <c r="G446" s="8"/>
      <c r="H446" s="10" t="s">
        <v>1767</v>
      </c>
      <c r="I446" s="8" t="s">
        <v>74</v>
      </c>
      <c r="J446" s="8" t="s">
        <v>1226</v>
      </c>
      <c r="K446" s="8" t="s">
        <v>1297</v>
      </c>
      <c r="L446" s="8" t="s">
        <v>1325</v>
      </c>
      <c r="M446" s="8" t="s">
        <v>1769</v>
      </c>
      <c r="N446" s="8" t="s">
        <v>1770</v>
      </c>
      <c r="O446" s="8" t="s">
        <v>1771</v>
      </c>
      <c r="P446" s="8"/>
      <c r="Q446" s="20">
        <v>40815</v>
      </c>
      <c r="R446" s="20"/>
      <c r="S446" s="8" t="s">
        <v>1188</v>
      </c>
      <c r="T446" s="8" t="s">
        <v>1188</v>
      </c>
      <c r="U446" s="12"/>
      <c r="V446" s="12"/>
      <c r="W446" s="8" t="s">
        <v>1188</v>
      </c>
      <c r="X446" s="8"/>
    </row>
    <row r="447" spans="1:24" ht="15" customHeight="1" x14ac:dyDescent="0.25">
      <c r="A447" s="8" t="s">
        <v>24</v>
      </c>
      <c r="B447" s="9">
        <v>1125</v>
      </c>
      <c r="C447" s="8">
        <v>3603</v>
      </c>
      <c r="D447" s="8" t="s">
        <v>1772</v>
      </c>
      <c r="E447" s="8" t="s">
        <v>1773</v>
      </c>
      <c r="F447" s="8" t="s">
        <v>1774</v>
      </c>
      <c r="G447" s="8"/>
      <c r="H447" s="10" t="s">
        <v>1772</v>
      </c>
      <c r="I447" s="8" t="s">
        <v>74</v>
      </c>
      <c r="J447" s="8" t="s">
        <v>1242</v>
      </c>
      <c r="K447" s="8" t="s">
        <v>1378</v>
      </c>
      <c r="L447" s="8" t="s">
        <v>1379</v>
      </c>
      <c r="M447" s="8" t="s">
        <v>1380</v>
      </c>
      <c r="N447" s="8" t="s">
        <v>1381</v>
      </c>
      <c r="O447" s="8" t="s">
        <v>1775</v>
      </c>
      <c r="P447" s="8"/>
      <c r="Q447" s="20">
        <v>40743</v>
      </c>
      <c r="R447" s="20"/>
      <c r="S447" s="8" t="s">
        <v>1187</v>
      </c>
      <c r="T447" s="8" t="s">
        <v>1188</v>
      </c>
      <c r="U447" s="12"/>
      <c r="V447" s="12"/>
      <c r="W447" s="8" t="s">
        <v>1188</v>
      </c>
      <c r="X447" s="8"/>
    </row>
    <row r="448" spans="1:24" ht="15" customHeight="1" x14ac:dyDescent="0.25">
      <c r="A448" s="8" t="s">
        <v>24</v>
      </c>
      <c r="B448" s="9">
        <v>1126</v>
      </c>
      <c r="C448" s="8">
        <v>3845</v>
      </c>
      <c r="D448" s="8" t="s">
        <v>1776</v>
      </c>
      <c r="E448" s="8" t="s">
        <v>1777</v>
      </c>
      <c r="F448" s="8" t="s">
        <v>1778</v>
      </c>
      <c r="G448" s="8"/>
      <c r="H448" s="10" t="s">
        <v>1776</v>
      </c>
      <c r="I448" s="8" t="s">
        <v>74</v>
      </c>
      <c r="J448" s="8" t="s">
        <v>1226</v>
      </c>
      <c r="K448" s="8" t="s">
        <v>1435</v>
      </c>
      <c r="L448" s="8" t="s">
        <v>1642</v>
      </c>
      <c r="M448" s="8" t="s">
        <v>1643</v>
      </c>
      <c r="N448" s="8" t="s">
        <v>1644</v>
      </c>
      <c r="O448" s="8" t="s">
        <v>1645</v>
      </c>
      <c r="P448" s="8"/>
      <c r="Q448" s="20">
        <v>40634</v>
      </c>
      <c r="R448" s="20"/>
      <c r="S448" s="8" t="s">
        <v>1286</v>
      </c>
      <c r="T448" s="8" t="s">
        <v>1188</v>
      </c>
      <c r="U448" s="12"/>
      <c r="V448" s="12"/>
      <c r="W448" s="8" t="s">
        <v>1188</v>
      </c>
      <c r="X448" s="8"/>
    </row>
    <row r="449" spans="1:24" ht="15" customHeight="1" x14ac:dyDescent="0.25">
      <c r="A449" s="8" t="s">
        <v>24</v>
      </c>
      <c r="B449" s="9">
        <v>1127</v>
      </c>
      <c r="C449" s="8">
        <v>4174</v>
      </c>
      <c r="D449" s="8" t="s">
        <v>1776</v>
      </c>
      <c r="E449" s="8" t="s">
        <v>1777</v>
      </c>
      <c r="F449" s="8" t="s">
        <v>1778</v>
      </c>
      <c r="G449" s="8"/>
      <c r="H449" s="10" t="s">
        <v>1776</v>
      </c>
      <c r="I449" s="8" t="s">
        <v>1253</v>
      </c>
      <c r="J449" s="8" t="s">
        <v>1760</v>
      </c>
      <c r="K449" s="8" t="s">
        <v>1761</v>
      </c>
      <c r="L449" s="8" t="s">
        <v>1762</v>
      </c>
      <c r="M449" s="8" t="s">
        <v>1779</v>
      </c>
      <c r="N449" s="8" t="s">
        <v>1780</v>
      </c>
      <c r="O449" s="8" t="s">
        <v>1781</v>
      </c>
      <c r="P449" s="8"/>
      <c r="Q449" s="20">
        <v>40726</v>
      </c>
      <c r="R449" s="20"/>
      <c r="S449" s="8" t="s">
        <v>1188</v>
      </c>
      <c r="T449" s="8" t="s">
        <v>1188</v>
      </c>
      <c r="U449" s="12"/>
      <c r="V449" s="12"/>
      <c r="W449" s="8" t="s">
        <v>1188</v>
      </c>
      <c r="X449" s="8"/>
    </row>
    <row r="450" spans="1:24" ht="15" customHeight="1" x14ac:dyDescent="0.25">
      <c r="A450" s="8" t="s">
        <v>24</v>
      </c>
      <c r="B450" s="9">
        <v>1128</v>
      </c>
      <c r="C450" s="8">
        <v>3848</v>
      </c>
      <c r="D450" s="8" t="s">
        <v>1782</v>
      </c>
      <c r="E450" s="8" t="s">
        <v>1783</v>
      </c>
      <c r="F450" s="8" t="s">
        <v>1784</v>
      </c>
      <c r="G450" s="8"/>
      <c r="H450" s="10" t="s">
        <v>1782</v>
      </c>
      <c r="I450" s="8" t="s">
        <v>74</v>
      </c>
      <c r="J450" s="8" t="s">
        <v>1226</v>
      </c>
      <c r="K450" s="8" t="s">
        <v>1435</v>
      </c>
      <c r="L450" s="8" t="s">
        <v>1642</v>
      </c>
      <c r="M450" s="8" t="s">
        <v>1643</v>
      </c>
      <c r="N450" s="8" t="s">
        <v>1644</v>
      </c>
      <c r="O450" s="8" t="s">
        <v>1645</v>
      </c>
      <c r="P450" s="8"/>
      <c r="Q450" s="20">
        <v>40634</v>
      </c>
      <c r="R450" s="20"/>
      <c r="S450" s="8" t="s">
        <v>1286</v>
      </c>
      <c r="T450" s="8" t="s">
        <v>1188</v>
      </c>
      <c r="U450" s="12"/>
      <c r="V450" s="12"/>
      <c r="W450" s="8" t="s">
        <v>1188</v>
      </c>
      <c r="X450" s="8"/>
    </row>
    <row r="451" spans="1:24" ht="15" customHeight="1" x14ac:dyDescent="0.25">
      <c r="A451" s="8" t="s">
        <v>24</v>
      </c>
      <c r="B451" s="9">
        <v>1129</v>
      </c>
      <c r="C451" s="8">
        <v>5545</v>
      </c>
      <c r="D451" s="8" t="s">
        <v>1785</v>
      </c>
      <c r="E451" s="8" t="s">
        <v>1786</v>
      </c>
      <c r="F451" s="8" t="s">
        <v>1787</v>
      </c>
      <c r="G451" s="8"/>
      <c r="H451" s="10" t="s">
        <v>1785</v>
      </c>
      <c r="I451" s="8" t="s">
        <v>27</v>
      </c>
      <c r="J451" s="8" t="s">
        <v>1596</v>
      </c>
      <c r="K451" s="8" t="s">
        <v>1597</v>
      </c>
      <c r="L451" s="8" t="s">
        <v>1598</v>
      </c>
      <c r="M451" s="8" t="s">
        <v>1788</v>
      </c>
      <c r="N451" s="8" t="s">
        <v>1621</v>
      </c>
      <c r="O451" s="8" t="s">
        <v>1789</v>
      </c>
      <c r="P451" s="8"/>
      <c r="Q451" s="20" t="s">
        <v>1600</v>
      </c>
      <c r="R451" s="20"/>
      <c r="S451" s="8" t="s">
        <v>1188</v>
      </c>
      <c r="T451" s="8" t="s">
        <v>1188</v>
      </c>
      <c r="U451" s="12"/>
      <c r="V451" s="12"/>
      <c r="W451" s="8" t="s">
        <v>1188</v>
      </c>
      <c r="X451" s="8" t="s">
        <v>1790</v>
      </c>
    </row>
    <row r="452" spans="1:24" ht="15" customHeight="1" x14ac:dyDescent="0.25">
      <c r="A452" s="8" t="s">
        <v>24</v>
      </c>
      <c r="B452" s="9">
        <v>1130</v>
      </c>
      <c r="C452" s="8">
        <v>3685</v>
      </c>
      <c r="D452" s="8" t="s">
        <v>1791</v>
      </c>
      <c r="E452" s="8" t="s">
        <v>1792</v>
      </c>
      <c r="F452" s="8" t="s">
        <v>1793</v>
      </c>
      <c r="G452" s="8"/>
      <c r="H452" s="10" t="s">
        <v>1791</v>
      </c>
      <c r="I452" s="8" t="s">
        <v>74</v>
      </c>
      <c r="J452" s="8" t="s">
        <v>1203</v>
      </c>
      <c r="K452" s="8" t="s">
        <v>1318</v>
      </c>
      <c r="L452" s="8" t="s">
        <v>1319</v>
      </c>
      <c r="M452" s="8" t="s">
        <v>1794</v>
      </c>
      <c r="N452" s="8" t="s">
        <v>1795</v>
      </c>
      <c r="O452" s="8" t="s">
        <v>1374</v>
      </c>
      <c r="P452" s="8"/>
      <c r="Q452" s="20">
        <v>40774</v>
      </c>
      <c r="R452" s="20"/>
      <c r="S452" s="8" t="s">
        <v>1188</v>
      </c>
      <c r="T452" s="8" t="s">
        <v>1188</v>
      </c>
      <c r="U452" s="12"/>
      <c r="V452" s="12"/>
      <c r="W452" s="8" t="s">
        <v>1188</v>
      </c>
      <c r="X452" s="8" t="s">
        <v>1796</v>
      </c>
    </row>
    <row r="453" spans="1:24" ht="15" customHeight="1" x14ac:dyDescent="0.25">
      <c r="A453" s="8" t="s">
        <v>24</v>
      </c>
      <c r="B453" s="9">
        <v>1131</v>
      </c>
      <c r="C453" s="8">
        <v>5404</v>
      </c>
      <c r="D453" s="8" t="s">
        <v>1797</v>
      </c>
      <c r="E453" s="8" t="s">
        <v>886</v>
      </c>
      <c r="F453" s="8" t="s">
        <v>887</v>
      </c>
      <c r="G453" s="8" t="s">
        <v>888</v>
      </c>
      <c r="H453" s="10" t="s">
        <v>1797</v>
      </c>
      <c r="I453" s="8" t="s">
        <v>27</v>
      </c>
      <c r="J453" s="8" t="s">
        <v>1483</v>
      </c>
      <c r="K453" s="8" t="s">
        <v>1484</v>
      </c>
      <c r="L453" s="8" t="s">
        <v>1485</v>
      </c>
      <c r="M453" s="8" t="s">
        <v>1798</v>
      </c>
      <c r="N453" s="8" t="s">
        <v>1799</v>
      </c>
      <c r="O453" s="8" t="s">
        <v>1800</v>
      </c>
      <c r="P453" s="8"/>
      <c r="Q453" s="20" t="s">
        <v>1801</v>
      </c>
      <c r="R453" s="20"/>
      <c r="S453" s="8" t="s">
        <v>1308</v>
      </c>
      <c r="T453" s="8" t="s">
        <v>1188</v>
      </c>
      <c r="U453" s="12"/>
      <c r="V453" s="12"/>
      <c r="W453" s="8" t="s">
        <v>1188</v>
      </c>
      <c r="X453" s="8"/>
    </row>
    <row r="454" spans="1:24" ht="15" customHeight="1" x14ac:dyDescent="0.25">
      <c r="A454" s="8" t="s">
        <v>24</v>
      </c>
      <c r="B454" s="9">
        <v>1132</v>
      </c>
      <c r="C454" s="8">
        <v>6090</v>
      </c>
      <c r="D454" s="8" t="s">
        <v>1802</v>
      </c>
      <c r="E454" s="8" t="s">
        <v>890</v>
      </c>
      <c r="F454" s="8" t="s">
        <v>1803</v>
      </c>
      <c r="G454" s="8"/>
      <c r="H454" s="10" t="s">
        <v>1802</v>
      </c>
      <c r="I454" s="8" t="s">
        <v>74</v>
      </c>
      <c r="J454" s="8" t="s">
        <v>1804</v>
      </c>
      <c r="K454" s="8" t="s">
        <v>1805</v>
      </c>
      <c r="L454" s="8" t="s">
        <v>1806</v>
      </c>
      <c r="M454" s="8" t="s">
        <v>1807</v>
      </c>
      <c r="N454" s="8" t="s">
        <v>1799</v>
      </c>
      <c r="O454" s="8" t="s">
        <v>1808</v>
      </c>
      <c r="P454" s="8"/>
      <c r="Q454" s="20" t="s">
        <v>1809</v>
      </c>
      <c r="R454" s="20"/>
      <c r="S454" s="8" t="s">
        <v>1187</v>
      </c>
      <c r="T454" s="8" t="s">
        <v>1188</v>
      </c>
      <c r="U454" s="12"/>
      <c r="V454" s="12"/>
      <c r="W454" s="8" t="s">
        <v>1188</v>
      </c>
      <c r="X454" s="8" t="s">
        <v>1810</v>
      </c>
    </row>
    <row r="455" spans="1:24" ht="15" customHeight="1" x14ac:dyDescent="0.25">
      <c r="A455" s="8" t="s">
        <v>24</v>
      </c>
      <c r="B455" s="9">
        <v>1133</v>
      </c>
      <c r="C455" s="8">
        <v>3586</v>
      </c>
      <c r="D455" s="8" t="s">
        <v>1811</v>
      </c>
      <c r="E455" s="8" t="s">
        <v>890</v>
      </c>
      <c r="F455" s="8" t="s">
        <v>1812</v>
      </c>
      <c r="G455" s="8"/>
      <c r="H455" s="10" t="s">
        <v>1811</v>
      </c>
      <c r="I455" s="8" t="s">
        <v>74</v>
      </c>
      <c r="J455" s="8" t="s">
        <v>1242</v>
      </c>
      <c r="K455" s="8" t="s">
        <v>1243</v>
      </c>
      <c r="L455" s="8" t="s">
        <v>1244</v>
      </c>
      <c r="M455" s="8" t="s">
        <v>1813</v>
      </c>
      <c r="N455" s="8" t="s">
        <v>1814</v>
      </c>
      <c r="O455" s="8" t="s">
        <v>1815</v>
      </c>
      <c r="P455" s="8"/>
      <c r="Q455" s="20">
        <v>40687</v>
      </c>
      <c r="R455" s="20"/>
      <c r="S455" s="8" t="s">
        <v>1248</v>
      </c>
      <c r="T455" s="8" t="s">
        <v>1188</v>
      </c>
      <c r="U455" s="12"/>
      <c r="V455" s="12"/>
      <c r="W455" s="8" t="s">
        <v>1188</v>
      </c>
      <c r="X455" s="8" t="s">
        <v>1816</v>
      </c>
    </row>
    <row r="456" spans="1:24" ht="15" customHeight="1" x14ac:dyDescent="0.25">
      <c r="A456" s="8" t="s">
        <v>24</v>
      </c>
      <c r="B456" s="9">
        <v>1134</v>
      </c>
      <c r="C456" s="8">
        <v>4990</v>
      </c>
      <c r="D456" s="8" t="s">
        <v>1817</v>
      </c>
      <c r="E456" s="8" t="s">
        <v>890</v>
      </c>
      <c r="F456" s="8" t="s">
        <v>1818</v>
      </c>
      <c r="G456" s="8"/>
      <c r="H456" s="10" t="s">
        <v>1817</v>
      </c>
      <c r="I456" s="8" t="s">
        <v>74</v>
      </c>
      <c r="J456" s="8" t="s">
        <v>1215</v>
      </c>
      <c r="K456" s="8" t="s">
        <v>1362</v>
      </c>
      <c r="L456" s="8" t="s">
        <v>1363</v>
      </c>
      <c r="M456" s="8" t="s">
        <v>1567</v>
      </c>
      <c r="N456" s="8" t="s">
        <v>1568</v>
      </c>
      <c r="O456" s="8" t="s">
        <v>1819</v>
      </c>
      <c r="P456" s="8"/>
      <c r="Q456" s="20" t="s">
        <v>1358</v>
      </c>
      <c r="R456" s="20"/>
      <c r="S456" s="8" t="s">
        <v>1188</v>
      </c>
      <c r="T456" s="8" t="s">
        <v>1188</v>
      </c>
      <c r="U456" s="12"/>
      <c r="V456" s="12"/>
      <c r="W456" s="8" t="s">
        <v>1188</v>
      </c>
      <c r="X456" s="8" t="s">
        <v>1820</v>
      </c>
    </row>
    <row r="457" spans="1:24" ht="15" customHeight="1" x14ac:dyDescent="0.25">
      <c r="A457" s="8" t="s">
        <v>24</v>
      </c>
      <c r="B457" s="9">
        <v>1135</v>
      </c>
      <c r="C457" s="8">
        <v>6079</v>
      </c>
      <c r="D457" s="8" t="s">
        <v>1821</v>
      </c>
      <c r="E457" s="8" t="s">
        <v>890</v>
      </c>
      <c r="F457" s="8" t="s">
        <v>1822</v>
      </c>
      <c r="G457" s="8"/>
      <c r="H457" s="10" t="s">
        <v>1821</v>
      </c>
      <c r="I457" s="8" t="s">
        <v>74</v>
      </c>
      <c r="J457" s="8" t="s">
        <v>1804</v>
      </c>
      <c r="K457" s="8" t="s">
        <v>1805</v>
      </c>
      <c r="L457" s="8" t="s">
        <v>1806</v>
      </c>
      <c r="M457" s="8" t="s">
        <v>1807</v>
      </c>
      <c r="N457" s="8" t="s">
        <v>1799</v>
      </c>
      <c r="O457" s="8" t="s">
        <v>1808</v>
      </c>
      <c r="P457" s="8"/>
      <c r="Q457" s="20" t="s">
        <v>1809</v>
      </c>
      <c r="R457" s="20"/>
      <c r="S457" s="8" t="s">
        <v>1187</v>
      </c>
      <c r="T457" s="8" t="s">
        <v>1188</v>
      </c>
      <c r="U457" s="12"/>
      <c r="V457" s="12"/>
      <c r="W457" s="8" t="s">
        <v>1188</v>
      </c>
      <c r="X457" s="8"/>
    </row>
    <row r="458" spans="1:24" ht="15" customHeight="1" x14ac:dyDescent="0.25">
      <c r="A458" s="8" t="s">
        <v>24</v>
      </c>
      <c r="B458" s="9">
        <v>1136</v>
      </c>
      <c r="C458" s="8">
        <v>3979</v>
      </c>
      <c r="D458" s="8" t="s">
        <v>1823</v>
      </c>
      <c r="E458" s="8" t="s">
        <v>890</v>
      </c>
      <c r="F458" s="8" t="s">
        <v>1824</v>
      </c>
      <c r="G458" s="8"/>
      <c r="H458" s="10" t="s">
        <v>1823</v>
      </c>
      <c r="I458" s="8" t="s">
        <v>74</v>
      </c>
      <c r="J458" s="8" t="s">
        <v>1180</v>
      </c>
      <c r="K458" s="8" t="s">
        <v>1271</v>
      </c>
      <c r="L458" s="8" t="s">
        <v>1272</v>
      </c>
      <c r="M458" s="8" t="s">
        <v>1825</v>
      </c>
      <c r="N458" s="8" t="s">
        <v>1826</v>
      </c>
      <c r="O458" s="8" t="s">
        <v>1357</v>
      </c>
      <c r="P458" s="8"/>
      <c r="Q458" s="20">
        <v>40453</v>
      </c>
      <c r="R458" s="20"/>
      <c r="S458" s="8" t="s">
        <v>1286</v>
      </c>
      <c r="T458" s="8" t="s">
        <v>1188</v>
      </c>
      <c r="U458" s="12"/>
      <c r="V458" s="12"/>
      <c r="W458" s="8" t="s">
        <v>1188</v>
      </c>
      <c r="X458" s="8" t="s">
        <v>1827</v>
      </c>
    </row>
    <row r="459" spans="1:24" ht="15" customHeight="1" x14ac:dyDescent="0.25">
      <c r="A459" s="8" t="s">
        <v>24</v>
      </c>
      <c r="B459" s="9">
        <v>1137</v>
      </c>
      <c r="C459" s="8">
        <v>3526</v>
      </c>
      <c r="D459" s="8" t="s">
        <v>1828</v>
      </c>
      <c r="E459" s="8" t="s">
        <v>1829</v>
      </c>
      <c r="F459" s="8" t="s">
        <v>1830</v>
      </c>
      <c r="G459" s="8"/>
      <c r="H459" s="10" t="s">
        <v>1828</v>
      </c>
      <c r="I459" s="8" t="s">
        <v>74</v>
      </c>
      <c r="J459" s="8" t="s">
        <v>1242</v>
      </c>
      <c r="K459" s="8" t="s">
        <v>1243</v>
      </c>
      <c r="L459" s="8" t="s">
        <v>1244</v>
      </c>
      <c r="M459" s="8" t="s">
        <v>1573</v>
      </c>
      <c r="N459" s="8" t="s">
        <v>1574</v>
      </c>
      <c r="O459" s="8" t="s">
        <v>1831</v>
      </c>
      <c r="P459" s="8"/>
      <c r="Q459" s="20">
        <v>40686</v>
      </c>
      <c r="R459" s="20"/>
      <c r="S459" s="8" t="s">
        <v>1248</v>
      </c>
      <c r="T459" s="8" t="s">
        <v>1188</v>
      </c>
      <c r="U459" s="12"/>
      <c r="V459" s="12"/>
      <c r="W459" s="8" t="s">
        <v>1188</v>
      </c>
      <c r="X459" s="8" t="s">
        <v>1832</v>
      </c>
    </row>
    <row r="460" spans="1:24" ht="15" customHeight="1" x14ac:dyDescent="0.25">
      <c r="A460" s="8" t="s">
        <v>24</v>
      </c>
      <c r="B460" s="9">
        <v>1138</v>
      </c>
      <c r="C460" s="8">
        <v>5460</v>
      </c>
      <c r="D460" s="8" t="s">
        <v>1833</v>
      </c>
      <c r="E460" s="8" t="s">
        <v>1834</v>
      </c>
      <c r="F460" s="8" t="s">
        <v>1835</v>
      </c>
      <c r="G460" s="8"/>
      <c r="H460" s="10" t="s">
        <v>1833</v>
      </c>
      <c r="I460" s="8" t="s">
        <v>74</v>
      </c>
      <c r="J460" s="8" t="s">
        <v>1242</v>
      </c>
      <c r="K460" s="8" t="s">
        <v>1243</v>
      </c>
      <c r="L460" s="8" t="s">
        <v>1244</v>
      </c>
      <c r="M460" s="8" t="s">
        <v>1836</v>
      </c>
      <c r="N460" s="8" t="s">
        <v>1837</v>
      </c>
      <c r="O460" s="8" t="s">
        <v>912</v>
      </c>
      <c r="P460" s="8"/>
      <c r="Q460" s="20" t="s">
        <v>1838</v>
      </c>
      <c r="R460" s="20"/>
      <c r="S460" s="8" t="s">
        <v>1839</v>
      </c>
      <c r="T460" s="8" t="s">
        <v>1188</v>
      </c>
      <c r="U460" s="12"/>
      <c r="V460" s="12"/>
      <c r="W460" s="8" t="s">
        <v>1188</v>
      </c>
      <c r="X460" s="8" t="s">
        <v>1344</v>
      </c>
    </row>
    <row r="461" spans="1:24" ht="15" customHeight="1" x14ac:dyDescent="0.25">
      <c r="A461" s="8" t="s">
        <v>24</v>
      </c>
      <c r="B461" s="9">
        <v>1139</v>
      </c>
      <c r="C461" s="8">
        <v>3519</v>
      </c>
      <c r="D461" s="8" t="s">
        <v>1840</v>
      </c>
      <c r="E461" s="8" t="s">
        <v>1834</v>
      </c>
      <c r="F461" s="8" t="s">
        <v>1841</v>
      </c>
      <c r="G461" s="8"/>
      <c r="H461" s="10" t="s">
        <v>1840</v>
      </c>
      <c r="I461" s="8" t="s">
        <v>74</v>
      </c>
      <c r="J461" s="8" t="s">
        <v>1242</v>
      </c>
      <c r="K461" s="8" t="s">
        <v>1243</v>
      </c>
      <c r="L461" s="8" t="s">
        <v>1244</v>
      </c>
      <c r="M461" s="8" t="s">
        <v>1842</v>
      </c>
      <c r="N461" s="8" t="s">
        <v>1843</v>
      </c>
      <c r="O461" s="8" t="s">
        <v>1541</v>
      </c>
      <c r="P461" s="8"/>
      <c r="Q461" s="20">
        <v>40685</v>
      </c>
      <c r="R461" s="20"/>
      <c r="S461" s="8" t="s">
        <v>1248</v>
      </c>
      <c r="T461" s="8" t="s">
        <v>1188</v>
      </c>
      <c r="U461" s="12"/>
      <c r="V461" s="12"/>
      <c r="W461" s="8" t="s">
        <v>1188</v>
      </c>
      <c r="X461" s="8" t="s">
        <v>1844</v>
      </c>
    </row>
    <row r="462" spans="1:24" ht="15" customHeight="1" x14ac:dyDescent="0.25">
      <c r="A462" s="8" t="s">
        <v>24</v>
      </c>
      <c r="B462" s="9">
        <v>1140</v>
      </c>
      <c r="C462" s="8">
        <v>4173</v>
      </c>
      <c r="D462" s="8" t="s">
        <v>1845</v>
      </c>
      <c r="E462" s="8" t="s">
        <v>1834</v>
      </c>
      <c r="F462" s="8" t="s">
        <v>1846</v>
      </c>
      <c r="G462" s="8"/>
      <c r="H462" s="10" t="s">
        <v>1845</v>
      </c>
      <c r="I462" s="8" t="s">
        <v>1253</v>
      </c>
      <c r="J462" s="8" t="s">
        <v>1760</v>
      </c>
      <c r="K462" s="8" t="s">
        <v>1761</v>
      </c>
      <c r="L462" s="8" t="s">
        <v>1762</v>
      </c>
      <c r="M462" s="8" t="s">
        <v>1847</v>
      </c>
      <c r="N462" s="8" t="s">
        <v>1246</v>
      </c>
      <c r="O462" s="8" t="s">
        <v>1417</v>
      </c>
      <c r="P462" s="8"/>
      <c r="Q462" s="20">
        <v>40726</v>
      </c>
      <c r="R462" s="20"/>
      <c r="S462" s="8" t="s">
        <v>1188</v>
      </c>
      <c r="T462" s="8" t="s">
        <v>1188</v>
      </c>
      <c r="U462" s="12"/>
      <c r="V462" s="12"/>
      <c r="W462" s="8" t="s">
        <v>1188</v>
      </c>
      <c r="X462" s="8" t="s">
        <v>1848</v>
      </c>
    </row>
    <row r="463" spans="1:24" ht="15" customHeight="1" x14ac:dyDescent="0.25">
      <c r="A463" s="8" t="s">
        <v>24</v>
      </c>
      <c r="B463" s="9">
        <v>1141</v>
      </c>
      <c r="C463" s="8">
        <v>3867</v>
      </c>
      <c r="D463" s="8" t="s">
        <v>1849</v>
      </c>
      <c r="E463" s="8" t="s">
        <v>919</v>
      </c>
      <c r="F463" s="8" t="s">
        <v>978</v>
      </c>
      <c r="G463" s="8"/>
      <c r="H463" s="10" t="s">
        <v>1849</v>
      </c>
      <c r="I463" s="8" t="s">
        <v>74</v>
      </c>
      <c r="J463" s="8" t="s">
        <v>1226</v>
      </c>
      <c r="K463" s="8" t="s">
        <v>1227</v>
      </c>
      <c r="L463" s="8" t="s">
        <v>1228</v>
      </c>
      <c r="M463" s="8" t="s">
        <v>1850</v>
      </c>
      <c r="N463" s="8" t="s">
        <v>1851</v>
      </c>
      <c r="O463" s="8" t="s">
        <v>840</v>
      </c>
      <c r="P463" s="8"/>
      <c r="Q463" s="20">
        <v>40635</v>
      </c>
      <c r="R463" s="20"/>
      <c r="S463" s="8" t="s">
        <v>1188</v>
      </c>
      <c r="T463" s="8" t="s">
        <v>1188</v>
      </c>
      <c r="U463" s="12"/>
      <c r="V463" s="12"/>
      <c r="W463" s="8" t="s">
        <v>1188</v>
      </c>
      <c r="X463" s="8" t="s">
        <v>1189</v>
      </c>
    </row>
    <row r="464" spans="1:24" ht="15" customHeight="1" x14ac:dyDescent="0.25">
      <c r="A464" s="8" t="s">
        <v>24</v>
      </c>
      <c r="B464" s="9">
        <v>1142</v>
      </c>
      <c r="C464" s="8">
        <v>3866</v>
      </c>
      <c r="D464" s="8" t="s">
        <v>1852</v>
      </c>
      <c r="E464" s="8" t="s">
        <v>919</v>
      </c>
      <c r="F464" s="8" t="s">
        <v>1853</v>
      </c>
      <c r="G464" s="8"/>
      <c r="H464" s="10" t="s">
        <v>1852</v>
      </c>
      <c r="I464" s="8" t="s">
        <v>74</v>
      </c>
      <c r="J464" s="8" t="s">
        <v>1226</v>
      </c>
      <c r="K464" s="8" t="s">
        <v>1227</v>
      </c>
      <c r="L464" s="8" t="s">
        <v>1228</v>
      </c>
      <c r="M464" s="8" t="s">
        <v>1229</v>
      </c>
      <c r="N464" s="8" t="s">
        <v>1230</v>
      </c>
      <c r="O464" s="8" t="s">
        <v>1231</v>
      </c>
      <c r="P464" s="8"/>
      <c r="Q464" s="20">
        <v>40635</v>
      </c>
      <c r="R464" s="20"/>
      <c r="S464" s="8" t="s">
        <v>1188</v>
      </c>
      <c r="T464" s="8" t="s">
        <v>1188</v>
      </c>
      <c r="U464" s="12"/>
      <c r="V464" s="12"/>
      <c r="W464" s="8" t="s">
        <v>1188</v>
      </c>
      <c r="X464" s="8"/>
    </row>
    <row r="465" spans="1:24" ht="15" customHeight="1" x14ac:dyDescent="0.25">
      <c r="A465" s="8" t="s">
        <v>24</v>
      </c>
      <c r="B465" s="9">
        <v>1143</v>
      </c>
      <c r="C465" s="8">
        <v>3947</v>
      </c>
      <c r="D465" s="8" t="s">
        <v>1854</v>
      </c>
      <c r="E465" s="8" t="s">
        <v>919</v>
      </c>
      <c r="F465" s="8" t="s">
        <v>1855</v>
      </c>
      <c r="G465" s="8"/>
      <c r="H465" s="10" t="s">
        <v>1854</v>
      </c>
      <c r="I465" s="8" t="s">
        <v>74</v>
      </c>
      <c r="J465" s="8" t="s">
        <v>1180</v>
      </c>
      <c r="K465" s="8" t="s">
        <v>1271</v>
      </c>
      <c r="L465" s="8" t="s">
        <v>1272</v>
      </c>
      <c r="M465" s="8" t="s">
        <v>1273</v>
      </c>
      <c r="N465" s="8" t="s">
        <v>1274</v>
      </c>
      <c r="O465" s="8" t="s">
        <v>912</v>
      </c>
      <c r="P465" s="8"/>
      <c r="Q465" s="20">
        <v>40454</v>
      </c>
      <c r="R465" s="20"/>
      <c r="S465" s="8" t="s">
        <v>1275</v>
      </c>
      <c r="T465" s="8" t="s">
        <v>1188</v>
      </c>
      <c r="U465" s="12"/>
      <c r="V465" s="12"/>
      <c r="W465" s="8" t="s">
        <v>1188</v>
      </c>
      <c r="X465" s="8"/>
    </row>
    <row r="466" spans="1:24" ht="15" customHeight="1" x14ac:dyDescent="0.25">
      <c r="A466" s="8" t="s">
        <v>24</v>
      </c>
      <c r="B466" s="9">
        <v>1144</v>
      </c>
      <c r="C466" s="8">
        <v>5437</v>
      </c>
      <c r="D466" s="8" t="s">
        <v>1856</v>
      </c>
      <c r="E466" s="8" t="s">
        <v>1857</v>
      </c>
      <c r="F466" s="8" t="s">
        <v>1858</v>
      </c>
      <c r="G466" s="8"/>
      <c r="H466" s="10" t="s">
        <v>1856</v>
      </c>
      <c r="I466" s="8" t="s">
        <v>27</v>
      </c>
      <c r="J466" s="8" t="s">
        <v>1483</v>
      </c>
      <c r="K466" s="8" t="s">
        <v>1484</v>
      </c>
      <c r="L466" s="8" t="s">
        <v>1485</v>
      </c>
      <c r="M466" s="8" t="s">
        <v>1859</v>
      </c>
      <c r="N466" s="8" t="s">
        <v>1860</v>
      </c>
      <c r="O466" s="8" t="s">
        <v>1357</v>
      </c>
      <c r="P466" s="8"/>
      <c r="Q466" s="20" t="s">
        <v>1489</v>
      </c>
      <c r="R466" s="20"/>
      <c r="S466" s="8" t="s">
        <v>1308</v>
      </c>
      <c r="T466" s="8" t="s">
        <v>1188</v>
      </c>
      <c r="U466" s="12"/>
      <c r="V466" s="12"/>
      <c r="W466" s="8" t="s">
        <v>1188</v>
      </c>
      <c r="X466" s="8"/>
    </row>
    <row r="467" spans="1:24" ht="15" customHeight="1" x14ac:dyDescent="0.25">
      <c r="A467" s="8" t="s">
        <v>24</v>
      </c>
      <c r="B467" s="9">
        <v>1145</v>
      </c>
      <c r="C467" s="8">
        <v>4613</v>
      </c>
      <c r="D467" s="8" t="s">
        <v>1861</v>
      </c>
      <c r="E467" s="8" t="s">
        <v>1862</v>
      </c>
      <c r="F467" s="8" t="s">
        <v>1863</v>
      </c>
      <c r="G467" s="8"/>
      <c r="H467" s="10" t="s">
        <v>1861</v>
      </c>
      <c r="I467" s="8" t="s">
        <v>74</v>
      </c>
      <c r="J467" s="8" t="s">
        <v>1203</v>
      </c>
      <c r="K467" s="8" t="s">
        <v>1404</v>
      </c>
      <c r="L467" s="8" t="s">
        <v>1864</v>
      </c>
      <c r="M467" s="8" t="s">
        <v>1865</v>
      </c>
      <c r="N467" s="8" t="s">
        <v>1230</v>
      </c>
      <c r="O467" s="8" t="s">
        <v>1866</v>
      </c>
      <c r="P467" s="8"/>
      <c r="Q467" s="20" t="s">
        <v>1867</v>
      </c>
      <c r="R467" s="20"/>
      <c r="S467" s="8" t="s">
        <v>1286</v>
      </c>
      <c r="T467" s="8" t="s">
        <v>1188</v>
      </c>
      <c r="U467" s="12"/>
      <c r="V467" s="12"/>
      <c r="W467" s="8" t="s">
        <v>1188</v>
      </c>
      <c r="X467" s="8" t="s">
        <v>1868</v>
      </c>
    </row>
    <row r="468" spans="1:24" ht="15" customHeight="1" x14ac:dyDescent="0.25">
      <c r="A468" s="8" t="s">
        <v>24</v>
      </c>
      <c r="B468" s="9">
        <v>1146</v>
      </c>
      <c r="C468" s="8">
        <v>3924</v>
      </c>
      <c r="D468" s="8" t="s">
        <v>1869</v>
      </c>
      <c r="E468" s="8" t="s">
        <v>926</v>
      </c>
      <c r="F468" s="8" t="s">
        <v>1870</v>
      </c>
      <c r="G468" s="8" t="s">
        <v>1871</v>
      </c>
      <c r="H468" s="10" t="s">
        <v>1869</v>
      </c>
      <c r="I468" s="8" t="s">
        <v>74</v>
      </c>
      <c r="J468" s="8" t="s">
        <v>1215</v>
      </c>
      <c r="K468" s="8" t="s">
        <v>1216</v>
      </c>
      <c r="L468" s="8" t="s">
        <v>1217</v>
      </c>
      <c r="M468" s="8" t="s">
        <v>1872</v>
      </c>
      <c r="N468" s="8" t="s">
        <v>1307</v>
      </c>
      <c r="O468" s="8" t="s">
        <v>1488</v>
      </c>
      <c r="P468" s="8"/>
      <c r="Q468" s="20">
        <v>40800</v>
      </c>
      <c r="R468" s="20"/>
      <c r="S468" s="8" t="s">
        <v>1221</v>
      </c>
      <c r="T468" s="8" t="s">
        <v>1188</v>
      </c>
      <c r="U468" s="12"/>
      <c r="V468" s="12"/>
      <c r="W468" s="8" t="s">
        <v>1188</v>
      </c>
      <c r="X468" s="8"/>
    </row>
    <row r="469" spans="1:24" ht="15" customHeight="1" x14ac:dyDescent="0.25">
      <c r="A469" s="8" t="s">
        <v>24</v>
      </c>
      <c r="B469" s="9">
        <v>1147</v>
      </c>
      <c r="C469" s="8">
        <v>5790</v>
      </c>
      <c r="D469" s="8" t="s">
        <v>1873</v>
      </c>
      <c r="E469" s="8" t="s">
        <v>926</v>
      </c>
      <c r="F469" s="8" t="s">
        <v>1874</v>
      </c>
      <c r="G469" s="8" t="s">
        <v>1875</v>
      </c>
      <c r="H469" s="10" t="s">
        <v>1873</v>
      </c>
      <c r="I469" s="8" t="s">
        <v>74</v>
      </c>
      <c r="J469" s="8" t="s">
        <v>1203</v>
      </c>
      <c r="K469" s="8" t="s">
        <v>1236</v>
      </c>
      <c r="L469" s="8" t="s">
        <v>1428</v>
      </c>
      <c r="M469" s="8" t="s">
        <v>1876</v>
      </c>
      <c r="N469" s="8" t="s">
        <v>1877</v>
      </c>
      <c r="O469" s="8" t="s">
        <v>1488</v>
      </c>
      <c r="P469" s="8"/>
      <c r="Q469" s="20" t="s">
        <v>1878</v>
      </c>
      <c r="R469" s="20"/>
      <c r="S469" s="8" t="s">
        <v>1879</v>
      </c>
      <c r="T469" s="8" t="s">
        <v>1188</v>
      </c>
      <c r="U469" s="12"/>
      <c r="V469" s="12"/>
      <c r="W469" s="8" t="s">
        <v>1188</v>
      </c>
      <c r="X469" s="8"/>
    </row>
    <row r="470" spans="1:24" ht="15" customHeight="1" x14ac:dyDescent="0.25">
      <c r="A470" s="8" t="s">
        <v>24</v>
      </c>
      <c r="B470" s="9">
        <v>1148</v>
      </c>
      <c r="C470" s="8">
        <v>4686</v>
      </c>
      <c r="D470" s="8" t="s">
        <v>1880</v>
      </c>
      <c r="E470" s="8" t="s">
        <v>1881</v>
      </c>
      <c r="F470" s="8" t="s">
        <v>1882</v>
      </c>
      <c r="G470" s="8"/>
      <c r="H470" s="10" t="s">
        <v>1880</v>
      </c>
      <c r="I470" s="8" t="s">
        <v>74</v>
      </c>
      <c r="J470" s="8" t="s">
        <v>1203</v>
      </c>
      <c r="K470" s="8" t="s">
        <v>1204</v>
      </c>
      <c r="L470" s="8" t="s">
        <v>1428</v>
      </c>
      <c r="M470" s="8" t="s">
        <v>1883</v>
      </c>
      <c r="N470" s="8" t="s">
        <v>1884</v>
      </c>
      <c r="O470" s="8" t="s">
        <v>1885</v>
      </c>
      <c r="P470" s="8"/>
      <c r="Q470" s="20" t="s">
        <v>1432</v>
      </c>
      <c r="R470" s="20"/>
      <c r="S470" s="8" t="s">
        <v>1188</v>
      </c>
      <c r="T470" s="8" t="s">
        <v>1188</v>
      </c>
      <c r="U470" s="12"/>
      <c r="V470" s="12"/>
      <c r="W470" s="8" t="s">
        <v>1188</v>
      </c>
      <c r="X470" s="8"/>
    </row>
    <row r="471" spans="1:24" ht="15" customHeight="1" x14ac:dyDescent="0.25">
      <c r="A471" s="8" t="s">
        <v>24</v>
      </c>
      <c r="B471" s="9">
        <v>1149</v>
      </c>
      <c r="C471" s="8">
        <v>4891</v>
      </c>
      <c r="D471" s="8" t="s">
        <v>1886</v>
      </c>
      <c r="E471" s="8" t="s">
        <v>1887</v>
      </c>
      <c r="F471" s="8" t="s">
        <v>1888</v>
      </c>
      <c r="G471" s="8"/>
      <c r="H471" s="10" t="s">
        <v>1886</v>
      </c>
      <c r="I471" s="8" t="s">
        <v>74</v>
      </c>
      <c r="J471" s="8" t="s">
        <v>1203</v>
      </c>
      <c r="K471" s="8" t="s">
        <v>1889</v>
      </c>
      <c r="L471" s="8" t="s">
        <v>1890</v>
      </c>
      <c r="M471" s="8" t="s">
        <v>1891</v>
      </c>
      <c r="N471" s="8" t="s">
        <v>1892</v>
      </c>
      <c r="O471" s="8" t="s">
        <v>1893</v>
      </c>
      <c r="P471" s="8"/>
      <c r="Q471" s="20" t="s">
        <v>1894</v>
      </c>
      <c r="R471" s="20"/>
      <c r="S471" s="8" t="s">
        <v>1308</v>
      </c>
      <c r="T471" s="8" t="s">
        <v>1188</v>
      </c>
      <c r="U471" s="12"/>
      <c r="V471" s="12"/>
      <c r="W471" s="8" t="s">
        <v>1188</v>
      </c>
      <c r="X471" s="8" t="s">
        <v>1742</v>
      </c>
    </row>
    <row r="472" spans="1:24" ht="15" customHeight="1" x14ac:dyDescent="0.25">
      <c r="A472" s="8" t="s">
        <v>24</v>
      </c>
      <c r="B472" s="9">
        <v>1150</v>
      </c>
      <c r="C472" s="8">
        <v>4202</v>
      </c>
      <c r="D472" s="8" t="s">
        <v>1895</v>
      </c>
      <c r="E472" s="8" t="s">
        <v>984</v>
      </c>
      <c r="F472" s="8" t="s">
        <v>1896</v>
      </c>
      <c r="G472" s="8" t="s">
        <v>1897</v>
      </c>
      <c r="H472" s="10" t="s">
        <v>1895</v>
      </c>
      <c r="I472" s="8" t="s">
        <v>1253</v>
      </c>
      <c r="J472" s="8" t="s">
        <v>1254</v>
      </c>
      <c r="K472" s="8" t="s">
        <v>1255</v>
      </c>
      <c r="L472" s="8" t="s">
        <v>1256</v>
      </c>
      <c r="M472" s="8" t="s">
        <v>1257</v>
      </c>
      <c r="N472" s="8" t="s">
        <v>1258</v>
      </c>
      <c r="O472" s="8" t="s">
        <v>1898</v>
      </c>
      <c r="P472" s="8"/>
      <c r="Q472" s="20">
        <v>40730</v>
      </c>
      <c r="R472" s="20"/>
      <c r="S472" s="8" t="s">
        <v>1260</v>
      </c>
      <c r="T472" s="8" t="s">
        <v>1188</v>
      </c>
      <c r="U472" s="12"/>
      <c r="V472" s="12"/>
      <c r="W472" s="8" t="s">
        <v>1188</v>
      </c>
      <c r="X472" s="8"/>
    </row>
    <row r="473" spans="1:24" ht="15" customHeight="1" x14ac:dyDescent="0.25">
      <c r="A473" s="8" t="s">
        <v>24</v>
      </c>
      <c r="B473" s="9">
        <v>1151</v>
      </c>
      <c r="C473" s="8">
        <v>4300</v>
      </c>
      <c r="D473" s="8" t="s">
        <v>1899</v>
      </c>
      <c r="E473" s="8" t="s">
        <v>1900</v>
      </c>
      <c r="F473" s="8" t="s">
        <v>1901</v>
      </c>
      <c r="G473" s="8"/>
      <c r="H473" s="10" t="s">
        <v>1899</v>
      </c>
      <c r="I473" s="8" t="s">
        <v>74</v>
      </c>
      <c r="J473" s="8" t="s">
        <v>1203</v>
      </c>
      <c r="K473" s="8" t="s">
        <v>1236</v>
      </c>
      <c r="L473" s="8" t="s">
        <v>1902</v>
      </c>
      <c r="M473" s="8" t="s">
        <v>1903</v>
      </c>
      <c r="N473" s="8" t="s">
        <v>1904</v>
      </c>
      <c r="O473" s="8" t="s">
        <v>1293</v>
      </c>
      <c r="P473" s="8"/>
      <c r="Q473" s="20" t="s">
        <v>1905</v>
      </c>
      <c r="R473" s="20"/>
      <c r="S473" s="8" t="s">
        <v>1188</v>
      </c>
      <c r="T473" s="8" t="s">
        <v>1188</v>
      </c>
      <c r="U473" s="12"/>
      <c r="V473" s="12"/>
      <c r="W473" s="8" t="s">
        <v>1188</v>
      </c>
      <c r="X473" s="8"/>
    </row>
    <row r="474" spans="1:24" ht="15" customHeight="1" x14ac:dyDescent="0.25">
      <c r="A474" s="8" t="s">
        <v>24</v>
      </c>
      <c r="B474" s="9">
        <v>1152</v>
      </c>
      <c r="C474" s="8">
        <v>5317</v>
      </c>
      <c r="D474" s="8" t="s">
        <v>1906</v>
      </c>
      <c r="E474" s="8" t="s">
        <v>1907</v>
      </c>
      <c r="F474" s="8" t="s">
        <v>1908</v>
      </c>
      <c r="G474" s="8"/>
      <c r="H474" s="10" t="s">
        <v>1906</v>
      </c>
      <c r="I474" s="8" t="s">
        <v>199</v>
      </c>
      <c r="J474" s="8" t="s">
        <v>1909</v>
      </c>
      <c r="K474" s="8" t="s">
        <v>1910</v>
      </c>
      <c r="L474" s="8" t="s">
        <v>1911</v>
      </c>
      <c r="M474" s="8" t="s">
        <v>1912</v>
      </c>
      <c r="N474" s="8" t="s">
        <v>1748</v>
      </c>
      <c r="O474" s="8" t="s">
        <v>1408</v>
      </c>
      <c r="P474" s="8"/>
      <c r="Q474" s="20" t="s">
        <v>1913</v>
      </c>
      <c r="R474" s="20"/>
      <c r="S474" s="8" t="s">
        <v>1914</v>
      </c>
      <c r="T474" s="8" t="s">
        <v>1188</v>
      </c>
      <c r="U474" s="12"/>
      <c r="V474" s="12"/>
      <c r="W474" s="8" t="s">
        <v>1188</v>
      </c>
      <c r="X474" s="8" t="s">
        <v>1523</v>
      </c>
    </row>
    <row r="475" spans="1:24" ht="15" customHeight="1" x14ac:dyDescent="0.25">
      <c r="A475" s="8" t="s">
        <v>24</v>
      </c>
      <c r="B475" s="9">
        <v>1153</v>
      </c>
      <c r="C475" s="8">
        <v>6013</v>
      </c>
      <c r="D475" s="8" t="s">
        <v>1915</v>
      </c>
      <c r="E475" s="8" t="s">
        <v>1916</v>
      </c>
      <c r="F475" s="8" t="s">
        <v>1917</v>
      </c>
      <c r="G475" s="8"/>
      <c r="H475" s="10" t="s">
        <v>1915</v>
      </c>
      <c r="I475" s="8" t="s">
        <v>74</v>
      </c>
      <c r="J475" s="8" t="s">
        <v>1180</v>
      </c>
      <c r="K475" s="8" t="s">
        <v>1722</v>
      </c>
      <c r="L475" s="8" t="s">
        <v>1723</v>
      </c>
      <c r="M475" s="8" t="s">
        <v>1918</v>
      </c>
      <c r="N475" s="8" t="s">
        <v>1919</v>
      </c>
      <c r="O475" s="8" t="s">
        <v>1920</v>
      </c>
      <c r="P475" s="8"/>
      <c r="Q475" s="20" t="s">
        <v>1726</v>
      </c>
      <c r="R475" s="20"/>
      <c r="S475" s="8" t="s">
        <v>1188</v>
      </c>
      <c r="T475" s="8" t="s">
        <v>1188</v>
      </c>
      <c r="U475" s="12"/>
      <c r="V475" s="12"/>
      <c r="W475" s="8" t="s">
        <v>1188</v>
      </c>
      <c r="X475" s="8"/>
    </row>
    <row r="476" spans="1:24" ht="15" customHeight="1" x14ac:dyDescent="0.25">
      <c r="A476" s="8" t="s">
        <v>24</v>
      </c>
      <c r="B476" s="9">
        <v>1154</v>
      </c>
      <c r="C476" s="8">
        <v>5262</v>
      </c>
      <c r="D476" s="8" t="s">
        <v>1921</v>
      </c>
      <c r="E476" s="8" t="s">
        <v>1916</v>
      </c>
      <c r="F476" s="8" t="s">
        <v>1922</v>
      </c>
      <c r="G476" s="8"/>
      <c r="H476" s="10" t="s">
        <v>1921</v>
      </c>
      <c r="I476" s="8" t="s">
        <v>199</v>
      </c>
      <c r="J476" s="8" t="s">
        <v>1613</v>
      </c>
      <c r="K476" s="8" t="s">
        <v>1614</v>
      </c>
      <c r="L476" s="8" t="s">
        <v>1923</v>
      </c>
      <c r="M476" s="8" t="s">
        <v>1924</v>
      </c>
      <c r="N476" s="8" t="s">
        <v>1925</v>
      </c>
      <c r="O476" s="8" t="s">
        <v>1926</v>
      </c>
      <c r="P476" s="8"/>
      <c r="Q476" s="20" t="s">
        <v>1927</v>
      </c>
      <c r="R476" s="20"/>
      <c r="S476" s="8" t="s">
        <v>1914</v>
      </c>
      <c r="T476" s="8" t="s">
        <v>1188</v>
      </c>
      <c r="U476" s="12"/>
      <c r="V476" s="12"/>
      <c r="W476" s="8" t="s">
        <v>1188</v>
      </c>
      <c r="X476" s="8"/>
    </row>
    <row r="477" spans="1:24" ht="15" customHeight="1" x14ac:dyDescent="0.25">
      <c r="A477" s="8" t="s">
        <v>24</v>
      </c>
      <c r="B477" s="9">
        <v>1155</v>
      </c>
      <c r="C477" s="8">
        <v>5179</v>
      </c>
      <c r="D477" s="8" t="s">
        <v>1928</v>
      </c>
      <c r="E477" s="8" t="s">
        <v>1929</v>
      </c>
      <c r="F477" s="8" t="s">
        <v>1930</v>
      </c>
      <c r="G477" s="8"/>
      <c r="H477" s="10" t="s">
        <v>1928</v>
      </c>
      <c r="I477" s="8" t="s">
        <v>74</v>
      </c>
      <c r="J477" s="8" t="s">
        <v>1303</v>
      </c>
      <c r="K477" s="8" t="s">
        <v>1604</v>
      </c>
      <c r="L477" s="8" t="s">
        <v>1605</v>
      </c>
      <c r="M477" s="8" t="s">
        <v>1606</v>
      </c>
      <c r="N477" s="8" t="s">
        <v>1607</v>
      </c>
      <c r="O477" s="8" t="s">
        <v>1608</v>
      </c>
      <c r="P477" s="8"/>
      <c r="Q477" s="20" t="s">
        <v>1609</v>
      </c>
      <c r="R477" s="20"/>
      <c r="S477" s="8" t="s">
        <v>1308</v>
      </c>
      <c r="T477" s="8" t="s">
        <v>1188</v>
      </c>
      <c r="U477" s="12"/>
      <c r="V477" s="12"/>
      <c r="W477" s="8" t="s">
        <v>1188</v>
      </c>
      <c r="X477" s="8" t="s">
        <v>1931</v>
      </c>
    </row>
    <row r="478" spans="1:24" ht="15" customHeight="1" x14ac:dyDescent="0.25">
      <c r="A478" s="8" t="s">
        <v>24</v>
      </c>
      <c r="B478" s="9">
        <v>1156</v>
      </c>
      <c r="C478" s="8">
        <v>5156</v>
      </c>
      <c r="D478" s="8" t="s">
        <v>1932</v>
      </c>
      <c r="E478" s="8" t="s">
        <v>1933</v>
      </c>
      <c r="F478" s="8" t="s">
        <v>1934</v>
      </c>
      <c r="G478" s="8"/>
      <c r="H478" s="10" t="s">
        <v>1932</v>
      </c>
      <c r="I478" s="8" t="s">
        <v>74</v>
      </c>
      <c r="J478" s="8" t="s">
        <v>1303</v>
      </c>
      <c r="K478" s="8" t="s">
        <v>1604</v>
      </c>
      <c r="L478" s="8" t="s">
        <v>1605</v>
      </c>
      <c r="M478" s="8" t="s">
        <v>1606</v>
      </c>
      <c r="N478" s="8" t="s">
        <v>1607</v>
      </c>
      <c r="O478" s="8" t="s">
        <v>1935</v>
      </c>
      <c r="P478" s="8"/>
      <c r="Q478" s="20" t="s">
        <v>1609</v>
      </c>
      <c r="R478" s="20"/>
      <c r="S478" s="8" t="s">
        <v>1308</v>
      </c>
      <c r="T478" s="8" t="s">
        <v>1188</v>
      </c>
      <c r="U478" s="12"/>
      <c r="V478" s="12"/>
      <c r="W478" s="8" t="s">
        <v>1188</v>
      </c>
      <c r="X478" s="8" t="s">
        <v>1347</v>
      </c>
    </row>
    <row r="479" spans="1:24" ht="15" customHeight="1" x14ac:dyDescent="0.25">
      <c r="A479" s="8" t="s">
        <v>24</v>
      </c>
      <c r="B479" s="9">
        <v>1157</v>
      </c>
      <c r="C479" s="8">
        <v>3877</v>
      </c>
      <c r="D479" s="8" t="s">
        <v>1936</v>
      </c>
      <c r="E479" s="8" t="s">
        <v>1937</v>
      </c>
      <c r="F479" s="8" t="s">
        <v>1938</v>
      </c>
      <c r="G479" s="8"/>
      <c r="H479" s="10" t="s">
        <v>1936</v>
      </c>
      <c r="I479" s="8" t="s">
        <v>27</v>
      </c>
      <c r="J479" s="8" t="s">
        <v>1501</v>
      </c>
      <c r="K479" s="8" t="s">
        <v>1517</v>
      </c>
      <c r="L479" s="8" t="s">
        <v>1518</v>
      </c>
      <c r="M479" s="8" t="s">
        <v>1939</v>
      </c>
      <c r="N479" s="8" t="s">
        <v>1940</v>
      </c>
      <c r="O479" s="8" t="s">
        <v>1941</v>
      </c>
      <c r="P479" s="8"/>
      <c r="Q479" s="20">
        <v>40830</v>
      </c>
      <c r="R479" s="20"/>
      <c r="S479" s="8" t="s">
        <v>1522</v>
      </c>
      <c r="T479" s="8" t="s">
        <v>1942</v>
      </c>
      <c r="U479" s="12"/>
      <c r="V479" s="12"/>
      <c r="W479" s="8" t="s">
        <v>1188</v>
      </c>
      <c r="X479" s="8"/>
    </row>
    <row r="480" spans="1:24" ht="15" customHeight="1" x14ac:dyDescent="0.25">
      <c r="A480" s="8" t="s">
        <v>24</v>
      </c>
      <c r="B480" s="9">
        <v>1158</v>
      </c>
      <c r="C480" s="8">
        <v>3709</v>
      </c>
      <c r="D480" s="8" t="s">
        <v>1943</v>
      </c>
      <c r="E480" s="8" t="s">
        <v>1944</v>
      </c>
      <c r="F480" s="8" t="s">
        <v>1945</v>
      </c>
      <c r="G480" s="8"/>
      <c r="H480" s="10" t="s">
        <v>1943</v>
      </c>
      <c r="I480" s="8" t="s">
        <v>74</v>
      </c>
      <c r="J480" s="8" t="s">
        <v>1242</v>
      </c>
      <c r="K480" s="8" t="s">
        <v>1378</v>
      </c>
      <c r="L480" s="8" t="s">
        <v>1379</v>
      </c>
      <c r="M480" s="8" t="s">
        <v>1380</v>
      </c>
      <c r="N480" s="8" t="s">
        <v>1381</v>
      </c>
      <c r="O480" s="8" t="s">
        <v>1382</v>
      </c>
      <c r="P480" s="8"/>
      <c r="Q480" s="20">
        <v>40782</v>
      </c>
      <c r="R480" s="20"/>
      <c r="S480" s="8" t="s">
        <v>1188</v>
      </c>
      <c r="T480" s="8" t="s">
        <v>1188</v>
      </c>
      <c r="U480" s="12"/>
      <c r="V480" s="12"/>
      <c r="W480" s="8" t="s">
        <v>1188</v>
      </c>
      <c r="X480" s="8" t="s">
        <v>1946</v>
      </c>
    </row>
    <row r="481" spans="1:25" ht="15" customHeight="1" x14ac:dyDescent="0.25">
      <c r="A481" s="8" t="s">
        <v>24</v>
      </c>
      <c r="B481" s="9">
        <v>1159</v>
      </c>
      <c r="C481" s="8">
        <v>4406</v>
      </c>
      <c r="D481" s="8" t="s">
        <v>1943</v>
      </c>
      <c r="E481" s="8" t="s">
        <v>1944</v>
      </c>
      <c r="F481" s="8" t="s">
        <v>1945</v>
      </c>
      <c r="G481" s="8"/>
      <c r="H481" s="10" t="s">
        <v>1943</v>
      </c>
      <c r="I481" s="8" t="s">
        <v>74</v>
      </c>
      <c r="J481" s="8" t="s">
        <v>1203</v>
      </c>
      <c r="K481" s="8" t="s">
        <v>1204</v>
      </c>
      <c r="L481" s="8" t="s">
        <v>1947</v>
      </c>
      <c r="M481" s="8" t="s">
        <v>1948</v>
      </c>
      <c r="N481" s="8" t="s">
        <v>1949</v>
      </c>
      <c r="O481" s="8" t="s">
        <v>1950</v>
      </c>
      <c r="P481" s="8"/>
      <c r="Q481" s="20" t="s">
        <v>1951</v>
      </c>
      <c r="R481" s="20"/>
      <c r="S481" s="8" t="s">
        <v>1952</v>
      </c>
      <c r="T481" s="8" t="s">
        <v>1188</v>
      </c>
      <c r="U481" s="12"/>
      <c r="V481" s="12"/>
      <c r="W481" s="8" t="s">
        <v>1188</v>
      </c>
      <c r="X481" s="8" t="s">
        <v>1946</v>
      </c>
    </row>
    <row r="482" spans="1:25" ht="15" customHeight="1" x14ac:dyDescent="0.25">
      <c r="A482" s="8" t="s">
        <v>24</v>
      </c>
      <c r="B482" s="9">
        <v>1160</v>
      </c>
      <c r="C482" s="8">
        <v>4813</v>
      </c>
      <c r="D482" s="8" t="s">
        <v>1953</v>
      </c>
      <c r="E482" s="8" t="s">
        <v>1022</v>
      </c>
      <c r="F482" s="8" t="s">
        <v>1023</v>
      </c>
      <c r="G482" s="8"/>
      <c r="H482" s="10" t="s">
        <v>1953</v>
      </c>
      <c r="I482" s="8" t="s">
        <v>74</v>
      </c>
      <c r="J482" s="8" t="s">
        <v>1203</v>
      </c>
      <c r="K482" s="8" t="s">
        <v>1236</v>
      </c>
      <c r="L482" s="8" t="s">
        <v>1954</v>
      </c>
      <c r="M482" s="8" t="s">
        <v>1955</v>
      </c>
      <c r="N482" s="8" t="s">
        <v>1425</v>
      </c>
      <c r="O482" s="8" t="s">
        <v>1956</v>
      </c>
      <c r="P482" s="8"/>
      <c r="Q482" s="20" t="s">
        <v>1957</v>
      </c>
      <c r="R482" s="20"/>
      <c r="S482" s="8" t="s">
        <v>1958</v>
      </c>
      <c r="T482" s="8" t="s">
        <v>1188</v>
      </c>
      <c r="U482" s="12"/>
      <c r="V482" s="12"/>
      <c r="W482" s="8" t="s">
        <v>1188</v>
      </c>
      <c r="X482" s="8"/>
    </row>
    <row r="483" spans="1:25" ht="15" customHeight="1" x14ac:dyDescent="0.25">
      <c r="A483" s="8" t="s">
        <v>24</v>
      </c>
      <c r="B483" s="9">
        <v>1161</v>
      </c>
      <c r="C483" s="8">
        <v>5283</v>
      </c>
      <c r="D483" s="8" t="s">
        <v>1959</v>
      </c>
      <c r="E483" s="8" t="s">
        <v>1960</v>
      </c>
      <c r="F483" s="8" t="s">
        <v>1961</v>
      </c>
      <c r="G483" s="8"/>
      <c r="H483" s="10" t="s">
        <v>1959</v>
      </c>
      <c r="I483" s="8" t="s">
        <v>199</v>
      </c>
      <c r="J483" s="8" t="s">
        <v>1613</v>
      </c>
      <c r="K483" s="8" t="s">
        <v>1614</v>
      </c>
      <c r="L483" s="8" t="s">
        <v>1923</v>
      </c>
      <c r="M483" s="8" t="s">
        <v>1962</v>
      </c>
      <c r="N483" s="8" t="s">
        <v>1963</v>
      </c>
      <c r="O483" s="8" t="s">
        <v>1964</v>
      </c>
      <c r="P483" s="8"/>
      <c r="Q483" s="20" t="s">
        <v>1927</v>
      </c>
      <c r="R483" s="20"/>
      <c r="S483" s="13" t="s">
        <v>1914</v>
      </c>
      <c r="T483" s="8" t="s">
        <v>1188</v>
      </c>
      <c r="U483" s="12"/>
      <c r="V483" s="12"/>
      <c r="W483" s="8" t="s">
        <v>1188</v>
      </c>
      <c r="X483" s="8"/>
    </row>
    <row r="484" spans="1:25" ht="15" customHeight="1" x14ac:dyDescent="0.25">
      <c r="A484" s="8" t="s">
        <v>24</v>
      </c>
      <c r="B484" s="9">
        <v>1162</v>
      </c>
      <c r="C484" s="8">
        <v>5970</v>
      </c>
      <c r="D484" s="8" t="s">
        <v>1965</v>
      </c>
      <c r="E484" s="8" t="s">
        <v>1966</v>
      </c>
      <c r="F484" s="8" t="s">
        <v>1967</v>
      </c>
      <c r="G484" s="8"/>
      <c r="H484" s="10" t="s">
        <v>1965</v>
      </c>
      <c r="I484" s="8" t="s">
        <v>74</v>
      </c>
      <c r="J484" s="8" t="s">
        <v>1180</v>
      </c>
      <c r="K484" s="8" t="s">
        <v>1193</v>
      </c>
      <c r="L484" s="8" t="s">
        <v>1194</v>
      </c>
      <c r="M484" s="8" t="s">
        <v>1968</v>
      </c>
      <c r="N484" s="8" t="s">
        <v>1969</v>
      </c>
      <c r="O484" s="8" t="s">
        <v>1970</v>
      </c>
      <c r="P484" s="8"/>
      <c r="Q484" s="20" t="s">
        <v>1971</v>
      </c>
      <c r="R484" s="20"/>
      <c r="S484" s="8" t="s">
        <v>1187</v>
      </c>
      <c r="T484" s="8" t="s">
        <v>1188</v>
      </c>
      <c r="U484" s="12"/>
      <c r="V484" s="12"/>
      <c r="W484" s="8" t="s">
        <v>1188</v>
      </c>
      <c r="X484" s="8" t="s">
        <v>1972</v>
      </c>
    </row>
    <row r="485" spans="1:25" ht="15" customHeight="1" x14ac:dyDescent="0.25">
      <c r="A485" s="8" t="s">
        <v>24</v>
      </c>
      <c r="B485" s="9">
        <v>1163</v>
      </c>
      <c r="C485" s="8">
        <v>3876</v>
      </c>
      <c r="D485" s="8" t="s">
        <v>1973</v>
      </c>
      <c r="E485" s="8" t="s">
        <v>1966</v>
      </c>
      <c r="F485" s="8" t="s">
        <v>1974</v>
      </c>
      <c r="G485" s="8"/>
      <c r="H485" s="10" t="s">
        <v>1973</v>
      </c>
      <c r="I485" s="8" t="s">
        <v>27</v>
      </c>
      <c r="J485" s="8" t="s">
        <v>1501</v>
      </c>
      <c r="K485" s="8" t="s">
        <v>1517</v>
      </c>
      <c r="L485" s="8" t="s">
        <v>1518</v>
      </c>
      <c r="M485" s="8" t="s">
        <v>1939</v>
      </c>
      <c r="N485" s="8" t="s">
        <v>1940</v>
      </c>
      <c r="O485" s="8" t="s">
        <v>1975</v>
      </c>
      <c r="P485" s="8"/>
      <c r="Q485" s="20" t="s">
        <v>1976</v>
      </c>
      <c r="R485" s="20"/>
      <c r="S485" s="8" t="s">
        <v>1522</v>
      </c>
      <c r="T485" s="8" t="s">
        <v>1942</v>
      </c>
      <c r="U485" s="12"/>
      <c r="V485" s="12"/>
      <c r="W485" s="8" t="s">
        <v>1188</v>
      </c>
      <c r="X485" s="8"/>
    </row>
    <row r="486" spans="1:25" ht="15" customHeight="1" x14ac:dyDescent="0.25">
      <c r="A486" s="8" t="s">
        <v>24</v>
      </c>
      <c r="B486" s="9">
        <v>1164</v>
      </c>
      <c r="C486" s="8">
        <v>3847</v>
      </c>
      <c r="D486" s="8" t="s">
        <v>1977</v>
      </c>
      <c r="E486" s="8" t="s">
        <v>1966</v>
      </c>
      <c r="F486" s="8" t="s">
        <v>1978</v>
      </c>
      <c r="G486" s="8"/>
      <c r="H486" s="10" t="s">
        <v>1977</v>
      </c>
      <c r="I486" s="8" t="s">
        <v>74</v>
      </c>
      <c r="J486" s="8" t="s">
        <v>1226</v>
      </c>
      <c r="K486" s="8" t="s">
        <v>1435</v>
      </c>
      <c r="L486" s="8" t="s">
        <v>1642</v>
      </c>
      <c r="M486" s="8" t="s">
        <v>1643</v>
      </c>
      <c r="N486" s="8" t="s">
        <v>1644</v>
      </c>
      <c r="O486" s="8" t="s">
        <v>1645</v>
      </c>
      <c r="P486" s="8"/>
      <c r="Q486" s="20">
        <v>40634</v>
      </c>
      <c r="R486" s="20"/>
      <c r="S486" s="8" t="s">
        <v>1286</v>
      </c>
      <c r="T486" s="8" t="s">
        <v>1188</v>
      </c>
      <c r="U486" s="12"/>
      <c r="V486" s="12"/>
      <c r="W486" s="8" t="s">
        <v>1188</v>
      </c>
      <c r="X486" s="8" t="s">
        <v>1979</v>
      </c>
    </row>
    <row r="487" spans="1:25" ht="15" customHeight="1" x14ac:dyDescent="0.25">
      <c r="A487" s="8" t="s">
        <v>24</v>
      </c>
      <c r="B487" s="9">
        <v>1165</v>
      </c>
      <c r="C487" s="8">
        <v>5462</v>
      </c>
      <c r="D487" s="8" t="s">
        <v>1980</v>
      </c>
      <c r="E487" s="8" t="s">
        <v>1033</v>
      </c>
      <c r="F487" s="8" t="s">
        <v>1981</v>
      </c>
      <c r="G487" s="8"/>
      <c r="H487" s="10" t="s">
        <v>1980</v>
      </c>
      <c r="I487" s="8" t="s">
        <v>74</v>
      </c>
      <c r="J487" s="8" t="s">
        <v>1242</v>
      </c>
      <c r="K487" s="8" t="s">
        <v>1243</v>
      </c>
      <c r="L487" s="8" t="s">
        <v>1244</v>
      </c>
      <c r="M487" s="8" t="s">
        <v>1836</v>
      </c>
      <c r="N487" s="8" t="s">
        <v>1837</v>
      </c>
      <c r="O487" s="8" t="s">
        <v>912</v>
      </c>
      <c r="P487" s="8"/>
      <c r="Q487" s="20" t="s">
        <v>1838</v>
      </c>
      <c r="R487" s="20"/>
      <c r="S487" s="8" t="s">
        <v>1839</v>
      </c>
      <c r="T487" s="8" t="s">
        <v>1188</v>
      </c>
      <c r="U487" s="12"/>
      <c r="V487" s="12"/>
      <c r="W487" s="8" t="s">
        <v>1188</v>
      </c>
      <c r="X487" s="8" t="s">
        <v>1982</v>
      </c>
    </row>
    <row r="488" spans="1:25" ht="15" customHeight="1" x14ac:dyDescent="0.25">
      <c r="A488" s="8" t="s">
        <v>24</v>
      </c>
      <c r="B488" s="9">
        <v>1166</v>
      </c>
      <c r="C488" s="8">
        <v>5912</v>
      </c>
      <c r="D488" s="8" t="s">
        <v>1983</v>
      </c>
      <c r="E488" s="8" t="s">
        <v>1033</v>
      </c>
      <c r="F488" s="8" t="s">
        <v>1984</v>
      </c>
      <c r="G488" s="8"/>
      <c r="H488" s="10" t="s">
        <v>1983</v>
      </c>
      <c r="I488" s="8" t="s">
        <v>74</v>
      </c>
      <c r="J488" s="8" t="s">
        <v>1215</v>
      </c>
      <c r="K488" s="8" t="s">
        <v>1587</v>
      </c>
      <c r="L488" s="8" t="s">
        <v>1588</v>
      </c>
      <c r="M488" s="8" t="s">
        <v>1985</v>
      </c>
      <c r="N488" s="8" t="s">
        <v>1969</v>
      </c>
      <c r="O488" s="8" t="s">
        <v>1553</v>
      </c>
      <c r="P488" s="8"/>
      <c r="Q488" s="20" t="s">
        <v>1592</v>
      </c>
      <c r="R488" s="20"/>
      <c r="S488" s="8" t="s">
        <v>1286</v>
      </c>
      <c r="T488" s="8" t="s">
        <v>1610</v>
      </c>
      <c r="U488" s="12"/>
      <c r="V488" s="12"/>
      <c r="W488" s="8" t="s">
        <v>1188</v>
      </c>
      <c r="X488" s="8" t="s">
        <v>1986</v>
      </c>
    </row>
    <row r="489" spans="1:25" ht="15" customHeight="1" x14ac:dyDescent="0.25">
      <c r="A489" s="8" t="s">
        <v>24</v>
      </c>
      <c r="B489" s="9">
        <v>1167</v>
      </c>
      <c r="C489" s="8">
        <v>5413</v>
      </c>
      <c r="D489" s="8" t="s">
        <v>1987</v>
      </c>
      <c r="E489" s="8" t="s">
        <v>1033</v>
      </c>
      <c r="F489" s="8" t="s">
        <v>1988</v>
      </c>
      <c r="G489" s="8"/>
      <c r="H489" s="10" t="s">
        <v>1987</v>
      </c>
      <c r="I489" s="8" t="s">
        <v>27</v>
      </c>
      <c r="J489" s="8" t="s">
        <v>1483</v>
      </c>
      <c r="K489" s="8" t="s">
        <v>1484</v>
      </c>
      <c r="L489" s="8" t="s">
        <v>1485</v>
      </c>
      <c r="M489" s="8" t="s">
        <v>1989</v>
      </c>
      <c r="N489" s="8" t="s">
        <v>1990</v>
      </c>
      <c r="O489" s="8" t="s">
        <v>290</v>
      </c>
      <c r="P489" s="8"/>
      <c r="Q489" s="20" t="s">
        <v>1489</v>
      </c>
      <c r="R489" s="20"/>
      <c r="S489" s="8" t="s">
        <v>1188</v>
      </c>
      <c r="T489" s="8" t="s">
        <v>1188</v>
      </c>
      <c r="U489" s="12"/>
      <c r="V489" s="12"/>
      <c r="W489" s="8" t="s">
        <v>1188</v>
      </c>
      <c r="X489" s="8" t="s">
        <v>1991</v>
      </c>
    </row>
    <row r="490" spans="1:25" ht="15" customHeight="1" x14ac:dyDescent="0.25">
      <c r="A490" s="8" t="s">
        <v>24</v>
      </c>
      <c r="B490" s="9">
        <v>1168</v>
      </c>
      <c r="C490" s="8">
        <v>3480</v>
      </c>
      <c r="D490" s="8" t="s">
        <v>1992</v>
      </c>
      <c r="E490" s="8" t="s">
        <v>1033</v>
      </c>
      <c r="F490" s="8" t="s">
        <v>1993</v>
      </c>
      <c r="G490" s="8"/>
      <c r="H490" s="10" t="s">
        <v>1992</v>
      </c>
      <c r="I490" s="8" t="s">
        <v>74</v>
      </c>
      <c r="J490" s="8" t="s">
        <v>1203</v>
      </c>
      <c r="K490" s="8" t="s">
        <v>1236</v>
      </c>
      <c r="L490" s="8" t="s">
        <v>1237</v>
      </c>
      <c r="M490" s="8" t="s">
        <v>1238</v>
      </c>
      <c r="N490" s="8" t="s">
        <v>1239</v>
      </c>
      <c r="O490" s="8" t="s">
        <v>1408</v>
      </c>
      <c r="P490" s="8"/>
      <c r="Q490" s="20">
        <v>40670</v>
      </c>
      <c r="R490" s="20"/>
      <c r="S490" s="8" t="s">
        <v>1188</v>
      </c>
      <c r="T490" s="8" t="s">
        <v>1188</v>
      </c>
      <c r="U490" s="12"/>
      <c r="V490" s="12"/>
      <c r="W490" s="8" t="s">
        <v>1188</v>
      </c>
      <c r="X490" s="8"/>
    </row>
    <row r="491" spans="1:25" ht="15" customHeight="1" x14ac:dyDescent="0.25">
      <c r="A491" s="8" t="s">
        <v>24</v>
      </c>
      <c r="B491" s="9">
        <v>1169</v>
      </c>
      <c r="C491" s="8">
        <v>4913</v>
      </c>
      <c r="D491" s="8" t="s">
        <v>1994</v>
      </c>
      <c r="E491" s="8" t="s">
        <v>1995</v>
      </c>
      <c r="F491" s="8" t="s">
        <v>1996</v>
      </c>
      <c r="G491" s="8"/>
      <c r="H491" s="10" t="s">
        <v>1994</v>
      </c>
      <c r="I491" s="8" t="s">
        <v>74</v>
      </c>
      <c r="J491" s="8" t="s">
        <v>1203</v>
      </c>
      <c r="K491" s="8" t="s">
        <v>1889</v>
      </c>
      <c r="L491" s="8" t="s">
        <v>1890</v>
      </c>
      <c r="M491" s="8" t="s">
        <v>1997</v>
      </c>
      <c r="N491" s="8" t="s">
        <v>1998</v>
      </c>
      <c r="O491" s="8" t="s">
        <v>1374</v>
      </c>
      <c r="P491" s="8"/>
      <c r="Q491" s="20" t="s">
        <v>1894</v>
      </c>
      <c r="R491" s="20"/>
      <c r="S491" s="8" t="s">
        <v>1308</v>
      </c>
      <c r="T491" s="8" t="s">
        <v>1188</v>
      </c>
      <c r="U491" s="12"/>
      <c r="V491" s="12"/>
      <c r="W491" s="8" t="s">
        <v>1188</v>
      </c>
      <c r="X491" s="8"/>
    </row>
    <row r="492" spans="1:25" ht="15" customHeight="1" x14ac:dyDescent="0.25">
      <c r="A492" s="8" t="s">
        <v>24</v>
      </c>
      <c r="B492" s="9">
        <v>1170</v>
      </c>
      <c r="C492" s="8">
        <v>4744</v>
      </c>
      <c r="D492" s="8" t="s">
        <v>1999</v>
      </c>
      <c r="E492" s="8" t="s">
        <v>2000</v>
      </c>
      <c r="F492" s="8" t="s">
        <v>2001</v>
      </c>
      <c r="G492" s="8"/>
      <c r="H492" s="10" t="s">
        <v>1999</v>
      </c>
      <c r="I492" s="8" t="s">
        <v>74</v>
      </c>
      <c r="J492" s="8" t="s">
        <v>1242</v>
      </c>
      <c r="K492" s="8" t="s">
        <v>2002</v>
      </c>
      <c r="L492" s="8" t="s">
        <v>2003</v>
      </c>
      <c r="M492" s="8" t="s">
        <v>2004</v>
      </c>
      <c r="N492" s="8" t="s">
        <v>2005</v>
      </c>
      <c r="O492" s="8" t="s">
        <v>2006</v>
      </c>
      <c r="P492" s="8"/>
      <c r="Q492" s="20" t="s">
        <v>2007</v>
      </c>
      <c r="R492" s="20"/>
      <c r="S492" s="8" t="s">
        <v>1695</v>
      </c>
      <c r="T492" s="8" t="s">
        <v>1188</v>
      </c>
      <c r="U492" s="12"/>
      <c r="V492" s="12"/>
      <c r="W492" s="8" t="s">
        <v>1188</v>
      </c>
      <c r="X492" s="8"/>
    </row>
    <row r="493" spans="1:25" ht="15" customHeight="1" x14ac:dyDescent="0.25">
      <c r="A493" s="8" t="s">
        <v>24</v>
      </c>
      <c r="B493" s="9">
        <v>1171</v>
      </c>
      <c r="C493" s="13">
        <v>3688</v>
      </c>
      <c r="D493" s="13" t="s">
        <v>2008</v>
      </c>
      <c r="E493" s="13" t="s">
        <v>1040</v>
      </c>
      <c r="F493" s="13" t="s">
        <v>1050</v>
      </c>
      <c r="G493" s="13"/>
      <c r="H493" s="18" t="s">
        <v>2008</v>
      </c>
      <c r="I493" s="13" t="s">
        <v>343</v>
      </c>
      <c r="J493" s="13" t="s">
        <v>2009</v>
      </c>
      <c r="K493" s="13" t="s">
        <v>2010</v>
      </c>
      <c r="L493" s="13" t="s">
        <v>2011</v>
      </c>
      <c r="M493" s="13" t="s">
        <v>2012</v>
      </c>
      <c r="N493" s="13" t="s">
        <v>2013</v>
      </c>
      <c r="O493" s="13" t="s">
        <v>2014</v>
      </c>
      <c r="P493" s="13"/>
      <c r="Q493" s="21">
        <v>40767</v>
      </c>
      <c r="R493" s="21"/>
      <c r="S493" s="13" t="s">
        <v>1188</v>
      </c>
      <c r="T493" s="13" t="s">
        <v>1188</v>
      </c>
      <c r="U493" s="19"/>
      <c r="V493" s="19"/>
      <c r="W493" s="13" t="s">
        <v>1188</v>
      </c>
      <c r="X493" s="13"/>
      <c r="Y493" s="19"/>
    </row>
    <row r="494" spans="1:25" ht="15" customHeight="1" x14ac:dyDescent="0.25">
      <c r="A494" s="8" t="s">
        <v>24</v>
      </c>
      <c r="B494" s="9">
        <v>1172</v>
      </c>
      <c r="C494" s="13">
        <v>5425</v>
      </c>
      <c r="D494" s="13" t="s">
        <v>1110</v>
      </c>
      <c r="E494" s="13" t="s">
        <v>1111</v>
      </c>
      <c r="F494" s="13" t="s">
        <v>1112</v>
      </c>
      <c r="G494" s="13"/>
      <c r="H494" s="18" t="s">
        <v>1110</v>
      </c>
      <c r="I494" s="13" t="s">
        <v>27</v>
      </c>
      <c r="J494" s="13" t="s">
        <v>1483</v>
      </c>
      <c r="K494" s="13" t="s">
        <v>1484</v>
      </c>
      <c r="L494" s="13" t="s">
        <v>1485</v>
      </c>
      <c r="M494" s="13" t="s">
        <v>2015</v>
      </c>
      <c r="N494" s="13" t="s">
        <v>2016</v>
      </c>
      <c r="O494" s="13" t="s">
        <v>1541</v>
      </c>
      <c r="P494" s="13"/>
      <c r="Q494" s="21" t="s">
        <v>1489</v>
      </c>
      <c r="R494" s="21"/>
      <c r="S494" s="13" t="s">
        <v>1308</v>
      </c>
      <c r="T494" s="13" t="s">
        <v>1188</v>
      </c>
      <c r="U494" s="19"/>
      <c r="V494" s="19"/>
      <c r="W494" s="13" t="s">
        <v>1188</v>
      </c>
      <c r="X494" s="13"/>
      <c r="Y494" s="19"/>
    </row>
    <row r="495" spans="1:25" ht="15" customHeight="1" x14ac:dyDescent="0.25">
      <c r="A495" s="8" t="s">
        <v>24</v>
      </c>
      <c r="B495" s="9">
        <v>1173</v>
      </c>
      <c r="C495" s="13">
        <v>4727</v>
      </c>
      <c r="D495" s="13" t="s">
        <v>2017</v>
      </c>
      <c r="E495" s="13" t="s">
        <v>2018</v>
      </c>
      <c r="F495" s="13" t="s">
        <v>2019</v>
      </c>
      <c r="G495" s="13"/>
      <c r="H495" s="18" t="s">
        <v>2017</v>
      </c>
      <c r="I495" s="13" t="s">
        <v>74</v>
      </c>
      <c r="J495" s="13" t="s">
        <v>1242</v>
      </c>
      <c r="K495" s="13" t="s">
        <v>2002</v>
      </c>
      <c r="L495" s="13" t="s">
        <v>2003</v>
      </c>
      <c r="M495" s="13" t="s">
        <v>2020</v>
      </c>
      <c r="N495" s="13" t="s">
        <v>2021</v>
      </c>
      <c r="O495" s="13" t="s">
        <v>1117</v>
      </c>
      <c r="P495" s="13"/>
      <c r="Q495" s="21" t="s">
        <v>2007</v>
      </c>
      <c r="R495" s="21"/>
      <c r="S495" s="13" t="s">
        <v>1695</v>
      </c>
      <c r="T495" s="13" t="s">
        <v>1188</v>
      </c>
      <c r="U495" s="19"/>
      <c r="V495" s="19"/>
      <c r="W495" s="13" t="s">
        <v>1188</v>
      </c>
      <c r="X495" s="13" t="s">
        <v>2022</v>
      </c>
      <c r="Y495" s="19"/>
    </row>
    <row r="496" spans="1:25" ht="15" customHeight="1" x14ac:dyDescent="0.25">
      <c r="A496" s="8" t="s">
        <v>24</v>
      </c>
      <c r="B496" s="9">
        <v>1174</v>
      </c>
      <c r="C496" s="13">
        <v>6082</v>
      </c>
      <c r="D496" s="13" t="s">
        <v>2023</v>
      </c>
      <c r="E496" s="13" t="s">
        <v>1142</v>
      </c>
      <c r="F496" s="13" t="s">
        <v>2024</v>
      </c>
      <c r="G496" s="13"/>
      <c r="H496" s="18" t="s">
        <v>2023</v>
      </c>
      <c r="I496" s="13" t="s">
        <v>74</v>
      </c>
      <c r="J496" s="13" t="s">
        <v>1804</v>
      </c>
      <c r="K496" s="13" t="s">
        <v>1805</v>
      </c>
      <c r="L496" s="13" t="s">
        <v>1806</v>
      </c>
      <c r="M496" s="13" t="s">
        <v>1807</v>
      </c>
      <c r="N496" s="13" t="s">
        <v>2025</v>
      </c>
      <c r="O496" s="13" t="s">
        <v>1808</v>
      </c>
      <c r="P496" s="13"/>
      <c r="Q496" s="21" t="s">
        <v>2026</v>
      </c>
      <c r="R496" s="21"/>
      <c r="S496" s="13" t="s">
        <v>1187</v>
      </c>
      <c r="T496" s="13" t="s">
        <v>1188</v>
      </c>
      <c r="U496" s="19"/>
      <c r="V496" s="19"/>
      <c r="W496" s="13" t="s">
        <v>1188</v>
      </c>
      <c r="X496" s="13"/>
      <c r="Y496" s="19"/>
    </row>
    <row r="497" spans="1:25" ht="15" customHeight="1" x14ac:dyDescent="0.25">
      <c r="A497" s="8" t="s">
        <v>24</v>
      </c>
      <c r="B497" s="9">
        <v>1175</v>
      </c>
      <c r="C497" s="13">
        <v>3982</v>
      </c>
      <c r="D497" s="13" t="s">
        <v>2027</v>
      </c>
      <c r="E497" s="13" t="s">
        <v>2028</v>
      </c>
      <c r="F497" s="13" t="s">
        <v>2029</v>
      </c>
      <c r="G497" s="13"/>
      <c r="H497" s="18" t="s">
        <v>2027</v>
      </c>
      <c r="I497" s="13" t="s">
        <v>74</v>
      </c>
      <c r="J497" s="13" t="s">
        <v>1180</v>
      </c>
      <c r="K497" s="13" t="s">
        <v>1271</v>
      </c>
      <c r="L497" s="13" t="s">
        <v>1272</v>
      </c>
      <c r="M497" s="13" t="s">
        <v>1825</v>
      </c>
      <c r="N497" s="13" t="s">
        <v>1826</v>
      </c>
      <c r="O497" s="13" t="s">
        <v>2030</v>
      </c>
      <c r="P497" s="13"/>
      <c r="Q497" s="21">
        <v>40453</v>
      </c>
      <c r="R497" s="21"/>
      <c r="S497" s="13" t="s">
        <v>1286</v>
      </c>
      <c r="T497" s="13" t="s">
        <v>1188</v>
      </c>
      <c r="U497" s="19"/>
      <c r="V497" s="19"/>
      <c r="W497" s="13" t="s">
        <v>1188</v>
      </c>
      <c r="X497" s="13" t="s">
        <v>2031</v>
      </c>
      <c r="Y497" s="19"/>
    </row>
    <row r="498" spans="1:25" ht="15" customHeight="1" x14ac:dyDescent="0.25">
      <c r="A498" s="8" t="s">
        <v>24</v>
      </c>
      <c r="B498" s="9">
        <v>1176</v>
      </c>
      <c r="C498" s="8">
        <v>3386</v>
      </c>
      <c r="D498" s="8" t="s">
        <v>2032</v>
      </c>
      <c r="E498" s="8" t="s">
        <v>2028</v>
      </c>
      <c r="F498" s="8" t="s">
        <v>2033</v>
      </c>
      <c r="G498" s="8"/>
      <c r="H498" s="10" t="s">
        <v>2032</v>
      </c>
      <c r="I498" s="13" t="s">
        <v>74</v>
      </c>
      <c r="J498" s="8" t="s">
        <v>1303</v>
      </c>
      <c r="K498" s="8" t="s">
        <v>1304</v>
      </c>
      <c r="L498" s="8" t="s">
        <v>1386</v>
      </c>
      <c r="M498" s="13" t="s">
        <v>1387</v>
      </c>
      <c r="N498" s="8" t="s">
        <v>1388</v>
      </c>
      <c r="O498" s="8" t="s">
        <v>1964</v>
      </c>
      <c r="P498" s="8"/>
      <c r="Q498" s="20">
        <v>40639</v>
      </c>
      <c r="R498" s="20"/>
      <c r="S498" s="13" t="s">
        <v>1188</v>
      </c>
      <c r="T498" s="13" t="s">
        <v>1188</v>
      </c>
      <c r="U498" s="12"/>
      <c r="V498" s="12"/>
      <c r="W498" s="8" t="s">
        <v>1188</v>
      </c>
      <c r="X498" s="8" t="s">
        <v>1344</v>
      </c>
    </row>
    <row r="499" spans="1:25" ht="15" customHeight="1" x14ac:dyDescent="0.25">
      <c r="A499" s="8" t="s">
        <v>24</v>
      </c>
      <c r="B499" s="9">
        <v>1177</v>
      </c>
      <c r="C499" s="8">
        <v>3549</v>
      </c>
      <c r="D499" s="8" t="s">
        <v>2034</v>
      </c>
      <c r="E499" s="8" t="s">
        <v>2028</v>
      </c>
      <c r="F499" s="8" t="s">
        <v>2035</v>
      </c>
      <c r="G499" s="8"/>
      <c r="H499" s="10" t="s">
        <v>2034</v>
      </c>
      <c r="I499" s="8" t="s">
        <v>74</v>
      </c>
      <c r="J499" s="8" t="s">
        <v>1242</v>
      </c>
      <c r="K499" s="8" t="s">
        <v>1243</v>
      </c>
      <c r="L499" s="8" t="s">
        <v>1244</v>
      </c>
      <c r="M499" s="8" t="s">
        <v>1265</v>
      </c>
      <c r="N499" s="8" t="s">
        <v>1246</v>
      </c>
      <c r="O499" s="8" t="s">
        <v>2036</v>
      </c>
      <c r="P499" s="8"/>
      <c r="Q499" s="20">
        <v>40686</v>
      </c>
      <c r="R499" s="20"/>
      <c r="S499" s="8" t="s">
        <v>1248</v>
      </c>
      <c r="T499" s="8" t="s">
        <v>1188</v>
      </c>
      <c r="U499" s="12"/>
      <c r="V499" s="12"/>
      <c r="W499" s="8" t="s">
        <v>1188</v>
      </c>
      <c r="X499" s="8" t="s">
        <v>2037</v>
      </c>
    </row>
    <row r="500" spans="1:25" ht="15" customHeight="1" x14ac:dyDescent="0.25">
      <c r="A500" s="8" t="s">
        <v>24</v>
      </c>
      <c r="B500" s="9">
        <v>1178</v>
      </c>
      <c r="C500" s="8">
        <v>4035</v>
      </c>
      <c r="D500" s="8" t="s">
        <v>2038</v>
      </c>
      <c r="E500" s="8" t="s">
        <v>2039</v>
      </c>
      <c r="F500" s="8" t="s">
        <v>2040</v>
      </c>
      <c r="G500" s="8"/>
      <c r="H500" s="10" t="s">
        <v>2038</v>
      </c>
      <c r="I500" s="8" t="s">
        <v>74</v>
      </c>
      <c r="J500" s="8" t="s">
        <v>1279</v>
      </c>
      <c r="K500" s="8" t="s">
        <v>1559</v>
      </c>
      <c r="L500" s="8" t="s">
        <v>1560</v>
      </c>
      <c r="M500" s="8" t="s">
        <v>2041</v>
      </c>
      <c r="N500" s="8" t="s">
        <v>1258</v>
      </c>
      <c r="O500" s="8" t="s">
        <v>1941</v>
      </c>
      <c r="P500" s="8"/>
      <c r="Q500" s="20">
        <v>40786</v>
      </c>
      <c r="R500" s="20"/>
      <c r="S500" s="8" t="s">
        <v>1188</v>
      </c>
      <c r="T500" s="8" t="s">
        <v>1188</v>
      </c>
      <c r="U500" s="12"/>
      <c r="V500" s="12"/>
      <c r="W500" s="8" t="s">
        <v>1188</v>
      </c>
      <c r="X500" s="8"/>
    </row>
    <row r="501" spans="1:25" ht="15" customHeight="1" x14ac:dyDescent="0.25">
      <c r="A501" s="8" t="s">
        <v>24</v>
      </c>
      <c r="B501" s="9">
        <v>1179</v>
      </c>
      <c r="C501" s="8">
        <v>5038</v>
      </c>
      <c r="D501" s="8" t="s">
        <v>2042</v>
      </c>
      <c r="E501" s="8" t="s">
        <v>2039</v>
      </c>
      <c r="F501" s="8" t="s">
        <v>2043</v>
      </c>
      <c r="G501" s="8"/>
      <c r="H501" s="10" t="s">
        <v>2042</v>
      </c>
      <c r="I501" s="8" t="s">
        <v>74</v>
      </c>
      <c r="J501" s="8" t="s">
        <v>1203</v>
      </c>
      <c r="K501" s="8" t="s">
        <v>1348</v>
      </c>
      <c r="L501" s="8" t="s">
        <v>1349</v>
      </c>
      <c r="M501" s="8" t="s">
        <v>1355</v>
      </c>
      <c r="N501" s="8" t="s">
        <v>1356</v>
      </c>
      <c r="O501" s="8" t="s">
        <v>1357</v>
      </c>
      <c r="P501" s="8"/>
      <c r="Q501" s="20" t="s">
        <v>1358</v>
      </c>
      <c r="R501" s="20"/>
      <c r="S501" s="8" t="s">
        <v>1188</v>
      </c>
      <c r="T501" s="8" t="s">
        <v>1188</v>
      </c>
      <c r="U501" s="12"/>
      <c r="V501" s="12"/>
      <c r="W501" s="8" t="s">
        <v>1188</v>
      </c>
      <c r="X501" s="8"/>
    </row>
    <row r="502" spans="1:25" ht="15" customHeight="1" x14ac:dyDescent="0.25">
      <c r="A502" s="8" t="s">
        <v>24</v>
      </c>
      <c r="B502" s="9">
        <v>1180</v>
      </c>
      <c r="C502" s="8">
        <v>4859</v>
      </c>
      <c r="D502" s="8" t="s">
        <v>2044</v>
      </c>
      <c r="E502" s="8" t="s">
        <v>2039</v>
      </c>
      <c r="F502" s="8" t="s">
        <v>2045</v>
      </c>
      <c r="G502" s="8"/>
      <c r="H502" s="10" t="s">
        <v>2044</v>
      </c>
      <c r="I502" s="8" t="s">
        <v>74</v>
      </c>
      <c r="J502" s="8" t="s">
        <v>1215</v>
      </c>
      <c r="K502" s="8" t="s">
        <v>1362</v>
      </c>
      <c r="L502" s="8" t="s">
        <v>1363</v>
      </c>
      <c r="M502" s="8" t="s">
        <v>1547</v>
      </c>
      <c r="N502" s="8" t="s">
        <v>1548</v>
      </c>
      <c r="O502" s="8" t="s">
        <v>1357</v>
      </c>
      <c r="P502" s="8"/>
      <c r="Q502" s="20" t="s">
        <v>1367</v>
      </c>
      <c r="R502" s="20"/>
      <c r="S502" s="8" t="s">
        <v>1188</v>
      </c>
      <c r="T502" s="8" t="s">
        <v>1188</v>
      </c>
      <c r="U502" s="12"/>
      <c r="V502" s="12"/>
      <c r="W502" s="8" t="s">
        <v>1188</v>
      </c>
      <c r="X502" s="8"/>
    </row>
    <row r="503" spans="1:25" ht="15" customHeight="1" x14ac:dyDescent="0.25">
      <c r="A503" s="8" t="s">
        <v>24</v>
      </c>
      <c r="B503" s="9">
        <v>1181</v>
      </c>
      <c r="C503" s="8">
        <v>3500</v>
      </c>
      <c r="D503" s="8" t="s">
        <v>2046</v>
      </c>
      <c r="E503" s="8" t="s">
        <v>1152</v>
      </c>
      <c r="F503" s="8" t="s">
        <v>1153</v>
      </c>
      <c r="G503" s="8"/>
      <c r="H503" s="10" t="s">
        <v>2046</v>
      </c>
      <c r="I503" s="8" t="s">
        <v>74</v>
      </c>
      <c r="J503" s="8" t="s">
        <v>1242</v>
      </c>
      <c r="K503" s="8" t="s">
        <v>1243</v>
      </c>
      <c r="L503" s="8" t="s">
        <v>1244</v>
      </c>
      <c r="M503" s="8" t="s">
        <v>2047</v>
      </c>
      <c r="N503" s="8" t="s">
        <v>2048</v>
      </c>
      <c r="O503" s="8" t="s">
        <v>2049</v>
      </c>
      <c r="P503" s="8"/>
      <c r="Q503" s="20">
        <v>40688</v>
      </c>
      <c r="R503" s="20"/>
      <c r="S503" s="8" t="s">
        <v>1188</v>
      </c>
      <c r="T503" s="8" t="s">
        <v>1188</v>
      </c>
      <c r="U503" s="12"/>
      <c r="V503" s="12"/>
      <c r="W503" s="8" t="s">
        <v>1188</v>
      </c>
      <c r="X503" s="8" t="s">
        <v>2050</v>
      </c>
    </row>
    <row r="504" spans="1:25" ht="15" customHeight="1" x14ac:dyDescent="0.25">
      <c r="A504" s="8" t="s">
        <v>24</v>
      </c>
      <c r="B504" s="9">
        <v>1182</v>
      </c>
      <c r="C504" s="8">
        <v>3761</v>
      </c>
      <c r="D504" s="8" t="s">
        <v>2051</v>
      </c>
      <c r="E504" s="8" t="s">
        <v>2052</v>
      </c>
      <c r="F504" s="8" t="s">
        <v>2053</v>
      </c>
      <c r="G504" s="8"/>
      <c r="H504" s="10" t="s">
        <v>2051</v>
      </c>
      <c r="I504" s="8" t="s">
        <v>74</v>
      </c>
      <c r="J504" s="8" t="s">
        <v>1226</v>
      </c>
      <c r="K504" s="8" t="s">
        <v>1297</v>
      </c>
      <c r="L504" s="8" t="s">
        <v>1325</v>
      </c>
      <c r="M504" s="8" t="s">
        <v>1332</v>
      </c>
      <c r="N504" s="8" t="s">
        <v>1333</v>
      </c>
      <c r="O504" s="8" t="s">
        <v>1328</v>
      </c>
      <c r="P504" s="8"/>
      <c r="Q504" s="20">
        <v>40814</v>
      </c>
      <c r="R504" s="20"/>
      <c r="S504" s="8" t="s">
        <v>1187</v>
      </c>
      <c r="T504" s="8" t="s">
        <v>1188</v>
      </c>
      <c r="U504" s="12"/>
      <c r="V504" s="12"/>
      <c r="W504" s="8" t="s">
        <v>1188</v>
      </c>
      <c r="X504" s="8" t="s">
        <v>2054</v>
      </c>
    </row>
    <row r="505" spans="1:25" ht="15" customHeight="1" x14ac:dyDescent="0.25">
      <c r="A505" s="8" t="s">
        <v>24</v>
      </c>
      <c r="B505" s="9">
        <v>1183</v>
      </c>
      <c r="C505" s="8">
        <v>4575</v>
      </c>
      <c r="D505" s="8" t="s">
        <v>2055</v>
      </c>
      <c r="E505" s="8" t="s">
        <v>2052</v>
      </c>
      <c r="F505" s="8" t="s">
        <v>2056</v>
      </c>
      <c r="G505" s="8"/>
      <c r="H505" s="10" t="s">
        <v>2055</v>
      </c>
      <c r="I505" s="8" t="s">
        <v>74</v>
      </c>
      <c r="J505" s="8" t="s">
        <v>1279</v>
      </c>
      <c r="K505" s="8" t="s">
        <v>1280</v>
      </c>
      <c r="L505" s="8" t="s">
        <v>1281</v>
      </c>
      <c r="M505" s="8" t="s">
        <v>1282</v>
      </c>
      <c r="N505" s="8" t="s">
        <v>1283</v>
      </c>
      <c r="O505" s="8" t="s">
        <v>1284</v>
      </c>
      <c r="P505" s="8"/>
      <c r="Q505" s="20" t="s">
        <v>1285</v>
      </c>
      <c r="R505" s="20"/>
      <c r="S505" s="8" t="s">
        <v>1286</v>
      </c>
      <c r="T505" s="8" t="s">
        <v>1188</v>
      </c>
      <c r="U505" s="12"/>
      <c r="V505" s="12"/>
      <c r="W505" s="8" t="s">
        <v>1188</v>
      </c>
      <c r="X505" s="8" t="s">
        <v>2057</v>
      </c>
    </row>
    <row r="506" spans="1:25" ht="15" customHeight="1" x14ac:dyDescent="0.25">
      <c r="A506" s="8" t="s">
        <v>24</v>
      </c>
      <c r="B506" s="9">
        <v>1184</v>
      </c>
      <c r="C506" s="8">
        <v>4295</v>
      </c>
      <c r="D506" s="8" t="s">
        <v>2058</v>
      </c>
      <c r="E506" s="8" t="s">
        <v>2052</v>
      </c>
      <c r="F506" s="8" t="s">
        <v>2059</v>
      </c>
      <c r="G506" s="8"/>
      <c r="H506" s="10" t="s">
        <v>2058</v>
      </c>
      <c r="I506" s="8" t="s">
        <v>74</v>
      </c>
      <c r="J506" s="8" t="s">
        <v>1203</v>
      </c>
      <c r="K506" s="8" t="s">
        <v>1236</v>
      </c>
      <c r="L506" s="8" t="s">
        <v>1902</v>
      </c>
      <c r="M506" s="8" t="s">
        <v>1903</v>
      </c>
      <c r="N506" s="8" t="s">
        <v>1904</v>
      </c>
      <c r="O506" s="8" t="s">
        <v>1408</v>
      </c>
      <c r="P506" s="8"/>
      <c r="Q506" s="20" t="s">
        <v>1905</v>
      </c>
      <c r="R506" s="20"/>
      <c r="S506" s="8" t="s">
        <v>1188</v>
      </c>
      <c r="T506" s="8" t="s">
        <v>1188</v>
      </c>
      <c r="U506" s="12"/>
      <c r="V506" s="12"/>
      <c r="W506" s="8" t="s">
        <v>1188</v>
      </c>
      <c r="X506" s="8" t="s">
        <v>2060</v>
      </c>
    </row>
    <row r="507" spans="1:25" ht="15" customHeight="1" x14ac:dyDescent="0.25">
      <c r="A507" s="8" t="s">
        <v>24</v>
      </c>
      <c r="B507" s="9">
        <v>1186</v>
      </c>
      <c r="C507" s="8">
        <v>3535</v>
      </c>
      <c r="D507" s="8" t="s">
        <v>2061</v>
      </c>
      <c r="E507" s="8" t="s">
        <v>2052</v>
      </c>
      <c r="F507" s="8" t="s">
        <v>2062</v>
      </c>
      <c r="G507" s="8"/>
      <c r="H507" s="10" t="s">
        <v>2061</v>
      </c>
      <c r="I507" s="8" t="s">
        <v>74</v>
      </c>
      <c r="J507" s="8" t="s">
        <v>1242</v>
      </c>
      <c r="K507" s="8" t="s">
        <v>1243</v>
      </c>
      <c r="L507" s="8" t="s">
        <v>1244</v>
      </c>
      <c r="M507" s="8" t="s">
        <v>2063</v>
      </c>
      <c r="N507" s="8" t="s">
        <v>1621</v>
      </c>
      <c r="O507" s="8" t="s">
        <v>2064</v>
      </c>
      <c r="P507" s="8"/>
      <c r="Q507" s="20">
        <v>40686</v>
      </c>
      <c r="R507" s="20"/>
      <c r="S507" s="8" t="s">
        <v>1248</v>
      </c>
      <c r="T507" s="8" t="s">
        <v>1188</v>
      </c>
      <c r="U507" s="12"/>
      <c r="V507" s="12"/>
      <c r="W507" s="8" t="s">
        <v>1188</v>
      </c>
      <c r="X507" s="8" t="s">
        <v>2065</v>
      </c>
    </row>
    <row r="508" spans="1:25" ht="15" customHeight="1" x14ac:dyDescent="0.25">
      <c r="A508" s="8" t="s">
        <v>24</v>
      </c>
      <c r="B508" s="9">
        <v>1187</v>
      </c>
      <c r="C508" s="8">
        <v>3764</v>
      </c>
      <c r="D508" s="8" t="s">
        <v>2066</v>
      </c>
      <c r="E508" s="8" t="s">
        <v>2052</v>
      </c>
      <c r="F508" s="8" t="s">
        <v>2067</v>
      </c>
      <c r="G508" s="8"/>
      <c r="H508" s="10" t="s">
        <v>2066</v>
      </c>
      <c r="I508" s="8" t="s">
        <v>74</v>
      </c>
      <c r="J508" s="8" t="s">
        <v>1226</v>
      </c>
      <c r="K508" s="8" t="s">
        <v>1297</v>
      </c>
      <c r="L508" s="8" t="s">
        <v>1325</v>
      </c>
      <c r="M508" s="8" t="s">
        <v>1326</v>
      </c>
      <c r="N508" s="8" t="s">
        <v>1327</v>
      </c>
      <c r="O508" s="8" t="s">
        <v>1328</v>
      </c>
      <c r="P508" s="8"/>
      <c r="Q508" s="20">
        <v>40814</v>
      </c>
      <c r="R508" s="20"/>
      <c r="S508" s="8" t="s">
        <v>1187</v>
      </c>
      <c r="T508" s="8" t="s">
        <v>1188</v>
      </c>
      <c r="U508" s="12"/>
      <c r="V508" s="12"/>
      <c r="W508" s="8" t="s">
        <v>1188</v>
      </c>
      <c r="X508" s="8"/>
    </row>
    <row r="509" spans="1:25" ht="15" customHeight="1" x14ac:dyDescent="0.25">
      <c r="A509" s="8" t="s">
        <v>24</v>
      </c>
      <c r="B509" s="9">
        <v>1188</v>
      </c>
      <c r="C509" s="8">
        <v>4013</v>
      </c>
      <c r="D509" s="8" t="s">
        <v>2068</v>
      </c>
      <c r="E509" s="8" t="s">
        <v>2069</v>
      </c>
      <c r="F509" s="8" t="s">
        <v>2070</v>
      </c>
      <c r="G509" s="8"/>
      <c r="H509" s="10" t="s">
        <v>2068</v>
      </c>
      <c r="I509" s="8" t="s">
        <v>74</v>
      </c>
      <c r="J509" s="8" t="s">
        <v>1203</v>
      </c>
      <c r="K509" s="8" t="s">
        <v>1236</v>
      </c>
      <c r="L509" s="8" t="s">
        <v>1737</v>
      </c>
      <c r="M509" s="8" t="s">
        <v>2071</v>
      </c>
      <c r="N509" s="8" t="s">
        <v>1473</v>
      </c>
      <c r="O509" s="8" t="s">
        <v>2072</v>
      </c>
      <c r="P509" s="8"/>
      <c r="Q509" s="20" t="s">
        <v>2073</v>
      </c>
      <c r="R509" s="20"/>
      <c r="S509" s="8" t="s">
        <v>1188</v>
      </c>
      <c r="T509" s="8" t="s">
        <v>1188</v>
      </c>
      <c r="U509" s="12"/>
      <c r="V509" s="12"/>
      <c r="W509" s="8" t="s">
        <v>1188</v>
      </c>
      <c r="X509" s="8"/>
    </row>
    <row r="510" spans="1:25" ht="15" customHeight="1" x14ac:dyDescent="0.25">
      <c r="A510" s="8" t="s">
        <v>24</v>
      </c>
      <c r="B510" s="9">
        <v>1189</v>
      </c>
      <c r="C510" s="8">
        <v>3618</v>
      </c>
      <c r="D510" s="8" t="s">
        <v>2074</v>
      </c>
      <c r="E510" s="8" t="s">
        <v>2069</v>
      </c>
      <c r="F510" s="8" t="s">
        <v>2075</v>
      </c>
      <c r="G510" s="8"/>
      <c r="H510" s="10" t="s">
        <v>2074</v>
      </c>
      <c r="I510" s="8" t="s">
        <v>74</v>
      </c>
      <c r="J510" s="8" t="s">
        <v>1203</v>
      </c>
      <c r="K510" s="8" t="s">
        <v>1318</v>
      </c>
      <c r="L510" s="8" t="s">
        <v>1319</v>
      </c>
      <c r="M510" s="8" t="s">
        <v>1372</v>
      </c>
      <c r="N510" s="8" t="s">
        <v>1373</v>
      </c>
      <c r="O510" s="8" t="s">
        <v>1374</v>
      </c>
      <c r="P510" s="8"/>
      <c r="Q510" s="20">
        <v>40750</v>
      </c>
      <c r="R510" s="20"/>
      <c r="S510" s="8" t="s">
        <v>1188</v>
      </c>
      <c r="T510" s="8" t="s">
        <v>1188</v>
      </c>
      <c r="U510" s="12"/>
      <c r="V510" s="12"/>
      <c r="W510" s="8" t="s">
        <v>1188</v>
      </c>
      <c r="X510" s="8" t="s">
        <v>2076</v>
      </c>
    </row>
    <row r="511" spans="1:25" ht="15" customHeight="1" x14ac:dyDescent="0.25">
      <c r="A511" s="8" t="s">
        <v>24</v>
      </c>
      <c r="B511" s="9">
        <v>1190</v>
      </c>
      <c r="C511" s="8">
        <v>4056</v>
      </c>
      <c r="D511" s="8" t="s">
        <v>2077</v>
      </c>
      <c r="E511" s="8" t="s">
        <v>1164</v>
      </c>
      <c r="F511" s="8" t="s">
        <v>2078</v>
      </c>
      <c r="G511" s="8"/>
      <c r="H511" s="10" t="s">
        <v>2077</v>
      </c>
      <c r="I511" s="8" t="s">
        <v>199</v>
      </c>
      <c r="J511" s="8" t="s">
        <v>1613</v>
      </c>
      <c r="K511" s="8" t="s">
        <v>1614</v>
      </c>
      <c r="L511" s="8" t="s">
        <v>2079</v>
      </c>
      <c r="M511" s="8" t="s">
        <v>2080</v>
      </c>
      <c r="N511" s="8" t="s">
        <v>1505</v>
      </c>
      <c r="O511" s="8" t="s">
        <v>1408</v>
      </c>
      <c r="P511" s="8"/>
      <c r="Q511" s="20">
        <v>40681</v>
      </c>
      <c r="R511" s="20"/>
      <c r="S511" s="8" t="s">
        <v>1286</v>
      </c>
      <c r="T511" s="8" t="s">
        <v>1188</v>
      </c>
      <c r="U511" s="12"/>
      <c r="V511" s="12"/>
      <c r="W511" s="8" t="s">
        <v>1188</v>
      </c>
      <c r="X511" s="8"/>
    </row>
    <row r="512" spans="1:25" ht="15" customHeight="1" x14ac:dyDescent="0.25">
      <c r="A512" s="8" t="s">
        <v>24</v>
      </c>
      <c r="B512" s="9">
        <v>1191</v>
      </c>
      <c r="C512" s="8">
        <v>5320</v>
      </c>
      <c r="D512" s="8" t="s">
        <v>2081</v>
      </c>
      <c r="E512" s="8" t="s">
        <v>1164</v>
      </c>
      <c r="F512" s="8" t="s">
        <v>2082</v>
      </c>
      <c r="G512" s="8"/>
      <c r="H512" s="10" t="s">
        <v>2081</v>
      </c>
      <c r="I512" s="8" t="s">
        <v>199</v>
      </c>
      <c r="J512" s="8" t="s">
        <v>1909</v>
      </c>
      <c r="K512" s="8" t="s">
        <v>1910</v>
      </c>
      <c r="L512" s="8" t="s">
        <v>1911</v>
      </c>
      <c r="M512" s="8" t="s">
        <v>2083</v>
      </c>
      <c r="N512" s="8" t="s">
        <v>2084</v>
      </c>
      <c r="O512" s="8" t="s">
        <v>2085</v>
      </c>
      <c r="P512" s="8"/>
      <c r="Q512" s="20" t="s">
        <v>1913</v>
      </c>
      <c r="R512" s="20"/>
      <c r="S512" s="8" t="s">
        <v>1914</v>
      </c>
      <c r="T512" s="8" t="s">
        <v>1188</v>
      </c>
      <c r="U512" s="12"/>
      <c r="V512" s="12"/>
      <c r="W512" s="8" t="s">
        <v>1188</v>
      </c>
      <c r="X512" s="8"/>
    </row>
    <row r="513" spans="1:24" ht="15" customHeight="1" x14ac:dyDescent="0.25">
      <c r="A513" s="8" t="s">
        <v>24</v>
      </c>
      <c r="B513" s="9">
        <v>1192</v>
      </c>
      <c r="C513" s="8"/>
      <c r="D513" s="8" t="s">
        <v>35</v>
      </c>
      <c r="E513" s="8" t="s">
        <v>36</v>
      </c>
      <c r="F513" s="8" t="s">
        <v>37</v>
      </c>
      <c r="G513" s="8" t="s">
        <v>888</v>
      </c>
      <c r="H513" s="10" t="s">
        <v>35</v>
      </c>
      <c r="I513" s="8" t="s">
        <v>2086</v>
      </c>
      <c r="J513" s="8"/>
      <c r="K513" s="8" t="s">
        <v>2087</v>
      </c>
      <c r="L513" s="8"/>
      <c r="M513" s="8" t="s">
        <v>2088</v>
      </c>
      <c r="N513" s="8" t="s">
        <v>2089</v>
      </c>
      <c r="O513" s="8" t="s">
        <v>2090</v>
      </c>
      <c r="P513" s="8" t="s">
        <v>2091</v>
      </c>
      <c r="Q513" s="20">
        <v>40459</v>
      </c>
      <c r="R513" s="20"/>
      <c r="S513" s="8" t="s">
        <v>2092</v>
      </c>
      <c r="T513" s="8" t="s">
        <v>2092</v>
      </c>
      <c r="U513" s="12"/>
      <c r="V513" s="12"/>
      <c r="W513" s="8" t="s">
        <v>2092</v>
      </c>
      <c r="X513" s="8"/>
    </row>
    <row r="514" spans="1:24" ht="15" customHeight="1" x14ac:dyDescent="0.25">
      <c r="A514" s="8" t="s">
        <v>24</v>
      </c>
      <c r="B514" s="9">
        <v>1193</v>
      </c>
      <c r="C514" s="8"/>
      <c r="D514" s="8" t="s">
        <v>2093</v>
      </c>
      <c r="E514" s="8" t="s">
        <v>2094</v>
      </c>
      <c r="F514" s="8" t="s">
        <v>2095</v>
      </c>
      <c r="G514" s="8"/>
      <c r="H514" s="10" t="s">
        <v>2093</v>
      </c>
      <c r="I514" s="8" t="s">
        <v>2086</v>
      </c>
      <c r="J514" s="8"/>
      <c r="K514" s="8" t="s">
        <v>2087</v>
      </c>
      <c r="L514" s="8"/>
      <c r="M514" s="8" t="s">
        <v>2096</v>
      </c>
      <c r="N514" s="8" t="s">
        <v>2097</v>
      </c>
      <c r="O514" s="8" t="s">
        <v>2098</v>
      </c>
      <c r="P514" s="8" t="s">
        <v>2099</v>
      </c>
      <c r="Q514" s="20">
        <v>40459</v>
      </c>
      <c r="R514" s="20"/>
      <c r="S514" s="8" t="s">
        <v>2092</v>
      </c>
      <c r="T514" s="8" t="s">
        <v>2092</v>
      </c>
      <c r="U514" s="12"/>
      <c r="V514" s="12"/>
      <c r="W514" s="8" t="s">
        <v>2092</v>
      </c>
      <c r="X514" s="8"/>
    </row>
    <row r="515" spans="1:24" ht="15" customHeight="1" x14ac:dyDescent="0.25">
      <c r="A515" s="8" t="s">
        <v>24</v>
      </c>
      <c r="B515" s="9">
        <v>1194</v>
      </c>
      <c r="C515" s="8"/>
      <c r="D515" s="8" t="s">
        <v>2100</v>
      </c>
      <c r="E515" s="8" t="s">
        <v>206</v>
      </c>
      <c r="F515" s="8" t="s">
        <v>1354</v>
      </c>
      <c r="G515" s="16" t="s">
        <v>2646</v>
      </c>
      <c r="H515" s="10" t="s">
        <v>2100</v>
      </c>
      <c r="I515" s="8" t="s">
        <v>2086</v>
      </c>
      <c r="J515" s="8"/>
      <c r="K515" s="8" t="s">
        <v>2087</v>
      </c>
      <c r="L515" s="8"/>
      <c r="M515" s="8" t="s">
        <v>2088</v>
      </c>
      <c r="N515" s="8" t="s">
        <v>2089</v>
      </c>
      <c r="O515" s="8" t="s">
        <v>2101</v>
      </c>
      <c r="P515" s="8" t="s">
        <v>2102</v>
      </c>
      <c r="Q515" s="20">
        <v>40459</v>
      </c>
      <c r="R515" s="20"/>
      <c r="S515" s="8" t="s">
        <v>2092</v>
      </c>
      <c r="T515" s="8" t="s">
        <v>2092</v>
      </c>
      <c r="U515" s="12"/>
      <c r="V515" s="12"/>
      <c r="W515" s="8" t="s">
        <v>2092</v>
      </c>
      <c r="X515" s="8"/>
    </row>
    <row r="516" spans="1:24" ht="15" customHeight="1" x14ac:dyDescent="0.25">
      <c r="A516" s="8" t="s">
        <v>24</v>
      </c>
      <c r="B516" s="9">
        <v>1195</v>
      </c>
      <c r="C516" s="8"/>
      <c r="D516" s="8" t="s">
        <v>2103</v>
      </c>
      <c r="E516" s="8" t="s">
        <v>1360</v>
      </c>
      <c r="F516" s="8" t="s">
        <v>6555</v>
      </c>
      <c r="G516" s="8"/>
      <c r="H516" s="10" t="s">
        <v>2103</v>
      </c>
      <c r="I516" s="8" t="s">
        <v>2086</v>
      </c>
      <c r="J516" s="8"/>
      <c r="K516" s="8" t="s">
        <v>2087</v>
      </c>
      <c r="L516" s="8"/>
      <c r="M516" s="8" t="s">
        <v>2105</v>
      </c>
      <c r="N516" s="8" t="s">
        <v>2106</v>
      </c>
      <c r="O516" s="8" t="s">
        <v>2107</v>
      </c>
      <c r="P516" s="8" t="s">
        <v>2108</v>
      </c>
      <c r="Q516" s="20">
        <v>40459</v>
      </c>
      <c r="R516" s="20"/>
      <c r="S516" s="8" t="s">
        <v>2092</v>
      </c>
      <c r="T516" s="8" t="s">
        <v>2092</v>
      </c>
      <c r="U516" s="12"/>
      <c r="V516" s="12"/>
      <c r="W516" s="8" t="s">
        <v>2092</v>
      </c>
      <c r="X516" s="8"/>
    </row>
    <row r="517" spans="1:24" ht="15" customHeight="1" x14ac:dyDescent="0.25">
      <c r="A517" s="8" t="s">
        <v>24</v>
      </c>
      <c r="B517" s="9">
        <v>1196</v>
      </c>
      <c r="C517" s="8"/>
      <c r="D517" s="8" t="s">
        <v>2109</v>
      </c>
      <c r="E517" s="8" t="s">
        <v>1370</v>
      </c>
      <c r="F517" s="8" t="s">
        <v>2110</v>
      </c>
      <c r="G517" s="8"/>
      <c r="H517" s="10" t="s">
        <v>2109</v>
      </c>
      <c r="I517" s="8" t="s">
        <v>2086</v>
      </c>
      <c r="J517" s="8"/>
      <c r="K517" s="8" t="s">
        <v>2087</v>
      </c>
      <c r="L517" s="8"/>
      <c r="M517" s="8" t="s">
        <v>2111</v>
      </c>
      <c r="N517" s="8" t="s">
        <v>2112</v>
      </c>
      <c r="O517" s="8" t="s">
        <v>2113</v>
      </c>
      <c r="P517" s="8" t="s">
        <v>2114</v>
      </c>
      <c r="Q517" s="20">
        <v>40466</v>
      </c>
      <c r="R517" s="20"/>
      <c r="S517" s="8" t="s">
        <v>2115</v>
      </c>
      <c r="T517" s="8" t="s">
        <v>2115</v>
      </c>
      <c r="U517" s="12"/>
      <c r="V517" s="12"/>
      <c r="W517" s="8" t="s">
        <v>2092</v>
      </c>
      <c r="X517" s="8"/>
    </row>
    <row r="518" spans="1:24" ht="15" customHeight="1" x14ac:dyDescent="0.25">
      <c r="A518" s="8" t="s">
        <v>24</v>
      </c>
      <c r="B518" s="9">
        <v>1197</v>
      </c>
      <c r="C518" s="8"/>
      <c r="D518" s="8" t="s">
        <v>2116</v>
      </c>
      <c r="E518" s="8" t="s">
        <v>226</v>
      </c>
      <c r="F518" s="8" t="s">
        <v>227</v>
      </c>
      <c r="G518" s="8"/>
      <c r="H518" s="10" t="s">
        <v>2116</v>
      </c>
      <c r="I518" s="8" t="s">
        <v>2086</v>
      </c>
      <c r="J518" s="8"/>
      <c r="K518" s="8" t="s">
        <v>2087</v>
      </c>
      <c r="L518" s="8"/>
      <c r="M518" s="8" t="s">
        <v>2117</v>
      </c>
      <c r="N518" s="8" t="s">
        <v>2118</v>
      </c>
      <c r="O518" s="8" t="s">
        <v>2119</v>
      </c>
      <c r="P518" s="8" t="s">
        <v>2120</v>
      </c>
      <c r="Q518" s="20">
        <v>40466</v>
      </c>
      <c r="R518" s="20"/>
      <c r="S518" s="8" t="s">
        <v>2115</v>
      </c>
      <c r="T518" s="8" t="s">
        <v>2115</v>
      </c>
      <c r="U518" s="12"/>
      <c r="V518" s="12"/>
      <c r="W518" s="8" t="s">
        <v>2092</v>
      </c>
      <c r="X518" s="8"/>
    </row>
    <row r="519" spans="1:24" ht="15" customHeight="1" x14ac:dyDescent="0.25">
      <c r="A519" s="8" t="s">
        <v>24</v>
      </c>
      <c r="B519" s="9">
        <v>1198</v>
      </c>
      <c r="C519" s="8"/>
      <c r="D519" s="8" t="s">
        <v>2121</v>
      </c>
      <c r="E519" s="8" t="s">
        <v>232</v>
      </c>
      <c r="F519" s="8" t="s">
        <v>2122</v>
      </c>
      <c r="G519" s="8"/>
      <c r="H519" s="10" t="s">
        <v>2121</v>
      </c>
      <c r="I519" s="8" t="s">
        <v>2086</v>
      </c>
      <c r="J519" s="8"/>
      <c r="K519" s="8" t="s">
        <v>2087</v>
      </c>
      <c r="L519" s="8"/>
      <c r="M519" s="8" t="s">
        <v>2111</v>
      </c>
      <c r="N519" s="8" t="s">
        <v>2112</v>
      </c>
      <c r="O519" s="8" t="s">
        <v>2123</v>
      </c>
      <c r="P519" s="8" t="s">
        <v>2114</v>
      </c>
      <c r="Q519" s="20">
        <v>40466</v>
      </c>
      <c r="R519" s="20"/>
      <c r="S519" s="8" t="s">
        <v>2115</v>
      </c>
      <c r="T519" s="8" t="s">
        <v>2115</v>
      </c>
      <c r="U519" s="12"/>
      <c r="V519" s="12"/>
      <c r="W519" s="8" t="s">
        <v>2092</v>
      </c>
      <c r="X519" s="8"/>
    </row>
    <row r="520" spans="1:24" ht="15" customHeight="1" x14ac:dyDescent="0.25">
      <c r="A520" s="8" t="s">
        <v>24</v>
      </c>
      <c r="B520" s="9">
        <v>1199</v>
      </c>
      <c r="C520" s="8"/>
      <c r="D520" s="8" t="s">
        <v>2124</v>
      </c>
      <c r="E520" s="8" t="s">
        <v>232</v>
      </c>
      <c r="F520" s="8" t="s">
        <v>2125</v>
      </c>
      <c r="G520" s="8"/>
      <c r="H520" s="10" t="s">
        <v>2124</v>
      </c>
      <c r="I520" s="8" t="s">
        <v>2086</v>
      </c>
      <c r="J520" s="8"/>
      <c r="K520" s="8" t="s">
        <v>2087</v>
      </c>
      <c r="L520" s="8"/>
      <c r="M520" s="8" t="s">
        <v>2096</v>
      </c>
      <c r="N520" s="8" t="s">
        <v>2126</v>
      </c>
      <c r="O520" s="8" t="s">
        <v>2127</v>
      </c>
      <c r="P520" s="8"/>
      <c r="Q520" s="20">
        <v>40459</v>
      </c>
      <c r="R520" s="20"/>
      <c r="S520" s="8" t="s">
        <v>2092</v>
      </c>
      <c r="T520" s="8" t="s">
        <v>2092</v>
      </c>
      <c r="U520" s="12"/>
      <c r="V520" s="12"/>
      <c r="W520" s="8" t="s">
        <v>2092</v>
      </c>
      <c r="X520" s="8"/>
    </row>
    <row r="521" spans="1:24" ht="15" customHeight="1" x14ac:dyDescent="0.25">
      <c r="A521" s="8" t="s">
        <v>24</v>
      </c>
      <c r="B521" s="9">
        <v>1200</v>
      </c>
      <c r="C521" s="8"/>
      <c r="D521" s="8" t="s">
        <v>2128</v>
      </c>
      <c r="E521" s="8" t="s">
        <v>1191</v>
      </c>
      <c r="F521" s="8" t="s">
        <v>67</v>
      </c>
      <c r="G521" s="8"/>
      <c r="H521" s="10" t="s">
        <v>2128</v>
      </c>
      <c r="I521" s="8"/>
      <c r="J521" s="8"/>
      <c r="K521" s="8"/>
      <c r="L521" s="8"/>
      <c r="M521" s="8" t="s">
        <v>2129</v>
      </c>
      <c r="N521" s="8"/>
      <c r="O521" s="8"/>
      <c r="P521" s="8"/>
      <c r="Q521" s="20">
        <v>26491</v>
      </c>
      <c r="R521" s="20"/>
      <c r="S521" s="12"/>
      <c r="T521" s="12"/>
      <c r="U521" s="12"/>
      <c r="V521" s="12"/>
      <c r="W521" s="12"/>
      <c r="X521" s="8"/>
    </row>
    <row r="522" spans="1:24" ht="15" customHeight="1" x14ac:dyDescent="0.25">
      <c r="A522" s="8" t="s">
        <v>24</v>
      </c>
      <c r="B522" s="9">
        <v>1201</v>
      </c>
      <c r="C522" s="8"/>
      <c r="D522" s="8" t="s">
        <v>35</v>
      </c>
      <c r="E522" s="8" t="s">
        <v>36</v>
      </c>
      <c r="F522" s="8" t="s">
        <v>37</v>
      </c>
      <c r="G522" s="8" t="s">
        <v>888</v>
      </c>
      <c r="H522" s="10" t="s">
        <v>35</v>
      </c>
      <c r="I522" s="8" t="s">
        <v>199</v>
      </c>
      <c r="J522" s="8"/>
      <c r="K522" s="8" t="s">
        <v>2130</v>
      </c>
      <c r="L522" s="8" t="s">
        <v>2131</v>
      </c>
      <c r="M522" s="8" t="s">
        <v>2132</v>
      </c>
      <c r="N522" s="8"/>
      <c r="O522" s="8"/>
      <c r="P522" s="8"/>
      <c r="Q522" s="20">
        <v>33109</v>
      </c>
      <c r="R522" s="20"/>
      <c r="S522" s="8" t="s">
        <v>119</v>
      </c>
      <c r="T522" s="8" t="s">
        <v>120</v>
      </c>
      <c r="U522" s="12"/>
      <c r="V522" s="12"/>
      <c r="W522" s="12"/>
      <c r="X522" s="8"/>
    </row>
    <row r="523" spans="1:24" ht="15" customHeight="1" x14ac:dyDescent="0.25">
      <c r="A523" s="8" t="s">
        <v>24</v>
      </c>
      <c r="B523" s="9">
        <v>1202</v>
      </c>
      <c r="C523" s="8"/>
      <c r="D523" s="8" t="s">
        <v>2133</v>
      </c>
      <c r="E523" s="8" t="s">
        <v>2134</v>
      </c>
      <c r="F523" s="8" t="s">
        <v>2135</v>
      </c>
      <c r="G523" s="8" t="s">
        <v>2136</v>
      </c>
      <c r="H523" s="10" t="s">
        <v>2133</v>
      </c>
      <c r="I523" s="8" t="s">
        <v>2137</v>
      </c>
      <c r="J523" s="8" t="s">
        <v>1203</v>
      </c>
      <c r="K523" s="8" t="s">
        <v>2138</v>
      </c>
      <c r="L523" s="8" t="s">
        <v>2139</v>
      </c>
      <c r="M523" s="8" t="s">
        <v>2140</v>
      </c>
      <c r="N523" s="8" t="s">
        <v>2141</v>
      </c>
      <c r="O523" s="8" t="s">
        <v>2142</v>
      </c>
      <c r="P523" s="8" t="s">
        <v>2143</v>
      </c>
      <c r="Q523" s="20">
        <v>40984</v>
      </c>
      <c r="R523" s="20"/>
      <c r="S523" s="8" t="s">
        <v>1188</v>
      </c>
      <c r="T523" s="8" t="s">
        <v>1188</v>
      </c>
      <c r="U523" s="12"/>
      <c r="V523" s="12"/>
      <c r="W523" s="8" t="s">
        <v>1188</v>
      </c>
      <c r="X523" s="8"/>
    </row>
    <row r="524" spans="1:24" ht="15" customHeight="1" x14ac:dyDescent="0.25">
      <c r="A524" s="8" t="s">
        <v>24</v>
      </c>
      <c r="B524" s="9">
        <v>1203</v>
      </c>
      <c r="C524" s="8"/>
      <c r="D524" s="8" t="s">
        <v>1249</v>
      </c>
      <c r="E524" s="8" t="s">
        <v>1250</v>
      </c>
      <c r="F524" s="8" t="s">
        <v>1251</v>
      </c>
      <c r="G524" s="8" t="s">
        <v>1252</v>
      </c>
      <c r="H524" s="10" t="s">
        <v>1249</v>
      </c>
      <c r="I524" s="8" t="s">
        <v>199</v>
      </c>
      <c r="J524" s="8" t="s">
        <v>2144</v>
      </c>
      <c r="K524" s="8" t="s">
        <v>2145</v>
      </c>
      <c r="L524" s="8" t="s">
        <v>2146</v>
      </c>
      <c r="M524" s="8" t="s">
        <v>2147</v>
      </c>
      <c r="N524" s="8" t="s">
        <v>1487</v>
      </c>
      <c r="O524" s="8" t="s">
        <v>2148</v>
      </c>
      <c r="P524" s="8" t="s">
        <v>2149</v>
      </c>
      <c r="Q524" s="20">
        <v>40372</v>
      </c>
      <c r="R524" s="20"/>
      <c r="S524" s="8" t="s">
        <v>1188</v>
      </c>
      <c r="T524" s="8" t="s">
        <v>1188</v>
      </c>
      <c r="U524" s="8" t="s">
        <v>1334</v>
      </c>
      <c r="V524" s="12"/>
      <c r="W524" s="8" t="s">
        <v>1188</v>
      </c>
      <c r="X524" s="8"/>
    </row>
    <row r="525" spans="1:24" ht="15" customHeight="1" x14ac:dyDescent="0.25">
      <c r="A525" s="8" t="s">
        <v>24</v>
      </c>
      <c r="B525" s="9">
        <v>1204</v>
      </c>
      <c r="C525" s="8"/>
      <c r="D525" s="8" t="s">
        <v>1261</v>
      </c>
      <c r="E525" s="8" t="s">
        <v>1262</v>
      </c>
      <c r="F525" s="8" t="s">
        <v>1263</v>
      </c>
      <c r="G525" s="8" t="s">
        <v>1264</v>
      </c>
      <c r="H525" s="10" t="s">
        <v>1261</v>
      </c>
      <c r="I525" s="8" t="s">
        <v>2137</v>
      </c>
      <c r="J525" s="8" t="s">
        <v>1279</v>
      </c>
      <c r="K525" s="8" t="s">
        <v>2150</v>
      </c>
      <c r="L525" s="8" t="s">
        <v>2151</v>
      </c>
      <c r="M525" s="8" t="s">
        <v>2152</v>
      </c>
      <c r="N525" s="8" t="s">
        <v>2153</v>
      </c>
      <c r="O525" s="8" t="s">
        <v>2154</v>
      </c>
      <c r="P525" s="8" t="s">
        <v>2155</v>
      </c>
      <c r="Q525" s="20">
        <v>41019</v>
      </c>
      <c r="R525" s="20"/>
      <c r="S525" s="8" t="s">
        <v>1286</v>
      </c>
      <c r="T525" s="8" t="s">
        <v>1188</v>
      </c>
      <c r="U525" s="12"/>
      <c r="V525" s="12"/>
      <c r="W525" s="8" t="s">
        <v>1188</v>
      </c>
      <c r="X525" s="8"/>
    </row>
    <row r="526" spans="1:24" ht="15" customHeight="1" x14ac:dyDescent="0.25">
      <c r="A526" s="8" t="s">
        <v>24</v>
      </c>
      <c r="B526" s="9">
        <v>1205</v>
      </c>
      <c r="C526" s="8"/>
      <c r="D526" s="8" t="s">
        <v>2156</v>
      </c>
      <c r="E526" s="8" t="s">
        <v>2157</v>
      </c>
      <c r="F526" s="8" t="s">
        <v>2158</v>
      </c>
      <c r="G526" s="8"/>
      <c r="H526" s="10" t="s">
        <v>2159</v>
      </c>
      <c r="I526" s="8" t="s">
        <v>2137</v>
      </c>
      <c r="J526" s="8" t="s">
        <v>1203</v>
      </c>
      <c r="K526" s="8" t="s">
        <v>2138</v>
      </c>
      <c r="L526" s="8"/>
      <c r="M526" s="8" t="s">
        <v>2160</v>
      </c>
      <c r="N526" s="8" t="s">
        <v>2161</v>
      </c>
      <c r="O526" s="8" t="s">
        <v>2162</v>
      </c>
      <c r="P526" s="8"/>
      <c r="Q526" s="20">
        <v>35917</v>
      </c>
      <c r="R526" s="20"/>
      <c r="S526" s="8" t="s">
        <v>2163</v>
      </c>
      <c r="T526" s="8" t="s">
        <v>2164</v>
      </c>
      <c r="U526" s="8" t="s">
        <v>1188</v>
      </c>
      <c r="V526" s="12"/>
      <c r="W526" s="8" t="s">
        <v>2163</v>
      </c>
      <c r="X526" s="8" t="s">
        <v>2165</v>
      </c>
    </row>
    <row r="527" spans="1:24" ht="15" customHeight="1" x14ac:dyDescent="0.25">
      <c r="A527" s="8" t="s">
        <v>24</v>
      </c>
      <c r="B527" s="9">
        <v>1206</v>
      </c>
      <c r="C527" s="8"/>
      <c r="D527" s="8" t="s">
        <v>1277</v>
      </c>
      <c r="E527" s="8" t="s">
        <v>190</v>
      </c>
      <c r="F527" s="8" t="s">
        <v>1278</v>
      </c>
      <c r="G527" s="8" t="s">
        <v>2166</v>
      </c>
      <c r="H527" s="10" t="s">
        <v>1277</v>
      </c>
      <c r="I527" s="8" t="s">
        <v>2137</v>
      </c>
      <c r="J527" s="8" t="s">
        <v>1279</v>
      </c>
      <c r="K527" s="8" t="s">
        <v>2167</v>
      </c>
      <c r="L527" s="8" t="s">
        <v>1281</v>
      </c>
      <c r="M527" s="8" t="s">
        <v>2168</v>
      </c>
      <c r="N527" s="8" t="s">
        <v>1283</v>
      </c>
      <c r="O527" s="8" t="s">
        <v>1284</v>
      </c>
      <c r="P527" s="8" t="s">
        <v>2169</v>
      </c>
      <c r="Q527" s="20">
        <v>41020</v>
      </c>
      <c r="R527" s="20"/>
      <c r="S527" s="8" t="s">
        <v>2170</v>
      </c>
      <c r="T527" s="8" t="s">
        <v>1188</v>
      </c>
      <c r="U527" s="12"/>
      <c r="V527" s="12"/>
      <c r="W527" s="8" t="s">
        <v>1188</v>
      </c>
      <c r="X527" s="8" t="s">
        <v>1287</v>
      </c>
    </row>
    <row r="528" spans="1:24" ht="15" customHeight="1" x14ac:dyDescent="0.25">
      <c r="A528" s="8" t="s">
        <v>24</v>
      </c>
      <c r="B528" s="9">
        <v>1207</v>
      </c>
      <c r="C528" s="8"/>
      <c r="D528" s="8" t="s">
        <v>2171</v>
      </c>
      <c r="E528" s="8" t="s">
        <v>1316</v>
      </c>
      <c r="F528" s="8" t="s">
        <v>2172</v>
      </c>
      <c r="G528" s="8" t="s">
        <v>2173</v>
      </c>
      <c r="H528" s="10" t="s">
        <v>2171</v>
      </c>
      <c r="I528" s="8" t="s">
        <v>2137</v>
      </c>
      <c r="J528" s="8" t="s">
        <v>1203</v>
      </c>
      <c r="K528" s="8" t="s">
        <v>2138</v>
      </c>
      <c r="L528" s="8" t="s">
        <v>2174</v>
      </c>
      <c r="M528" s="8" t="s">
        <v>2175</v>
      </c>
      <c r="N528" s="8" t="s">
        <v>1451</v>
      </c>
      <c r="O528" s="8" t="s">
        <v>2176</v>
      </c>
      <c r="P528" s="8" t="s">
        <v>2177</v>
      </c>
      <c r="Q528" s="20">
        <v>40966</v>
      </c>
      <c r="R528" s="20"/>
      <c r="S528" s="8" t="s">
        <v>1188</v>
      </c>
      <c r="T528" s="8" t="s">
        <v>1188</v>
      </c>
      <c r="U528" s="12"/>
      <c r="V528" s="12"/>
      <c r="W528" s="8" t="s">
        <v>1188</v>
      </c>
      <c r="X528" s="8" t="s">
        <v>2178</v>
      </c>
    </row>
    <row r="529" spans="1:24" ht="15" customHeight="1" x14ac:dyDescent="0.25">
      <c r="A529" s="8" t="s">
        <v>24</v>
      </c>
      <c r="B529" s="9">
        <v>1208</v>
      </c>
      <c r="C529" s="8"/>
      <c r="D529" s="8" t="s">
        <v>2179</v>
      </c>
      <c r="E529" s="8" t="s">
        <v>1316</v>
      </c>
      <c r="F529" s="8" t="s">
        <v>2180</v>
      </c>
      <c r="G529" s="8" t="s">
        <v>2181</v>
      </c>
      <c r="H529" s="10" t="s">
        <v>2179</v>
      </c>
      <c r="I529" s="8" t="s">
        <v>2137</v>
      </c>
      <c r="J529" s="8" t="s">
        <v>1279</v>
      </c>
      <c r="K529" s="8" t="s">
        <v>2150</v>
      </c>
      <c r="L529" s="8" t="s">
        <v>2151</v>
      </c>
      <c r="M529" s="8" t="s">
        <v>2182</v>
      </c>
      <c r="N529" s="8" t="s">
        <v>2183</v>
      </c>
      <c r="O529" s="8" t="s">
        <v>1117</v>
      </c>
      <c r="P529" s="8" t="s">
        <v>2184</v>
      </c>
      <c r="Q529" s="20">
        <v>41019</v>
      </c>
      <c r="R529" s="20"/>
      <c r="S529" s="8" t="s">
        <v>2170</v>
      </c>
      <c r="T529" s="8" t="s">
        <v>1188</v>
      </c>
      <c r="U529" s="12"/>
      <c r="V529" s="12"/>
      <c r="W529" s="8" t="s">
        <v>1188</v>
      </c>
      <c r="X529" s="8" t="s">
        <v>2185</v>
      </c>
    </row>
    <row r="530" spans="1:24" ht="15" customHeight="1" x14ac:dyDescent="0.25">
      <c r="A530" s="8" t="s">
        <v>24</v>
      </c>
      <c r="B530" s="9">
        <v>1209</v>
      </c>
      <c r="C530" s="8"/>
      <c r="D530" s="8" t="s">
        <v>2186</v>
      </c>
      <c r="E530" s="8" t="s">
        <v>1360</v>
      </c>
      <c r="F530" s="8" t="s">
        <v>6556</v>
      </c>
      <c r="G530" s="8" t="s">
        <v>2188</v>
      </c>
      <c r="H530" s="10" t="s">
        <v>2186</v>
      </c>
      <c r="I530" s="8" t="s">
        <v>2189</v>
      </c>
      <c r="J530" s="8" t="s">
        <v>2190</v>
      </c>
      <c r="K530" s="8" t="s">
        <v>2191</v>
      </c>
      <c r="L530" s="8" t="s">
        <v>2192</v>
      </c>
      <c r="M530" s="8" t="s">
        <v>2193</v>
      </c>
      <c r="N530" s="8" t="s">
        <v>2194</v>
      </c>
      <c r="O530" s="8" t="s">
        <v>2195</v>
      </c>
      <c r="P530" s="8" t="s">
        <v>2196</v>
      </c>
      <c r="Q530" s="20">
        <v>36352</v>
      </c>
      <c r="R530" s="20"/>
      <c r="S530" s="8" t="s">
        <v>2197</v>
      </c>
      <c r="T530" s="8" t="s">
        <v>2197</v>
      </c>
      <c r="U530" s="12"/>
      <c r="V530" s="12"/>
      <c r="W530" s="12"/>
      <c r="X530" s="8"/>
    </row>
    <row r="531" spans="1:24" ht="15" customHeight="1" x14ac:dyDescent="0.25">
      <c r="A531" s="8" t="s">
        <v>24</v>
      </c>
      <c r="B531" s="9">
        <v>1210</v>
      </c>
      <c r="C531" s="8"/>
      <c r="D531" s="8" t="s">
        <v>2198</v>
      </c>
      <c r="E531" s="8" t="s">
        <v>218</v>
      </c>
      <c r="F531" s="8" t="s">
        <v>2199</v>
      </c>
      <c r="G531" s="8" t="s">
        <v>2200</v>
      </c>
      <c r="H531" s="10" t="s">
        <v>2201</v>
      </c>
      <c r="I531" s="8" t="s">
        <v>199</v>
      </c>
      <c r="J531" s="8"/>
      <c r="K531" s="8"/>
      <c r="L531" s="8"/>
      <c r="M531" s="8" t="s">
        <v>2202</v>
      </c>
      <c r="N531" s="8"/>
      <c r="O531" s="8"/>
      <c r="P531" s="8"/>
      <c r="Q531" s="20">
        <v>1931</v>
      </c>
      <c r="R531" s="20"/>
      <c r="S531" s="8" t="s">
        <v>2203</v>
      </c>
      <c r="T531" s="8" t="s">
        <v>2204</v>
      </c>
      <c r="U531" s="12"/>
      <c r="V531" s="12"/>
      <c r="W531" s="8" t="s">
        <v>2203</v>
      </c>
      <c r="X531" s="8"/>
    </row>
    <row r="532" spans="1:24" ht="15" customHeight="1" x14ac:dyDescent="0.25">
      <c r="A532" s="8" t="s">
        <v>24</v>
      </c>
      <c r="B532" s="9">
        <v>1211</v>
      </c>
      <c r="C532" s="8"/>
      <c r="D532" s="8" t="s">
        <v>2205</v>
      </c>
      <c r="E532" s="8" t="s">
        <v>218</v>
      </c>
      <c r="F532" s="8" t="s">
        <v>2199</v>
      </c>
      <c r="G532" s="8"/>
      <c r="H532" s="10" t="s">
        <v>2205</v>
      </c>
      <c r="I532" s="8"/>
      <c r="J532" s="8"/>
      <c r="K532" s="8"/>
      <c r="L532" s="8"/>
      <c r="M532" s="8" t="s">
        <v>2206</v>
      </c>
      <c r="N532" s="8"/>
      <c r="O532" s="8" t="s">
        <v>2207</v>
      </c>
      <c r="P532" s="8"/>
      <c r="Q532" s="8" t="s">
        <v>2208</v>
      </c>
      <c r="R532" s="8"/>
      <c r="S532" s="12"/>
      <c r="T532" s="12"/>
      <c r="U532" s="12"/>
      <c r="V532" s="12"/>
      <c r="W532" s="12"/>
      <c r="X532" s="8"/>
    </row>
    <row r="533" spans="1:24" ht="15" customHeight="1" x14ac:dyDescent="0.25">
      <c r="A533" s="8" t="s">
        <v>24</v>
      </c>
      <c r="B533" s="9">
        <v>1212</v>
      </c>
      <c r="C533" s="8"/>
      <c r="D533" s="8" t="s">
        <v>2209</v>
      </c>
      <c r="E533" s="8" t="s">
        <v>218</v>
      </c>
      <c r="F533" s="8" t="s">
        <v>2210</v>
      </c>
      <c r="G533" s="8" t="s">
        <v>2211</v>
      </c>
      <c r="H533" s="10" t="s">
        <v>2209</v>
      </c>
      <c r="I533" s="8" t="s">
        <v>2137</v>
      </c>
      <c r="J533" s="8" t="s">
        <v>1203</v>
      </c>
      <c r="K533" s="8" t="s">
        <v>2138</v>
      </c>
      <c r="L533" s="8" t="s">
        <v>1947</v>
      </c>
      <c r="M533" s="8" t="s">
        <v>2212</v>
      </c>
      <c r="N533" s="8" t="s">
        <v>1327</v>
      </c>
      <c r="O533" s="8" t="s">
        <v>2213</v>
      </c>
      <c r="P533" s="8" t="s">
        <v>2214</v>
      </c>
      <c r="Q533" s="20">
        <v>41008</v>
      </c>
      <c r="R533" s="20"/>
      <c r="S533" s="8" t="s">
        <v>1188</v>
      </c>
      <c r="T533" s="8" t="s">
        <v>1188</v>
      </c>
      <c r="U533" s="12"/>
      <c r="V533" s="12"/>
      <c r="W533" s="8" t="s">
        <v>1188</v>
      </c>
      <c r="X533" s="8"/>
    </row>
    <row r="534" spans="1:24" ht="15" customHeight="1" x14ac:dyDescent="0.25">
      <c r="A534" s="8" t="s">
        <v>24</v>
      </c>
      <c r="B534" s="9">
        <v>1213</v>
      </c>
      <c r="C534" s="8"/>
      <c r="D534" s="8" t="s">
        <v>2215</v>
      </c>
      <c r="E534" s="8" t="s">
        <v>218</v>
      </c>
      <c r="F534" s="8" t="s">
        <v>2216</v>
      </c>
      <c r="G534" s="8" t="s">
        <v>2217</v>
      </c>
      <c r="H534" s="10" t="s">
        <v>2215</v>
      </c>
      <c r="I534" s="8" t="s">
        <v>1253</v>
      </c>
      <c r="J534" s="8" t="s">
        <v>1394</v>
      </c>
      <c r="K534" s="8" t="s">
        <v>2218</v>
      </c>
      <c r="L534" s="8"/>
      <c r="M534" s="8" t="s">
        <v>2219</v>
      </c>
      <c r="N534" s="8" t="s">
        <v>2220</v>
      </c>
      <c r="O534" s="8" t="s">
        <v>2221</v>
      </c>
      <c r="P534" s="8" t="s">
        <v>2222</v>
      </c>
      <c r="Q534" s="20">
        <v>40721</v>
      </c>
      <c r="R534" s="20"/>
      <c r="S534" s="8" t="s">
        <v>2170</v>
      </c>
      <c r="T534" s="8" t="s">
        <v>1188</v>
      </c>
      <c r="U534" s="12"/>
      <c r="V534" s="12"/>
      <c r="W534" s="8" t="s">
        <v>1188</v>
      </c>
      <c r="X534" s="8"/>
    </row>
    <row r="535" spans="1:24" ht="15" customHeight="1" x14ac:dyDescent="0.25">
      <c r="A535" s="8" t="s">
        <v>24</v>
      </c>
      <c r="B535" s="9">
        <v>1214</v>
      </c>
      <c r="C535" s="8"/>
      <c r="D535" s="8" t="s">
        <v>2116</v>
      </c>
      <c r="E535" s="8" t="s">
        <v>226</v>
      </c>
      <c r="F535" s="8" t="s">
        <v>227</v>
      </c>
      <c r="G535" s="8"/>
      <c r="H535" s="10" t="s">
        <v>2116</v>
      </c>
      <c r="I535" s="8" t="s">
        <v>2137</v>
      </c>
      <c r="J535" s="8"/>
      <c r="K535" s="8"/>
      <c r="L535" s="8" t="s">
        <v>2223</v>
      </c>
      <c r="M535" s="8" t="s">
        <v>2224</v>
      </c>
      <c r="N535" s="8" t="s">
        <v>2225</v>
      </c>
      <c r="O535" s="8" t="s">
        <v>2226</v>
      </c>
      <c r="P535" s="8"/>
      <c r="Q535" s="20">
        <v>27923</v>
      </c>
      <c r="R535" s="20"/>
      <c r="S535" s="8" t="s">
        <v>2227</v>
      </c>
      <c r="T535" s="8" t="s">
        <v>2228</v>
      </c>
      <c r="U535" s="12"/>
      <c r="V535" s="12"/>
      <c r="W535" s="12"/>
      <c r="X535" s="8" t="s">
        <v>2229</v>
      </c>
    </row>
    <row r="536" spans="1:24" ht="15" customHeight="1" x14ac:dyDescent="0.25">
      <c r="A536" s="8" t="s">
        <v>24</v>
      </c>
      <c r="B536" s="9">
        <v>1215</v>
      </c>
      <c r="C536" s="8"/>
      <c r="D536" s="8" t="s">
        <v>2230</v>
      </c>
      <c r="E536" s="8" t="s">
        <v>232</v>
      </c>
      <c r="F536" s="8" t="s">
        <v>2231</v>
      </c>
      <c r="G536" s="8"/>
      <c r="H536" s="10" t="s">
        <v>2232</v>
      </c>
      <c r="I536" s="8"/>
      <c r="J536" s="8"/>
      <c r="K536" s="8"/>
      <c r="L536" s="8" t="s">
        <v>1228</v>
      </c>
      <c r="M536" s="8"/>
      <c r="N536" s="8"/>
      <c r="O536" s="8"/>
      <c r="P536" s="8"/>
      <c r="Q536" s="20">
        <v>6120</v>
      </c>
      <c r="R536" s="20"/>
      <c r="S536" s="8" t="s">
        <v>148</v>
      </c>
      <c r="T536" s="12"/>
      <c r="U536" s="8" t="s">
        <v>1188</v>
      </c>
      <c r="V536" s="12"/>
      <c r="W536" s="12"/>
      <c r="X536" s="8"/>
    </row>
    <row r="537" spans="1:24" ht="15" customHeight="1" x14ac:dyDescent="0.25">
      <c r="A537" s="8" t="s">
        <v>24</v>
      </c>
      <c r="B537" s="9">
        <v>1216</v>
      </c>
      <c r="C537" s="8"/>
      <c r="D537" s="8" t="s">
        <v>2233</v>
      </c>
      <c r="E537" s="8" t="s">
        <v>232</v>
      </c>
      <c r="F537" s="8" t="s">
        <v>2234</v>
      </c>
      <c r="G537" s="8" t="s">
        <v>2235</v>
      </c>
      <c r="H537" s="10" t="s">
        <v>2233</v>
      </c>
      <c r="I537" s="8" t="s">
        <v>199</v>
      </c>
      <c r="J537" s="8"/>
      <c r="K537" s="8"/>
      <c r="L537" s="8"/>
      <c r="M537" s="8" t="s">
        <v>2236</v>
      </c>
      <c r="N537" s="8"/>
      <c r="O537" s="8"/>
      <c r="P537" s="8"/>
      <c r="Q537" s="20">
        <v>1921</v>
      </c>
      <c r="R537" s="20"/>
      <c r="S537" s="8" t="s">
        <v>2203</v>
      </c>
      <c r="T537" s="8" t="s">
        <v>2204</v>
      </c>
      <c r="U537" s="12"/>
      <c r="V537" s="12"/>
      <c r="W537" s="12"/>
      <c r="X537" s="8" t="s">
        <v>2237</v>
      </c>
    </row>
    <row r="538" spans="1:24" ht="15" customHeight="1" x14ac:dyDescent="0.25">
      <c r="A538" s="8" t="s">
        <v>24</v>
      </c>
      <c r="B538" s="9">
        <v>1217</v>
      </c>
      <c r="C538" s="8"/>
      <c r="D538" s="8" t="s">
        <v>2238</v>
      </c>
      <c r="E538" s="8" t="s">
        <v>232</v>
      </c>
      <c r="F538" s="8" t="s">
        <v>2239</v>
      </c>
      <c r="G538" s="8" t="s">
        <v>2240</v>
      </c>
      <c r="H538" s="10" t="s">
        <v>2238</v>
      </c>
      <c r="I538" s="8"/>
      <c r="J538" s="8"/>
      <c r="K538" s="8"/>
      <c r="L538" s="8"/>
      <c r="M538" s="8" t="s">
        <v>2129</v>
      </c>
      <c r="N538" s="8" t="s">
        <v>1425</v>
      </c>
      <c r="O538" s="8"/>
      <c r="P538" s="8"/>
      <c r="Q538" s="20">
        <v>26491</v>
      </c>
      <c r="R538" s="20"/>
      <c r="S538" s="12"/>
      <c r="T538" s="12"/>
      <c r="U538" s="12"/>
      <c r="V538" s="12"/>
      <c r="W538" s="12"/>
      <c r="X538" s="8"/>
    </row>
    <row r="539" spans="1:24" ht="15" customHeight="1" x14ac:dyDescent="0.25">
      <c r="A539" s="8" t="s">
        <v>24</v>
      </c>
      <c r="B539" s="9">
        <v>1218</v>
      </c>
      <c r="C539" s="8"/>
      <c r="D539" s="8" t="s">
        <v>2230</v>
      </c>
      <c r="E539" s="8" t="s">
        <v>232</v>
      </c>
      <c r="F539" s="8" t="s">
        <v>2231</v>
      </c>
      <c r="G539" s="8"/>
      <c r="H539" s="10" t="s">
        <v>2241</v>
      </c>
      <c r="I539" s="8"/>
      <c r="J539" s="8"/>
      <c r="K539" s="8"/>
      <c r="L539" s="8" t="s">
        <v>1228</v>
      </c>
      <c r="M539" s="8"/>
      <c r="N539" s="8"/>
      <c r="O539" s="8"/>
      <c r="P539" s="8"/>
      <c r="Q539" s="20">
        <v>6119</v>
      </c>
      <c r="R539" s="20"/>
      <c r="S539" s="8" t="s">
        <v>148</v>
      </c>
      <c r="T539" s="12"/>
      <c r="U539" s="8" t="s">
        <v>1188</v>
      </c>
      <c r="V539" s="12"/>
      <c r="W539" s="12"/>
      <c r="X539" s="8"/>
    </row>
    <row r="540" spans="1:24" ht="15" customHeight="1" x14ac:dyDescent="0.25">
      <c r="A540" s="8" t="s">
        <v>24</v>
      </c>
      <c r="B540" s="9">
        <v>1219</v>
      </c>
      <c r="C540" s="8"/>
      <c r="D540" s="8" t="s">
        <v>2242</v>
      </c>
      <c r="E540" s="8" t="s">
        <v>232</v>
      </c>
      <c r="F540" s="8" t="s">
        <v>237</v>
      </c>
      <c r="G540" s="8"/>
      <c r="H540" s="10" t="s">
        <v>2243</v>
      </c>
      <c r="I540" s="8" t="s">
        <v>2244</v>
      </c>
      <c r="J540" s="8"/>
      <c r="K540" s="8" t="s">
        <v>2245</v>
      </c>
      <c r="L540" s="8" t="s">
        <v>106</v>
      </c>
      <c r="M540" s="8" t="s">
        <v>2246</v>
      </c>
      <c r="N540" s="8" t="s">
        <v>2247</v>
      </c>
      <c r="O540" s="8"/>
      <c r="P540" s="8"/>
      <c r="Q540" s="20">
        <v>26874</v>
      </c>
      <c r="R540" s="20"/>
      <c r="S540" s="8" t="s">
        <v>2248</v>
      </c>
      <c r="T540" s="12"/>
      <c r="U540" s="8" t="s">
        <v>120</v>
      </c>
      <c r="V540" s="12"/>
      <c r="W540" s="12"/>
      <c r="X540" s="8"/>
    </row>
    <row r="541" spans="1:24" ht="15" customHeight="1" x14ac:dyDescent="0.25">
      <c r="A541" s="8" t="s">
        <v>24</v>
      </c>
      <c r="B541" s="9">
        <v>1220</v>
      </c>
      <c r="C541" s="8"/>
      <c r="D541" s="8" t="s">
        <v>2249</v>
      </c>
      <c r="E541" s="8" t="s">
        <v>232</v>
      </c>
      <c r="F541" s="8" t="s">
        <v>67</v>
      </c>
      <c r="G541" s="8"/>
      <c r="H541" s="10" t="s">
        <v>2249</v>
      </c>
      <c r="I541" s="8" t="s">
        <v>2137</v>
      </c>
      <c r="J541" s="8" t="s">
        <v>1203</v>
      </c>
      <c r="K541" s="8" t="s">
        <v>2250</v>
      </c>
      <c r="L541" s="8" t="s">
        <v>2251</v>
      </c>
      <c r="M541" s="8" t="s">
        <v>2252</v>
      </c>
      <c r="N541" s="8"/>
      <c r="O541" s="8" t="s">
        <v>2253</v>
      </c>
      <c r="P541" s="8" t="s">
        <v>2254</v>
      </c>
      <c r="Q541" s="20">
        <v>39487</v>
      </c>
      <c r="R541" s="20"/>
      <c r="S541" s="8" t="s">
        <v>2255</v>
      </c>
      <c r="T541" s="8" t="s">
        <v>2255</v>
      </c>
      <c r="U541" s="12"/>
      <c r="V541" s="12"/>
      <c r="W541" s="12"/>
      <c r="X541" s="8"/>
    </row>
    <row r="542" spans="1:24" ht="15" customHeight="1" x14ac:dyDescent="0.25">
      <c r="A542" s="8" t="s">
        <v>24</v>
      </c>
      <c r="B542" s="9">
        <v>1221</v>
      </c>
      <c r="C542" s="8"/>
      <c r="D542" s="8" t="s">
        <v>2256</v>
      </c>
      <c r="E542" s="8" t="s">
        <v>1458</v>
      </c>
      <c r="F542" s="8" t="s">
        <v>2257</v>
      </c>
      <c r="G542" s="8"/>
      <c r="H542" s="10" t="s">
        <v>2256</v>
      </c>
      <c r="I542" s="8" t="s">
        <v>2137</v>
      </c>
      <c r="J542" s="8"/>
      <c r="K542" s="8"/>
      <c r="L542" s="8"/>
      <c r="M542" s="8" t="s">
        <v>2258</v>
      </c>
      <c r="N542" s="8"/>
      <c r="O542" s="8"/>
      <c r="P542" s="8"/>
      <c r="Q542" s="20">
        <v>24706</v>
      </c>
      <c r="R542" s="20"/>
      <c r="S542" s="8" t="s">
        <v>2259</v>
      </c>
      <c r="T542" s="12"/>
      <c r="U542" s="8" t="s">
        <v>109</v>
      </c>
      <c r="V542" s="12"/>
      <c r="W542" s="12"/>
      <c r="X542" s="8"/>
    </row>
    <row r="543" spans="1:24" ht="15" customHeight="1" x14ac:dyDescent="0.25">
      <c r="A543" s="8" t="s">
        <v>24</v>
      </c>
      <c r="B543" s="9">
        <v>1222</v>
      </c>
      <c r="C543" s="8"/>
      <c r="D543" s="8" t="s">
        <v>2260</v>
      </c>
      <c r="E543" s="8" t="s">
        <v>1477</v>
      </c>
      <c r="F543" s="8" t="s">
        <v>2261</v>
      </c>
      <c r="G543" s="8" t="s">
        <v>2262</v>
      </c>
      <c r="H543" s="10" t="s">
        <v>2260</v>
      </c>
      <c r="I543" s="8" t="s">
        <v>2137</v>
      </c>
      <c r="J543" s="8" t="s">
        <v>1242</v>
      </c>
      <c r="K543" s="8" t="s">
        <v>2263</v>
      </c>
      <c r="L543" s="8" t="s">
        <v>2264</v>
      </c>
      <c r="M543" s="8" t="s">
        <v>2265</v>
      </c>
      <c r="N543" s="8" t="s">
        <v>1590</v>
      </c>
      <c r="O543" s="8" t="s">
        <v>1893</v>
      </c>
      <c r="P543" s="8" t="s">
        <v>2266</v>
      </c>
      <c r="Q543" s="20">
        <v>40968</v>
      </c>
      <c r="R543" s="20"/>
      <c r="S543" s="13" t="s">
        <v>2267</v>
      </c>
      <c r="T543" s="13" t="s">
        <v>1188</v>
      </c>
      <c r="U543" s="12"/>
      <c r="V543" s="12"/>
      <c r="W543" s="8" t="s">
        <v>1188</v>
      </c>
      <c r="X543" s="8" t="s">
        <v>2268</v>
      </c>
    </row>
    <row r="544" spans="1:24" ht="15" customHeight="1" x14ac:dyDescent="0.25">
      <c r="A544" s="8" t="s">
        <v>24</v>
      </c>
      <c r="B544" s="9">
        <v>1223</v>
      </c>
      <c r="C544" s="8"/>
      <c r="D544" s="8" t="s">
        <v>2269</v>
      </c>
      <c r="E544" s="8" t="s">
        <v>1477</v>
      </c>
      <c r="F544" s="8" t="s">
        <v>2270</v>
      </c>
      <c r="G544" s="8"/>
      <c r="H544" s="10" t="s">
        <v>2269</v>
      </c>
      <c r="I544" s="8" t="s">
        <v>2086</v>
      </c>
      <c r="J544" s="8"/>
      <c r="K544" s="8" t="s">
        <v>2087</v>
      </c>
      <c r="L544" s="8"/>
      <c r="M544" s="8" t="s">
        <v>2105</v>
      </c>
      <c r="N544" s="8" t="s">
        <v>2106</v>
      </c>
      <c r="O544" s="8" t="s">
        <v>2271</v>
      </c>
      <c r="P544" s="8" t="s">
        <v>2108</v>
      </c>
      <c r="Q544" s="20">
        <v>40459</v>
      </c>
      <c r="R544" s="20"/>
      <c r="S544" s="13" t="s">
        <v>2092</v>
      </c>
      <c r="T544" s="13" t="s">
        <v>2092</v>
      </c>
      <c r="U544" s="12"/>
      <c r="V544" s="12"/>
      <c r="W544" s="8" t="s">
        <v>2092</v>
      </c>
      <c r="X544" s="8"/>
    </row>
    <row r="545" spans="1:24" ht="15" customHeight="1" x14ac:dyDescent="0.25">
      <c r="A545" s="8" t="s">
        <v>24</v>
      </c>
      <c r="B545" s="9">
        <v>1224</v>
      </c>
      <c r="C545" s="8"/>
      <c r="D545" s="8" t="s">
        <v>2272</v>
      </c>
      <c r="E545" s="8" t="s">
        <v>1477</v>
      </c>
      <c r="F545" s="8" t="s">
        <v>2273</v>
      </c>
      <c r="G545" s="8" t="s">
        <v>2274</v>
      </c>
      <c r="H545" s="10" t="s">
        <v>2272</v>
      </c>
      <c r="I545" s="8" t="s">
        <v>2137</v>
      </c>
      <c r="J545" s="8" t="s">
        <v>1203</v>
      </c>
      <c r="K545" s="8" t="s">
        <v>2138</v>
      </c>
      <c r="L545" s="8" t="s">
        <v>2275</v>
      </c>
      <c r="M545" s="8" t="s">
        <v>2276</v>
      </c>
      <c r="N545" s="8" t="s">
        <v>1739</v>
      </c>
      <c r="O545" s="8" t="s">
        <v>1740</v>
      </c>
      <c r="P545" s="8" t="s">
        <v>2277</v>
      </c>
      <c r="Q545" s="20">
        <v>40978</v>
      </c>
      <c r="R545" s="20"/>
      <c r="S545" s="13" t="s">
        <v>1188</v>
      </c>
      <c r="T545" s="13" t="s">
        <v>1188</v>
      </c>
      <c r="U545" s="12"/>
      <c r="V545" s="12"/>
      <c r="W545" s="8" t="s">
        <v>1188</v>
      </c>
      <c r="X545" s="8"/>
    </row>
    <row r="546" spans="1:24" ht="15" customHeight="1" x14ac:dyDescent="0.25">
      <c r="A546" s="8" t="s">
        <v>24</v>
      </c>
      <c r="B546" s="9">
        <v>1225</v>
      </c>
      <c r="C546" s="8"/>
      <c r="D546" s="8" t="s">
        <v>2278</v>
      </c>
      <c r="E546" s="8" t="s">
        <v>1477</v>
      </c>
      <c r="F546" s="8" t="s">
        <v>2279</v>
      </c>
      <c r="G546" s="8" t="s">
        <v>2280</v>
      </c>
      <c r="H546" s="10" t="s">
        <v>2278</v>
      </c>
      <c r="I546" s="8" t="s">
        <v>2137</v>
      </c>
      <c r="J546" s="8" t="s">
        <v>1279</v>
      </c>
      <c r="K546" s="8" t="s">
        <v>2150</v>
      </c>
      <c r="L546" s="8" t="s">
        <v>2151</v>
      </c>
      <c r="M546" s="8" t="s">
        <v>2281</v>
      </c>
      <c r="N546" s="8" t="s">
        <v>2153</v>
      </c>
      <c r="O546" s="8" t="s">
        <v>2282</v>
      </c>
      <c r="P546" s="8" t="s">
        <v>2155</v>
      </c>
      <c r="Q546" s="20">
        <v>41019</v>
      </c>
      <c r="R546" s="20"/>
      <c r="S546" s="13" t="s">
        <v>1286</v>
      </c>
      <c r="T546" s="13" t="s">
        <v>1188</v>
      </c>
      <c r="U546" s="12"/>
      <c r="V546" s="12"/>
      <c r="W546" s="8" t="s">
        <v>1188</v>
      </c>
      <c r="X546" s="8" t="s">
        <v>2283</v>
      </c>
    </row>
    <row r="547" spans="1:24" ht="15" customHeight="1" x14ac:dyDescent="0.25">
      <c r="A547" s="8" t="s">
        <v>24</v>
      </c>
      <c r="B547" s="9">
        <v>1226</v>
      </c>
      <c r="C547" s="8"/>
      <c r="D547" s="8" t="s">
        <v>2284</v>
      </c>
      <c r="E547" s="8" t="s">
        <v>2285</v>
      </c>
      <c r="F547" s="8" t="s">
        <v>2286</v>
      </c>
      <c r="G547" s="8"/>
      <c r="H547" s="10" t="s">
        <v>2284</v>
      </c>
      <c r="I547" s="8" t="s">
        <v>2086</v>
      </c>
      <c r="J547" s="8"/>
      <c r="K547" s="8" t="s">
        <v>2087</v>
      </c>
      <c r="L547" s="8"/>
      <c r="M547" s="8" t="s">
        <v>2287</v>
      </c>
      <c r="N547" s="8" t="s">
        <v>2288</v>
      </c>
      <c r="O547" s="8" t="s">
        <v>2289</v>
      </c>
      <c r="P547" s="8" t="s">
        <v>2290</v>
      </c>
      <c r="Q547" s="20">
        <v>40459</v>
      </c>
      <c r="R547" s="20"/>
      <c r="S547" s="13" t="s">
        <v>2092</v>
      </c>
      <c r="T547" s="13" t="s">
        <v>2092</v>
      </c>
      <c r="U547" s="12"/>
      <c r="V547" s="12"/>
      <c r="W547" s="8" t="s">
        <v>2092</v>
      </c>
      <c r="X547" s="8"/>
    </row>
    <row r="548" spans="1:24" ht="15" customHeight="1" x14ac:dyDescent="0.25">
      <c r="A548" s="8" t="s">
        <v>24</v>
      </c>
      <c r="B548" s="9">
        <v>1227</v>
      </c>
      <c r="C548" s="8"/>
      <c r="D548" s="8" t="s">
        <v>2256</v>
      </c>
      <c r="E548" s="8" t="s">
        <v>1458</v>
      </c>
      <c r="F548" s="8" t="s">
        <v>2257</v>
      </c>
      <c r="G548" s="8"/>
      <c r="H548" s="10" t="s">
        <v>2256</v>
      </c>
      <c r="I548" s="8" t="s">
        <v>2086</v>
      </c>
      <c r="J548" s="8"/>
      <c r="K548" s="8" t="s">
        <v>2087</v>
      </c>
      <c r="L548" s="8"/>
      <c r="M548" s="8" t="s">
        <v>2105</v>
      </c>
      <c r="N548" s="8" t="s">
        <v>2106</v>
      </c>
      <c r="O548" s="8" t="s">
        <v>2291</v>
      </c>
      <c r="P548" s="8" t="s">
        <v>2108</v>
      </c>
      <c r="Q548" s="20">
        <v>40459</v>
      </c>
      <c r="R548" s="20"/>
      <c r="S548" s="8" t="s">
        <v>2092</v>
      </c>
      <c r="T548" s="8" t="s">
        <v>2092</v>
      </c>
      <c r="U548" s="12"/>
      <c r="V548" s="12"/>
      <c r="W548" s="8" t="s">
        <v>2092</v>
      </c>
      <c r="X548" s="8"/>
    </row>
    <row r="549" spans="1:24" ht="15" customHeight="1" x14ac:dyDescent="0.25">
      <c r="A549" s="8" t="s">
        <v>24</v>
      </c>
      <c r="B549" s="9">
        <v>1228</v>
      </c>
      <c r="C549" s="8"/>
      <c r="D549" s="8" t="s">
        <v>2292</v>
      </c>
      <c r="E549" s="8" t="s">
        <v>1458</v>
      </c>
      <c r="F549" s="8" t="s">
        <v>2293</v>
      </c>
      <c r="G549" s="8"/>
      <c r="H549" s="10" t="s">
        <v>2292</v>
      </c>
      <c r="I549" s="8" t="s">
        <v>2086</v>
      </c>
      <c r="J549" s="8"/>
      <c r="K549" s="8" t="s">
        <v>2087</v>
      </c>
      <c r="L549" s="8"/>
      <c r="M549" s="8" t="s">
        <v>2088</v>
      </c>
      <c r="N549" s="8" t="s">
        <v>2089</v>
      </c>
      <c r="O549" s="8" t="s">
        <v>2294</v>
      </c>
      <c r="P549" s="8" t="s">
        <v>2102</v>
      </c>
      <c r="Q549" s="20">
        <v>40459</v>
      </c>
      <c r="R549" s="20"/>
      <c r="S549" s="8" t="s">
        <v>2092</v>
      </c>
      <c r="T549" s="8" t="s">
        <v>2092</v>
      </c>
      <c r="U549" s="12"/>
      <c r="V549" s="12"/>
      <c r="W549" s="8" t="s">
        <v>2092</v>
      </c>
      <c r="X549" s="8"/>
    </row>
    <row r="550" spans="1:24" ht="15" customHeight="1" x14ac:dyDescent="0.25">
      <c r="A550" s="8" t="s">
        <v>24</v>
      </c>
      <c r="B550" s="9">
        <v>1229</v>
      </c>
      <c r="C550" s="8"/>
      <c r="D550" s="8" t="s">
        <v>301</v>
      </c>
      <c r="E550" s="8" t="s">
        <v>26</v>
      </c>
      <c r="F550" s="8" t="s">
        <v>302</v>
      </c>
      <c r="G550" s="8" t="s">
        <v>6247</v>
      </c>
      <c r="H550" s="10" t="s">
        <v>2295</v>
      </c>
      <c r="I550" s="8" t="s">
        <v>2137</v>
      </c>
      <c r="J550" s="8"/>
      <c r="K550" s="8" t="s">
        <v>2296</v>
      </c>
      <c r="L550" s="8" t="s">
        <v>2297</v>
      </c>
      <c r="M550" s="8" t="s">
        <v>2298</v>
      </c>
      <c r="N550" s="8"/>
      <c r="O550" s="8" t="s">
        <v>62</v>
      </c>
      <c r="P550" s="8"/>
      <c r="Q550" s="20">
        <v>39695</v>
      </c>
      <c r="R550" s="20"/>
      <c r="S550" s="8" t="s">
        <v>789</v>
      </c>
      <c r="T550" s="8" t="s">
        <v>789</v>
      </c>
      <c r="U550" s="8" t="s">
        <v>816</v>
      </c>
      <c r="V550" s="12"/>
      <c r="W550" s="8" t="s">
        <v>789</v>
      </c>
      <c r="X550" s="8"/>
    </row>
    <row r="551" spans="1:24" ht="15" customHeight="1" x14ac:dyDescent="0.25">
      <c r="A551" s="8" t="s">
        <v>24</v>
      </c>
      <c r="B551" s="9">
        <v>1230</v>
      </c>
      <c r="C551" s="8"/>
      <c r="D551" s="8" t="s">
        <v>2299</v>
      </c>
      <c r="E551" s="8" t="s">
        <v>26</v>
      </c>
      <c r="F551" s="8" t="s">
        <v>2300</v>
      </c>
      <c r="G551" s="8" t="s">
        <v>3110</v>
      </c>
      <c r="H551" s="10" t="s">
        <v>2299</v>
      </c>
      <c r="I551" s="8" t="s">
        <v>2086</v>
      </c>
      <c r="J551" s="8"/>
      <c r="K551" s="8" t="s">
        <v>2087</v>
      </c>
      <c r="L551" s="8"/>
      <c r="M551" s="8" t="s">
        <v>2088</v>
      </c>
      <c r="N551" s="8" t="s">
        <v>2089</v>
      </c>
      <c r="O551" s="8" t="s">
        <v>2090</v>
      </c>
      <c r="P551" s="8" t="s">
        <v>2102</v>
      </c>
      <c r="Q551" s="20">
        <v>40459</v>
      </c>
      <c r="R551" s="20"/>
      <c r="S551" s="8" t="s">
        <v>2092</v>
      </c>
      <c r="T551" s="8" t="s">
        <v>2092</v>
      </c>
      <c r="U551" s="12"/>
      <c r="V551" s="12"/>
      <c r="W551" s="8" t="s">
        <v>2092</v>
      </c>
      <c r="X551" s="8"/>
    </row>
    <row r="552" spans="1:24" ht="15" customHeight="1" x14ac:dyDescent="0.25">
      <c r="A552" s="8" t="s">
        <v>24</v>
      </c>
      <c r="B552" s="9">
        <v>1231</v>
      </c>
      <c r="C552" s="8"/>
      <c r="D552" s="8" t="s">
        <v>1482</v>
      </c>
      <c r="E552" s="8" t="s">
        <v>26</v>
      </c>
      <c r="F552" s="8" t="s">
        <v>308</v>
      </c>
      <c r="G552" s="8" t="s">
        <v>2301</v>
      </c>
      <c r="H552" s="10" t="s">
        <v>1482</v>
      </c>
      <c r="I552" s="8" t="s">
        <v>2137</v>
      </c>
      <c r="J552" s="8" t="s">
        <v>1279</v>
      </c>
      <c r="K552" s="8" t="s">
        <v>2302</v>
      </c>
      <c r="L552" s="8" t="s">
        <v>2303</v>
      </c>
      <c r="M552" s="8" t="s">
        <v>2304</v>
      </c>
      <c r="N552" s="8" t="s">
        <v>2305</v>
      </c>
      <c r="O552" s="8" t="s">
        <v>2306</v>
      </c>
      <c r="P552" s="8" t="s">
        <v>2307</v>
      </c>
      <c r="Q552" s="20">
        <v>40786</v>
      </c>
      <c r="R552" s="20"/>
      <c r="S552" s="8" t="s">
        <v>1188</v>
      </c>
      <c r="T552" s="8" t="s">
        <v>1188</v>
      </c>
      <c r="U552" s="12"/>
      <c r="V552" s="12"/>
      <c r="W552" s="8" t="s">
        <v>1188</v>
      </c>
      <c r="X552" s="8"/>
    </row>
    <row r="553" spans="1:24" ht="15" customHeight="1" x14ac:dyDescent="0.25">
      <c r="A553" s="8" t="s">
        <v>24</v>
      </c>
      <c r="B553" s="9">
        <v>1232</v>
      </c>
      <c r="C553" s="8"/>
      <c r="D553" s="8" t="s">
        <v>563</v>
      </c>
      <c r="E553" s="8" t="s">
        <v>26</v>
      </c>
      <c r="F553" s="8" t="s">
        <v>564</v>
      </c>
      <c r="G553" s="8" t="s">
        <v>3141</v>
      </c>
      <c r="H553" s="10" t="s">
        <v>563</v>
      </c>
      <c r="I553" s="8" t="s">
        <v>2086</v>
      </c>
      <c r="J553" s="8"/>
      <c r="K553" s="8" t="s">
        <v>2087</v>
      </c>
      <c r="L553" s="8"/>
      <c r="M553" s="8" t="s">
        <v>2308</v>
      </c>
      <c r="N553" s="8" t="s">
        <v>2112</v>
      </c>
      <c r="O553" s="8" t="s">
        <v>2309</v>
      </c>
      <c r="P553" s="8" t="s">
        <v>2310</v>
      </c>
      <c r="Q553" s="20">
        <v>40466</v>
      </c>
      <c r="R553" s="20"/>
      <c r="S553" s="8" t="s">
        <v>2115</v>
      </c>
      <c r="T553" s="8" t="s">
        <v>2115</v>
      </c>
      <c r="U553" s="12"/>
      <c r="V553" s="12"/>
      <c r="W553" s="8" t="s">
        <v>2092</v>
      </c>
      <c r="X553" s="8"/>
    </row>
    <row r="554" spans="1:24" ht="15" customHeight="1" x14ac:dyDescent="0.25">
      <c r="A554" s="8" t="s">
        <v>24</v>
      </c>
      <c r="B554" s="9">
        <v>1233</v>
      </c>
      <c r="C554" s="8"/>
      <c r="D554" s="8" t="s">
        <v>2311</v>
      </c>
      <c r="E554" s="8" t="s">
        <v>26</v>
      </c>
      <c r="F554" s="8" t="s">
        <v>2312</v>
      </c>
      <c r="G554" s="8" t="s">
        <v>4799</v>
      </c>
      <c r="H554" s="10" t="s">
        <v>2311</v>
      </c>
      <c r="I554" s="8" t="s">
        <v>2313</v>
      </c>
      <c r="J554" s="8"/>
      <c r="K554" s="8" t="s">
        <v>2314</v>
      </c>
      <c r="L554" s="8" t="s">
        <v>2315</v>
      </c>
      <c r="M554" s="8" t="s">
        <v>2316</v>
      </c>
      <c r="N554" s="8"/>
      <c r="O554" s="8" t="s">
        <v>2317</v>
      </c>
      <c r="P554" s="8"/>
      <c r="Q554" s="20">
        <v>33095</v>
      </c>
      <c r="R554" s="20"/>
      <c r="S554" s="8" t="s">
        <v>2318</v>
      </c>
      <c r="T554" s="8" t="s">
        <v>2318</v>
      </c>
      <c r="U554" s="12"/>
      <c r="V554" s="12"/>
      <c r="W554" s="12"/>
      <c r="X554" s="8"/>
    </row>
    <row r="555" spans="1:24" ht="15" customHeight="1" x14ac:dyDescent="0.25">
      <c r="A555" s="8" t="s">
        <v>24</v>
      </c>
      <c r="B555" s="9">
        <v>1234</v>
      </c>
      <c r="C555" s="8"/>
      <c r="D555" s="8" t="s">
        <v>577</v>
      </c>
      <c r="E555" s="8" t="s">
        <v>26</v>
      </c>
      <c r="F555" s="8" t="s">
        <v>578</v>
      </c>
      <c r="G555" s="8" t="s">
        <v>3146</v>
      </c>
      <c r="H555" s="10" t="s">
        <v>577</v>
      </c>
      <c r="I555" s="8" t="s">
        <v>2086</v>
      </c>
      <c r="J555" s="8"/>
      <c r="K555" s="8" t="s">
        <v>2087</v>
      </c>
      <c r="L555" s="8"/>
      <c r="M555" s="8" t="s">
        <v>2105</v>
      </c>
      <c r="N555" s="8" t="s">
        <v>2106</v>
      </c>
      <c r="O555" s="8" t="s">
        <v>2291</v>
      </c>
      <c r="P555" s="8" t="s">
        <v>2108</v>
      </c>
      <c r="Q555" s="20">
        <v>40459</v>
      </c>
      <c r="R555" s="20"/>
      <c r="S555" s="8" t="s">
        <v>2092</v>
      </c>
      <c r="T555" s="8" t="s">
        <v>2092</v>
      </c>
      <c r="U555" s="12"/>
      <c r="V555" s="12"/>
      <c r="W555" s="8" t="s">
        <v>2092</v>
      </c>
      <c r="X555" s="8"/>
    </row>
    <row r="556" spans="1:24" ht="15" customHeight="1" x14ac:dyDescent="0.25">
      <c r="A556" s="8" t="s">
        <v>24</v>
      </c>
      <c r="B556" s="9">
        <v>1235</v>
      </c>
      <c r="C556" s="8"/>
      <c r="D556" s="8" t="s">
        <v>620</v>
      </c>
      <c r="E556" s="8" t="s">
        <v>26</v>
      </c>
      <c r="F556" s="8" t="s">
        <v>618</v>
      </c>
      <c r="G556" s="8" t="s">
        <v>3151</v>
      </c>
      <c r="H556" s="10" t="s">
        <v>620</v>
      </c>
      <c r="I556" s="8" t="s">
        <v>2086</v>
      </c>
      <c r="J556" s="8"/>
      <c r="K556" s="8" t="s">
        <v>2087</v>
      </c>
      <c r="L556" s="8"/>
      <c r="M556" s="8" t="s">
        <v>2308</v>
      </c>
      <c r="N556" s="8" t="s">
        <v>2112</v>
      </c>
      <c r="O556" s="8"/>
      <c r="P556" s="8" t="s">
        <v>2310</v>
      </c>
      <c r="Q556" s="20">
        <v>40466</v>
      </c>
      <c r="R556" s="20"/>
      <c r="S556" s="8" t="s">
        <v>2115</v>
      </c>
      <c r="T556" s="8" t="s">
        <v>2115</v>
      </c>
      <c r="U556" s="12"/>
      <c r="V556" s="12"/>
      <c r="W556" s="8" t="s">
        <v>2092</v>
      </c>
      <c r="X556" s="8"/>
    </row>
    <row r="557" spans="1:24" ht="15" customHeight="1" x14ac:dyDescent="0.25">
      <c r="A557" s="8" t="s">
        <v>24</v>
      </c>
      <c r="B557" s="9">
        <v>1236</v>
      </c>
      <c r="C557" s="8"/>
      <c r="D557" s="8" t="s">
        <v>620</v>
      </c>
      <c r="E557" s="8" t="s">
        <v>26</v>
      </c>
      <c r="F557" s="8" t="s">
        <v>618</v>
      </c>
      <c r="G557" s="8" t="s">
        <v>3151</v>
      </c>
      <c r="H557" s="10" t="s">
        <v>620</v>
      </c>
      <c r="I557" s="8" t="s">
        <v>2086</v>
      </c>
      <c r="J557" s="8"/>
      <c r="K557" s="8" t="s">
        <v>2087</v>
      </c>
      <c r="L557" s="8"/>
      <c r="M557" s="8" t="s">
        <v>2111</v>
      </c>
      <c r="N557" s="8" t="s">
        <v>2112</v>
      </c>
      <c r="O557" s="8" t="s">
        <v>2319</v>
      </c>
      <c r="P557" s="8" t="s">
        <v>2114</v>
      </c>
      <c r="Q557" s="20">
        <v>40466</v>
      </c>
      <c r="R557" s="20"/>
      <c r="S557" s="8" t="s">
        <v>2115</v>
      </c>
      <c r="T557" s="8" t="s">
        <v>2115</v>
      </c>
      <c r="U557" s="12"/>
      <c r="V557" s="12"/>
      <c r="W557" s="8" t="s">
        <v>2092</v>
      </c>
      <c r="X557" s="8"/>
    </row>
    <row r="558" spans="1:24" ht="15" customHeight="1" x14ac:dyDescent="0.25">
      <c r="A558" s="8" t="s">
        <v>24</v>
      </c>
      <c r="B558" s="9">
        <v>1237</v>
      </c>
      <c r="C558" s="8"/>
      <c r="D558" s="8" t="s">
        <v>2320</v>
      </c>
      <c r="E558" s="8" t="s">
        <v>26</v>
      </c>
      <c r="F558" s="8" t="s">
        <v>2321</v>
      </c>
      <c r="G558" s="8" t="s">
        <v>3164</v>
      </c>
      <c r="H558" s="10" t="s">
        <v>2320</v>
      </c>
      <c r="I558" s="8" t="s">
        <v>2086</v>
      </c>
      <c r="J558" s="8"/>
      <c r="K558" s="8" t="s">
        <v>2087</v>
      </c>
      <c r="L558" s="8"/>
      <c r="M558" s="8" t="s">
        <v>2088</v>
      </c>
      <c r="N558" s="8" t="s">
        <v>2089</v>
      </c>
      <c r="O558" s="8" t="s">
        <v>2090</v>
      </c>
      <c r="P558" s="8" t="s">
        <v>2102</v>
      </c>
      <c r="Q558" s="20">
        <v>40459</v>
      </c>
      <c r="R558" s="20"/>
      <c r="S558" s="8" t="s">
        <v>2092</v>
      </c>
      <c r="T558" s="8" t="s">
        <v>2092</v>
      </c>
      <c r="U558" s="12"/>
      <c r="V558" s="12"/>
      <c r="W558" s="8" t="s">
        <v>2092</v>
      </c>
      <c r="X558" s="8"/>
    </row>
    <row r="559" spans="1:24" ht="15" customHeight="1" x14ac:dyDescent="0.25">
      <c r="A559" s="8" t="s">
        <v>24</v>
      </c>
      <c r="B559" s="9">
        <v>1238</v>
      </c>
      <c r="C559" s="8"/>
      <c r="D559" s="8" t="s">
        <v>2320</v>
      </c>
      <c r="E559" s="8" t="s">
        <v>26</v>
      </c>
      <c r="F559" s="8" t="s">
        <v>2321</v>
      </c>
      <c r="G559" s="8" t="s">
        <v>3164</v>
      </c>
      <c r="H559" s="10" t="s">
        <v>2320</v>
      </c>
      <c r="I559" s="8"/>
      <c r="J559" s="8"/>
      <c r="K559" s="8"/>
      <c r="L559" s="8"/>
      <c r="M559" s="8" t="s">
        <v>2258</v>
      </c>
      <c r="N559" s="8"/>
      <c r="O559" s="8"/>
      <c r="P559" s="8"/>
      <c r="Q559" s="20">
        <v>24706</v>
      </c>
      <c r="R559" s="20"/>
      <c r="S559" s="8" t="s">
        <v>2259</v>
      </c>
      <c r="T559" s="12"/>
      <c r="U559" s="12"/>
      <c r="V559" s="12"/>
      <c r="W559" s="12"/>
      <c r="X559" s="8"/>
    </row>
    <row r="560" spans="1:24" ht="15" customHeight="1" x14ac:dyDescent="0.25">
      <c r="A560" s="8" t="s">
        <v>24</v>
      </c>
      <c r="B560" s="9">
        <v>1239</v>
      </c>
      <c r="C560" s="8"/>
      <c r="D560" s="8" t="s">
        <v>2322</v>
      </c>
      <c r="E560" s="8" t="s">
        <v>26</v>
      </c>
      <c r="F560" s="8" t="s">
        <v>747</v>
      </c>
      <c r="G560" s="8" t="s">
        <v>2323</v>
      </c>
      <c r="H560" s="10" t="s">
        <v>2322</v>
      </c>
      <c r="I560" s="8" t="s">
        <v>2189</v>
      </c>
      <c r="J560" s="8" t="s">
        <v>2190</v>
      </c>
      <c r="K560" s="8" t="s">
        <v>2191</v>
      </c>
      <c r="L560" s="8" t="s">
        <v>2192</v>
      </c>
      <c r="M560" s="8" t="s">
        <v>2193</v>
      </c>
      <c r="N560" s="8" t="s">
        <v>2194</v>
      </c>
      <c r="O560" s="8" t="s">
        <v>2195</v>
      </c>
      <c r="P560" s="8" t="s">
        <v>2324</v>
      </c>
      <c r="Q560" s="20">
        <v>36352</v>
      </c>
      <c r="R560" s="20"/>
      <c r="S560" s="8" t="s">
        <v>2197</v>
      </c>
      <c r="T560" s="8" t="s">
        <v>2197</v>
      </c>
      <c r="U560" s="12"/>
      <c r="V560" s="12"/>
      <c r="W560" s="12"/>
      <c r="X560" s="8"/>
    </row>
    <row r="561" spans="1:24" ht="15" customHeight="1" x14ac:dyDescent="0.25">
      <c r="A561" s="8" t="s">
        <v>24</v>
      </c>
      <c r="B561" s="9">
        <v>1240</v>
      </c>
      <c r="C561" s="8"/>
      <c r="D561" s="8" t="s">
        <v>2325</v>
      </c>
      <c r="E561" s="8" t="s">
        <v>26</v>
      </c>
      <c r="F561" s="8" t="s">
        <v>2326</v>
      </c>
      <c r="G561" s="8" t="s">
        <v>2327</v>
      </c>
      <c r="H561" s="10" t="s">
        <v>2325</v>
      </c>
      <c r="I561" s="8" t="s">
        <v>2189</v>
      </c>
      <c r="J561" s="8" t="s">
        <v>2190</v>
      </c>
      <c r="K561" s="8" t="s">
        <v>2191</v>
      </c>
      <c r="L561" s="8" t="s">
        <v>2192</v>
      </c>
      <c r="M561" s="8" t="s">
        <v>2193</v>
      </c>
      <c r="N561" s="8" t="s">
        <v>2328</v>
      </c>
      <c r="O561" s="8" t="s">
        <v>2195</v>
      </c>
      <c r="P561" s="8" t="s">
        <v>2324</v>
      </c>
      <c r="Q561" s="20">
        <v>36352</v>
      </c>
      <c r="R561" s="20"/>
      <c r="S561" s="8" t="s">
        <v>2197</v>
      </c>
      <c r="T561" s="8" t="s">
        <v>2197</v>
      </c>
      <c r="U561" s="12"/>
      <c r="V561" s="12"/>
      <c r="W561" s="12"/>
      <c r="X561" s="8"/>
    </row>
    <row r="562" spans="1:24" ht="15" customHeight="1" x14ac:dyDescent="0.25">
      <c r="A562" s="8" t="s">
        <v>24</v>
      </c>
      <c r="B562" s="9">
        <v>1241</v>
      </c>
      <c r="C562" s="8"/>
      <c r="D562" s="8" t="s">
        <v>2329</v>
      </c>
      <c r="E562" s="8" t="s">
        <v>26</v>
      </c>
      <c r="F562" s="8" t="s">
        <v>2330</v>
      </c>
      <c r="G562" s="16" t="s">
        <v>3164</v>
      </c>
      <c r="H562" s="10" t="s">
        <v>2329</v>
      </c>
      <c r="I562" s="8" t="s">
        <v>2086</v>
      </c>
      <c r="J562" s="8"/>
      <c r="K562" s="8" t="s">
        <v>2087</v>
      </c>
      <c r="L562" s="8"/>
      <c r="M562" s="8" t="s">
        <v>2088</v>
      </c>
      <c r="N562" s="8" t="s">
        <v>2089</v>
      </c>
      <c r="O562" s="8" t="s">
        <v>2090</v>
      </c>
      <c r="P562" s="8" t="s">
        <v>2102</v>
      </c>
      <c r="Q562" s="20">
        <v>40459</v>
      </c>
      <c r="R562" s="20"/>
      <c r="S562" s="8" t="s">
        <v>2092</v>
      </c>
      <c r="T562" s="8" t="s">
        <v>2092</v>
      </c>
      <c r="U562" s="12"/>
      <c r="V562" s="12"/>
      <c r="W562" s="8" t="s">
        <v>2092</v>
      </c>
      <c r="X562" s="8"/>
    </row>
    <row r="563" spans="1:24" ht="15" customHeight="1" x14ac:dyDescent="0.25">
      <c r="A563" s="8" t="s">
        <v>24</v>
      </c>
      <c r="B563" s="9">
        <v>1242</v>
      </c>
      <c r="C563" s="8"/>
      <c r="D563" s="8" t="s">
        <v>2331</v>
      </c>
      <c r="E563" s="8" t="s">
        <v>26</v>
      </c>
      <c r="F563" s="8" t="s">
        <v>2332</v>
      </c>
      <c r="G563" s="8" t="s">
        <v>2333</v>
      </c>
      <c r="H563" s="10" t="s">
        <v>2331</v>
      </c>
      <c r="I563" s="8" t="s">
        <v>2334</v>
      </c>
      <c r="J563" s="8"/>
      <c r="K563" s="8" t="s">
        <v>2335</v>
      </c>
      <c r="L563" s="8" t="s">
        <v>2336</v>
      </c>
      <c r="M563" s="8" t="s">
        <v>2337</v>
      </c>
      <c r="N563" s="8" t="s">
        <v>2338</v>
      </c>
      <c r="O563" s="8"/>
      <c r="P563" s="8"/>
      <c r="Q563" s="20">
        <v>32297</v>
      </c>
      <c r="R563" s="20"/>
      <c r="S563" s="8" t="s">
        <v>2318</v>
      </c>
      <c r="T563" s="8" t="s">
        <v>2318</v>
      </c>
      <c r="U563" s="12"/>
      <c r="V563" s="12"/>
      <c r="W563" s="12"/>
      <c r="X563" s="8"/>
    </row>
    <row r="564" spans="1:24" ht="15" customHeight="1" x14ac:dyDescent="0.25">
      <c r="A564" s="8" t="s">
        <v>24</v>
      </c>
      <c r="B564" s="9">
        <v>1243</v>
      </c>
      <c r="C564" s="8"/>
      <c r="D564" s="8" t="s">
        <v>303</v>
      </c>
      <c r="E564" s="8" t="s">
        <v>26</v>
      </c>
      <c r="F564" s="8" t="s">
        <v>67</v>
      </c>
      <c r="G564" s="8"/>
      <c r="H564" s="10" t="s">
        <v>303</v>
      </c>
      <c r="I564" s="8"/>
      <c r="J564" s="8" t="s">
        <v>2339</v>
      </c>
      <c r="K564" s="8"/>
      <c r="L564" s="8" t="s">
        <v>2340</v>
      </c>
      <c r="M564" s="8" t="s">
        <v>2341</v>
      </c>
      <c r="N564" s="8"/>
      <c r="O564" s="8"/>
      <c r="P564" s="8"/>
      <c r="Q564" s="8" t="s">
        <v>2342</v>
      </c>
      <c r="R564" s="8"/>
      <c r="S564" s="8" t="s">
        <v>2343</v>
      </c>
      <c r="T564" s="8" t="s">
        <v>2343</v>
      </c>
      <c r="U564" s="12"/>
      <c r="V564" s="12"/>
      <c r="W564" s="12"/>
      <c r="X564" s="8"/>
    </row>
    <row r="565" spans="1:24" ht="15" customHeight="1" x14ac:dyDescent="0.25">
      <c r="A565" s="8" t="s">
        <v>24</v>
      </c>
      <c r="B565" s="9">
        <v>1244</v>
      </c>
      <c r="C565" s="8"/>
      <c r="D565" s="8" t="s">
        <v>303</v>
      </c>
      <c r="E565" s="8" t="s">
        <v>26</v>
      </c>
      <c r="F565" s="8" t="s">
        <v>67</v>
      </c>
      <c r="G565" s="8"/>
      <c r="H565" s="10" t="s">
        <v>303</v>
      </c>
      <c r="I565" s="8" t="s">
        <v>74</v>
      </c>
      <c r="J565" s="8"/>
      <c r="K565" s="8"/>
      <c r="L565" s="8" t="s">
        <v>2344</v>
      </c>
      <c r="M565" s="8"/>
      <c r="N565" s="8" t="s">
        <v>1877</v>
      </c>
      <c r="O565" s="8" t="s">
        <v>2345</v>
      </c>
      <c r="P565" s="8"/>
      <c r="Q565" s="20">
        <v>26491</v>
      </c>
      <c r="R565" s="20"/>
      <c r="S565" s="12"/>
      <c r="T565" s="12"/>
      <c r="U565" s="12"/>
      <c r="V565" s="12"/>
      <c r="W565" s="12"/>
      <c r="X565" s="8"/>
    </row>
    <row r="566" spans="1:24" ht="15" customHeight="1" x14ac:dyDescent="0.25">
      <c r="A566" s="8" t="s">
        <v>24</v>
      </c>
      <c r="B566" s="9">
        <v>1245</v>
      </c>
      <c r="C566" s="8"/>
      <c r="D566" s="8" t="s">
        <v>303</v>
      </c>
      <c r="E566" s="8" t="s">
        <v>26</v>
      </c>
      <c r="F566" s="8" t="s">
        <v>67</v>
      </c>
      <c r="G566" s="8"/>
      <c r="H566" s="10" t="s">
        <v>303</v>
      </c>
      <c r="I566" s="8" t="s">
        <v>74</v>
      </c>
      <c r="J566" s="8"/>
      <c r="K566" s="8"/>
      <c r="L566" s="8" t="s">
        <v>2344</v>
      </c>
      <c r="M566" s="8"/>
      <c r="N566" s="8" t="s">
        <v>1877</v>
      </c>
      <c r="O566" s="8" t="s">
        <v>2346</v>
      </c>
      <c r="P566" s="8"/>
      <c r="Q566" s="20">
        <v>26491</v>
      </c>
      <c r="R566" s="20"/>
      <c r="S566" s="12"/>
      <c r="T566" s="12"/>
      <c r="U566" s="12"/>
      <c r="V566" s="12"/>
      <c r="W566" s="12"/>
      <c r="X566" s="8"/>
    </row>
    <row r="567" spans="1:24" ht="15" customHeight="1" x14ac:dyDescent="0.25">
      <c r="A567" s="8" t="s">
        <v>24</v>
      </c>
      <c r="B567" s="22">
        <v>1246</v>
      </c>
      <c r="C567" s="13"/>
      <c r="D567" s="13" t="s">
        <v>303</v>
      </c>
      <c r="E567" s="13" t="s">
        <v>26</v>
      </c>
      <c r="F567" s="13" t="s">
        <v>67</v>
      </c>
      <c r="G567" s="13"/>
      <c r="H567" s="18" t="s">
        <v>303</v>
      </c>
      <c r="I567" s="13" t="s">
        <v>74</v>
      </c>
      <c r="J567" s="13"/>
      <c r="K567" s="13"/>
      <c r="L567" s="13" t="s">
        <v>2344</v>
      </c>
      <c r="M567" s="13"/>
      <c r="N567" s="13" t="s">
        <v>2347</v>
      </c>
      <c r="O567" s="13" t="s">
        <v>2348</v>
      </c>
      <c r="P567" s="13"/>
      <c r="Q567" s="21">
        <v>26491</v>
      </c>
      <c r="R567" s="21"/>
      <c r="S567" s="13"/>
      <c r="T567" s="13"/>
      <c r="U567" s="13"/>
      <c r="V567" s="13"/>
      <c r="W567" s="13"/>
      <c r="X567" s="13"/>
    </row>
    <row r="568" spans="1:24" ht="15" customHeight="1" x14ac:dyDescent="0.25">
      <c r="A568" s="8" t="s">
        <v>24</v>
      </c>
      <c r="B568" s="22">
        <v>1247</v>
      </c>
      <c r="C568" s="8"/>
      <c r="D568" s="13" t="s">
        <v>303</v>
      </c>
      <c r="E568" s="13" t="s">
        <v>26</v>
      </c>
      <c r="F568" s="13" t="s">
        <v>67</v>
      </c>
      <c r="G568" s="13"/>
      <c r="H568" s="18" t="s">
        <v>303</v>
      </c>
      <c r="I568" s="13" t="s">
        <v>74</v>
      </c>
      <c r="J568" s="13"/>
      <c r="K568" s="13"/>
      <c r="L568" s="13" t="s">
        <v>2344</v>
      </c>
      <c r="M568" s="8"/>
      <c r="N568" s="16" t="s">
        <v>1877</v>
      </c>
      <c r="O568" s="16" t="s">
        <v>2349</v>
      </c>
      <c r="P568" s="8"/>
      <c r="Q568" s="21">
        <v>26491</v>
      </c>
      <c r="R568" s="21"/>
      <c r="S568" s="12"/>
      <c r="T568" s="12"/>
      <c r="U568" s="12"/>
      <c r="V568" s="12"/>
      <c r="W568" s="12"/>
      <c r="X568" s="8"/>
    </row>
    <row r="569" spans="1:24" ht="15" customHeight="1" x14ac:dyDescent="0.25">
      <c r="A569" s="8" t="s">
        <v>24</v>
      </c>
      <c r="B569" s="22">
        <v>1248</v>
      </c>
      <c r="C569" s="8"/>
      <c r="D569" s="16" t="s">
        <v>303</v>
      </c>
      <c r="E569" s="16" t="s">
        <v>26</v>
      </c>
      <c r="F569" s="16" t="s">
        <v>67</v>
      </c>
      <c r="G569" s="8"/>
      <c r="H569" s="18" t="s">
        <v>303</v>
      </c>
      <c r="I569" s="16" t="s">
        <v>2350</v>
      </c>
      <c r="J569" s="16" t="s">
        <v>2351</v>
      </c>
      <c r="K569" s="16"/>
      <c r="L569" s="16" t="s">
        <v>2352</v>
      </c>
      <c r="M569" s="8" t="s">
        <v>2353</v>
      </c>
      <c r="N569" s="16" t="s">
        <v>2354</v>
      </c>
      <c r="O569" s="8"/>
      <c r="P569" s="8" t="s">
        <v>2355</v>
      </c>
      <c r="Q569" s="20">
        <v>37831</v>
      </c>
      <c r="R569" s="20"/>
      <c r="S569" s="8" t="s">
        <v>2356</v>
      </c>
      <c r="T569" s="12"/>
      <c r="U569" s="12"/>
      <c r="V569" s="12"/>
      <c r="W569" s="12"/>
      <c r="X569" s="8"/>
    </row>
    <row r="570" spans="1:24" ht="15" customHeight="1" x14ac:dyDescent="0.25">
      <c r="A570" s="8" t="s">
        <v>24</v>
      </c>
      <c r="B570" s="22">
        <v>1249</v>
      </c>
      <c r="C570" s="8"/>
      <c r="D570" s="16" t="s">
        <v>2357</v>
      </c>
      <c r="E570" s="16" t="s">
        <v>2358</v>
      </c>
      <c r="F570" s="16" t="s">
        <v>2359</v>
      </c>
      <c r="G570" s="16" t="s">
        <v>2360</v>
      </c>
      <c r="H570" s="18" t="s">
        <v>2357</v>
      </c>
      <c r="I570" s="8" t="s">
        <v>74</v>
      </c>
      <c r="J570" s="8" t="s">
        <v>2361</v>
      </c>
      <c r="K570" s="8"/>
      <c r="L570" s="16" t="s">
        <v>2362</v>
      </c>
      <c r="M570" s="8" t="s">
        <v>2363</v>
      </c>
      <c r="N570" s="16" t="s">
        <v>2364</v>
      </c>
      <c r="O570" s="16" t="s">
        <v>2365</v>
      </c>
      <c r="P570" s="8"/>
      <c r="Q570" s="20">
        <v>15823</v>
      </c>
      <c r="R570" s="20"/>
      <c r="S570" s="13" t="s">
        <v>167</v>
      </c>
      <c r="T570" s="13" t="s">
        <v>2366</v>
      </c>
      <c r="U570" s="12"/>
      <c r="V570" s="12"/>
      <c r="W570" s="12"/>
      <c r="X570" s="8"/>
    </row>
    <row r="571" spans="1:24" ht="15" customHeight="1" x14ac:dyDescent="0.25">
      <c r="A571" s="8" t="s">
        <v>24</v>
      </c>
      <c r="B571" s="22">
        <v>1250</v>
      </c>
      <c r="C571" s="8"/>
      <c r="D571" s="16" t="s">
        <v>2367</v>
      </c>
      <c r="E571" s="16" t="s">
        <v>2358</v>
      </c>
      <c r="F571" s="16" t="s">
        <v>2368</v>
      </c>
      <c r="G571" s="16" t="s">
        <v>2369</v>
      </c>
      <c r="H571" s="18" t="s">
        <v>2367</v>
      </c>
      <c r="I571" s="8" t="s">
        <v>74</v>
      </c>
      <c r="J571" s="8" t="s">
        <v>2361</v>
      </c>
      <c r="K571" s="8"/>
      <c r="L571" s="16" t="s">
        <v>2362</v>
      </c>
      <c r="M571" s="8" t="s">
        <v>2363</v>
      </c>
      <c r="N571" s="16" t="s">
        <v>2364</v>
      </c>
      <c r="O571" s="16" t="s">
        <v>2365</v>
      </c>
      <c r="P571" s="8"/>
      <c r="Q571" s="20">
        <v>15823</v>
      </c>
      <c r="R571" s="20"/>
      <c r="S571" s="13" t="s">
        <v>167</v>
      </c>
      <c r="T571" s="19"/>
      <c r="U571" s="12"/>
      <c r="V571" s="12"/>
      <c r="W571" s="12"/>
      <c r="X571" s="8"/>
    </row>
    <row r="572" spans="1:24" ht="15" customHeight="1" x14ac:dyDescent="0.25">
      <c r="A572" s="8" t="s">
        <v>24</v>
      </c>
      <c r="B572" s="22">
        <v>1251</v>
      </c>
      <c r="C572" s="8"/>
      <c r="D572" s="16" t="s">
        <v>2367</v>
      </c>
      <c r="E572" s="16" t="s">
        <v>2358</v>
      </c>
      <c r="F572" s="16" t="s">
        <v>2368</v>
      </c>
      <c r="G572" s="16" t="s">
        <v>2369</v>
      </c>
      <c r="H572" s="18" t="s">
        <v>2367</v>
      </c>
      <c r="I572" s="8" t="s">
        <v>74</v>
      </c>
      <c r="J572" s="8"/>
      <c r="K572" s="8"/>
      <c r="L572" s="16" t="s">
        <v>2370</v>
      </c>
      <c r="M572" s="16" t="s">
        <v>2371</v>
      </c>
      <c r="N572" s="8"/>
      <c r="O572" s="16" t="s">
        <v>2372</v>
      </c>
      <c r="P572" s="8"/>
      <c r="Q572" s="8" t="s">
        <v>2373</v>
      </c>
      <c r="R572" s="8"/>
      <c r="S572" s="13" t="s">
        <v>167</v>
      </c>
      <c r="T572" s="19"/>
      <c r="U572" s="12"/>
      <c r="V572" s="12"/>
      <c r="W572" s="12"/>
      <c r="X572" s="8"/>
    </row>
    <row r="573" spans="1:24" ht="15" customHeight="1" x14ac:dyDescent="0.25">
      <c r="A573" s="8" t="s">
        <v>24</v>
      </c>
      <c r="B573" s="22">
        <v>1252</v>
      </c>
      <c r="C573" s="8"/>
      <c r="D573" s="16" t="s">
        <v>2367</v>
      </c>
      <c r="E573" s="16" t="s">
        <v>2358</v>
      </c>
      <c r="F573" s="16" t="s">
        <v>2368</v>
      </c>
      <c r="G573" s="16" t="s">
        <v>2369</v>
      </c>
      <c r="H573" s="18" t="s">
        <v>2367</v>
      </c>
      <c r="I573" s="8" t="s">
        <v>74</v>
      </c>
      <c r="J573" s="8" t="s">
        <v>2361</v>
      </c>
      <c r="K573" s="8"/>
      <c r="L573" s="16" t="s">
        <v>2362</v>
      </c>
      <c r="M573" s="8" t="s">
        <v>2363</v>
      </c>
      <c r="N573" s="16" t="s">
        <v>2364</v>
      </c>
      <c r="O573" s="16" t="s">
        <v>2365</v>
      </c>
      <c r="P573" s="8"/>
      <c r="Q573" s="20">
        <v>15824</v>
      </c>
      <c r="R573" s="20"/>
      <c r="S573" s="13" t="s">
        <v>167</v>
      </c>
      <c r="T573" s="19"/>
      <c r="U573" s="12"/>
      <c r="V573" s="12"/>
      <c r="W573" s="12"/>
      <c r="X573" s="8"/>
    </row>
    <row r="574" spans="1:24" ht="15" customHeight="1" x14ac:dyDescent="0.25">
      <c r="A574" s="8" t="s">
        <v>24</v>
      </c>
      <c r="B574" s="22">
        <v>1253</v>
      </c>
      <c r="C574" s="8"/>
      <c r="D574" s="16" t="s">
        <v>2367</v>
      </c>
      <c r="E574" s="16" t="s">
        <v>2358</v>
      </c>
      <c r="F574" s="16" t="s">
        <v>2368</v>
      </c>
      <c r="G574" s="16" t="s">
        <v>2369</v>
      </c>
      <c r="H574" s="18" t="s">
        <v>2367</v>
      </c>
      <c r="I574" s="8" t="s">
        <v>74</v>
      </c>
      <c r="J574" s="8"/>
      <c r="K574" s="8"/>
      <c r="L574" s="16" t="s">
        <v>2370</v>
      </c>
      <c r="M574" s="16" t="s">
        <v>2374</v>
      </c>
      <c r="N574" s="16" t="s">
        <v>2375</v>
      </c>
      <c r="O574" s="16" t="s">
        <v>2365</v>
      </c>
      <c r="P574" s="8"/>
      <c r="Q574" s="20">
        <v>13346</v>
      </c>
      <c r="R574" s="20"/>
      <c r="S574" s="13" t="s">
        <v>167</v>
      </c>
      <c r="T574" s="19"/>
      <c r="U574" s="12"/>
      <c r="V574" s="12"/>
      <c r="W574" s="12"/>
      <c r="X574" s="8"/>
    </row>
    <row r="575" spans="1:24" ht="15" customHeight="1" x14ac:dyDescent="0.25">
      <c r="A575" s="8" t="s">
        <v>24</v>
      </c>
      <c r="B575" s="22">
        <v>1254</v>
      </c>
      <c r="C575" s="8"/>
      <c r="D575" s="16" t="s">
        <v>2376</v>
      </c>
      <c r="E575" s="16" t="s">
        <v>2358</v>
      </c>
      <c r="F575" s="16" t="s">
        <v>2377</v>
      </c>
      <c r="G575" s="16" t="s">
        <v>46</v>
      </c>
      <c r="H575" s="18" t="s">
        <v>2376</v>
      </c>
      <c r="I575" s="16" t="s">
        <v>199</v>
      </c>
      <c r="J575" s="16" t="s">
        <v>2378</v>
      </c>
      <c r="K575" s="8"/>
      <c r="L575" s="16"/>
      <c r="M575" s="16" t="s">
        <v>2379</v>
      </c>
      <c r="N575" s="16" t="s">
        <v>2380</v>
      </c>
      <c r="O575" s="16" t="s">
        <v>1964</v>
      </c>
      <c r="P575" s="16" t="s">
        <v>2381</v>
      </c>
      <c r="Q575" s="20">
        <v>40682</v>
      </c>
      <c r="R575" s="20"/>
      <c r="S575" s="16" t="s">
        <v>1188</v>
      </c>
      <c r="T575" s="16" t="s">
        <v>1248</v>
      </c>
      <c r="U575" s="12"/>
      <c r="V575" s="12"/>
      <c r="W575" s="8" t="s">
        <v>1188</v>
      </c>
      <c r="X575" s="8"/>
    </row>
    <row r="576" spans="1:24" ht="15" customHeight="1" x14ac:dyDescent="0.25">
      <c r="A576" s="8" t="s">
        <v>24</v>
      </c>
      <c r="B576" s="22">
        <v>1255</v>
      </c>
      <c r="C576" s="8"/>
      <c r="D576" s="16" t="s">
        <v>2376</v>
      </c>
      <c r="E576" s="16" t="s">
        <v>2358</v>
      </c>
      <c r="F576" s="16" t="s">
        <v>2377</v>
      </c>
      <c r="G576" s="16" t="s">
        <v>46</v>
      </c>
      <c r="H576" s="18" t="s">
        <v>2376</v>
      </c>
      <c r="I576" s="16" t="s">
        <v>2137</v>
      </c>
      <c r="J576" s="8"/>
      <c r="K576" s="8"/>
      <c r="L576" s="16" t="s">
        <v>2382</v>
      </c>
      <c r="M576" s="16" t="s">
        <v>2383</v>
      </c>
      <c r="N576" s="8"/>
      <c r="O576" s="8"/>
      <c r="P576" s="8"/>
      <c r="Q576" s="20">
        <v>13233</v>
      </c>
      <c r="R576" s="20"/>
      <c r="S576" s="16" t="s">
        <v>167</v>
      </c>
      <c r="T576" s="19"/>
      <c r="U576" s="12"/>
      <c r="V576" s="12"/>
      <c r="W576" s="12"/>
      <c r="X576" s="8"/>
    </row>
    <row r="577" spans="1:24" ht="15" customHeight="1" x14ac:dyDescent="0.25">
      <c r="A577" s="8" t="s">
        <v>24</v>
      </c>
      <c r="B577" s="22">
        <v>1256</v>
      </c>
      <c r="C577" s="8"/>
      <c r="D577" s="16" t="s">
        <v>2376</v>
      </c>
      <c r="E577" s="16" t="s">
        <v>2358</v>
      </c>
      <c r="F577" s="16" t="s">
        <v>2377</v>
      </c>
      <c r="G577" s="16" t="s">
        <v>46</v>
      </c>
      <c r="H577" s="18" t="s">
        <v>2376</v>
      </c>
      <c r="I577" s="16" t="s">
        <v>2137</v>
      </c>
      <c r="J577" s="8"/>
      <c r="K577" s="8"/>
      <c r="L577" s="16" t="s">
        <v>2382</v>
      </c>
      <c r="M577" s="16" t="s">
        <v>2383</v>
      </c>
      <c r="N577" s="8"/>
      <c r="O577" s="8"/>
      <c r="P577" s="8"/>
      <c r="Q577" s="20">
        <v>13254</v>
      </c>
      <c r="R577" s="20"/>
      <c r="S577" s="16" t="s">
        <v>167</v>
      </c>
      <c r="T577" s="19"/>
      <c r="U577" s="12"/>
      <c r="V577" s="12"/>
      <c r="W577" s="12"/>
      <c r="X577" s="8"/>
    </row>
    <row r="578" spans="1:24" ht="15" customHeight="1" x14ac:dyDescent="0.25">
      <c r="A578" s="8" t="s">
        <v>24</v>
      </c>
      <c r="B578" s="22">
        <v>1257</v>
      </c>
      <c r="C578" s="8"/>
      <c r="D578" s="16" t="s">
        <v>2384</v>
      </c>
      <c r="E578" s="16" t="s">
        <v>2358</v>
      </c>
      <c r="F578" s="16" t="s">
        <v>2385</v>
      </c>
      <c r="G578" s="16" t="s">
        <v>2386</v>
      </c>
      <c r="H578" s="18" t="s">
        <v>2384</v>
      </c>
      <c r="I578" s="16" t="s">
        <v>2137</v>
      </c>
      <c r="J578" s="16" t="s">
        <v>2361</v>
      </c>
      <c r="K578" s="8"/>
      <c r="L578" s="16" t="s">
        <v>2362</v>
      </c>
      <c r="M578" s="16" t="s">
        <v>2363</v>
      </c>
      <c r="N578" s="16" t="s">
        <v>1770</v>
      </c>
      <c r="O578" s="16" t="s">
        <v>2365</v>
      </c>
      <c r="P578" s="8"/>
      <c r="Q578" s="20">
        <v>15824</v>
      </c>
      <c r="R578" s="20"/>
      <c r="S578" s="16" t="s">
        <v>167</v>
      </c>
      <c r="T578" s="19"/>
      <c r="U578" s="12"/>
      <c r="V578" s="12"/>
      <c r="W578" s="12"/>
      <c r="X578" s="8"/>
    </row>
    <row r="579" spans="1:24" ht="15" customHeight="1" x14ac:dyDescent="0.25">
      <c r="A579" s="8" t="s">
        <v>24</v>
      </c>
      <c r="B579" s="22">
        <v>1258</v>
      </c>
      <c r="C579" s="8"/>
      <c r="D579" s="16" t="s">
        <v>2387</v>
      </c>
      <c r="E579" s="16" t="s">
        <v>2358</v>
      </c>
      <c r="F579" s="16" t="s">
        <v>2388</v>
      </c>
      <c r="G579" s="16" t="s">
        <v>2389</v>
      </c>
      <c r="H579" s="18" t="s">
        <v>2387</v>
      </c>
      <c r="I579" s="16" t="s">
        <v>2390</v>
      </c>
      <c r="J579" s="16" t="s">
        <v>2391</v>
      </c>
      <c r="K579" s="8"/>
      <c r="L579" s="8"/>
      <c r="M579" s="8"/>
      <c r="N579" s="16" t="s">
        <v>2392</v>
      </c>
      <c r="O579" s="16" t="s">
        <v>2393</v>
      </c>
      <c r="P579" s="8"/>
      <c r="Q579" s="8" t="s">
        <v>2394</v>
      </c>
      <c r="R579" s="8"/>
      <c r="S579" s="16" t="s">
        <v>2395</v>
      </c>
      <c r="T579" s="16" t="s">
        <v>138</v>
      </c>
      <c r="U579" s="12"/>
      <c r="V579" s="12"/>
      <c r="W579" s="8" t="s">
        <v>167</v>
      </c>
      <c r="X579" s="8"/>
    </row>
    <row r="580" spans="1:24" ht="15" customHeight="1" x14ac:dyDescent="0.25">
      <c r="A580" s="8" t="s">
        <v>24</v>
      </c>
      <c r="B580" s="22">
        <v>1259</v>
      </c>
      <c r="C580" s="8"/>
      <c r="D580" s="16" t="s">
        <v>2396</v>
      </c>
      <c r="E580" s="16" t="s">
        <v>2358</v>
      </c>
      <c r="F580" s="16" t="s">
        <v>2397</v>
      </c>
      <c r="G580" s="16" t="s">
        <v>2398</v>
      </c>
      <c r="H580" s="18" t="s">
        <v>2396</v>
      </c>
      <c r="I580" s="16" t="s">
        <v>199</v>
      </c>
      <c r="J580" s="8"/>
      <c r="K580" s="8"/>
      <c r="L580" s="8" t="s">
        <v>2399</v>
      </c>
      <c r="M580" s="16" t="s">
        <v>2400</v>
      </c>
      <c r="N580" s="8"/>
      <c r="O580" s="8"/>
      <c r="P580" s="8"/>
      <c r="Q580" s="20">
        <v>11511</v>
      </c>
      <c r="R580" s="20"/>
      <c r="S580" s="16" t="s">
        <v>2203</v>
      </c>
      <c r="T580" s="13" t="s">
        <v>2204</v>
      </c>
      <c r="U580" s="12"/>
      <c r="V580" s="12"/>
      <c r="W580" s="12"/>
      <c r="X580" s="8"/>
    </row>
    <row r="581" spans="1:24" ht="15" customHeight="1" x14ac:dyDescent="0.25">
      <c r="A581" s="8" t="s">
        <v>24</v>
      </c>
      <c r="B581" s="22">
        <v>1260</v>
      </c>
      <c r="C581" s="8"/>
      <c r="D581" s="16" t="s">
        <v>2396</v>
      </c>
      <c r="E581" s="16" t="s">
        <v>2358</v>
      </c>
      <c r="F581" s="16" t="s">
        <v>2397</v>
      </c>
      <c r="G581" s="16" t="s">
        <v>2398</v>
      </c>
      <c r="H581" s="18" t="s">
        <v>2396</v>
      </c>
      <c r="I581" s="16" t="s">
        <v>2137</v>
      </c>
      <c r="J581" s="16" t="s">
        <v>2361</v>
      </c>
      <c r="K581" s="8"/>
      <c r="L581" s="8" t="s">
        <v>2362</v>
      </c>
      <c r="M581" s="16" t="s">
        <v>2363</v>
      </c>
      <c r="N581" s="16" t="s">
        <v>1770</v>
      </c>
      <c r="O581" s="16" t="s">
        <v>2365</v>
      </c>
      <c r="P581" s="8"/>
      <c r="Q581" s="20">
        <v>15823</v>
      </c>
      <c r="R581" s="20"/>
      <c r="S581" s="16" t="s">
        <v>2203</v>
      </c>
      <c r="T581" s="16" t="s">
        <v>2401</v>
      </c>
      <c r="U581" s="12"/>
      <c r="V581" s="12"/>
      <c r="W581" s="8" t="s">
        <v>167</v>
      </c>
      <c r="X581" s="8"/>
    </row>
    <row r="582" spans="1:24" ht="15" customHeight="1" x14ac:dyDescent="0.25">
      <c r="A582" s="8" t="s">
        <v>24</v>
      </c>
      <c r="B582" s="22">
        <v>1261</v>
      </c>
      <c r="C582" s="8"/>
      <c r="D582" s="16" t="s">
        <v>2396</v>
      </c>
      <c r="E582" s="16" t="s">
        <v>2358</v>
      </c>
      <c r="F582" s="16" t="s">
        <v>2397</v>
      </c>
      <c r="G582" s="16" t="s">
        <v>2398</v>
      </c>
      <c r="H582" s="18" t="s">
        <v>2396</v>
      </c>
      <c r="I582" s="16" t="s">
        <v>199</v>
      </c>
      <c r="J582" s="8"/>
      <c r="K582" s="8"/>
      <c r="L582" s="8" t="s">
        <v>2402</v>
      </c>
      <c r="M582" s="8"/>
      <c r="N582" s="16" t="s">
        <v>1714</v>
      </c>
      <c r="O582" s="16" t="s">
        <v>2403</v>
      </c>
      <c r="P582" s="8"/>
      <c r="Q582" s="20">
        <v>11520</v>
      </c>
      <c r="R582" s="20"/>
      <c r="S582" s="16" t="s">
        <v>2203</v>
      </c>
      <c r="T582" s="16" t="s">
        <v>180</v>
      </c>
      <c r="U582" s="12"/>
      <c r="V582" s="12"/>
      <c r="W582" s="12"/>
      <c r="X582" s="8"/>
    </row>
    <row r="583" spans="1:24" ht="15" customHeight="1" x14ac:dyDescent="0.25">
      <c r="A583" s="8" t="s">
        <v>24</v>
      </c>
      <c r="B583" s="22">
        <v>1262</v>
      </c>
      <c r="C583" s="8"/>
      <c r="D583" s="16" t="s">
        <v>2396</v>
      </c>
      <c r="E583" s="16" t="s">
        <v>2358</v>
      </c>
      <c r="F583" s="16" t="s">
        <v>2397</v>
      </c>
      <c r="G583" s="16" t="s">
        <v>2398</v>
      </c>
      <c r="H583" s="18" t="s">
        <v>2396</v>
      </c>
      <c r="I583" s="16" t="s">
        <v>2137</v>
      </c>
      <c r="J583" s="16" t="s">
        <v>2361</v>
      </c>
      <c r="K583" s="8"/>
      <c r="L583" s="8" t="s">
        <v>2362</v>
      </c>
      <c r="M583" s="8" t="s">
        <v>2363</v>
      </c>
      <c r="N583" s="16" t="s">
        <v>1770</v>
      </c>
      <c r="O583" s="16" t="s">
        <v>2365</v>
      </c>
      <c r="P583" s="8"/>
      <c r="Q583" s="20">
        <v>15823</v>
      </c>
      <c r="R583" s="20"/>
      <c r="S583" s="16" t="s">
        <v>2203</v>
      </c>
      <c r="T583" s="19"/>
      <c r="U583" s="12"/>
      <c r="V583" s="12"/>
      <c r="W583" s="8" t="s">
        <v>167</v>
      </c>
      <c r="X583" s="8"/>
    </row>
    <row r="584" spans="1:24" ht="15" customHeight="1" x14ac:dyDescent="0.25">
      <c r="A584" s="8" t="s">
        <v>24</v>
      </c>
      <c r="B584" s="22">
        <v>1263</v>
      </c>
      <c r="C584" s="8"/>
      <c r="D584" s="16" t="s">
        <v>2404</v>
      </c>
      <c r="E584" s="16" t="s">
        <v>2358</v>
      </c>
      <c r="F584" s="16" t="s">
        <v>2405</v>
      </c>
      <c r="G584" s="8" t="s">
        <v>2406</v>
      </c>
      <c r="H584" s="18" t="s">
        <v>2404</v>
      </c>
      <c r="I584" s="16" t="s">
        <v>2137</v>
      </c>
      <c r="J584" s="16" t="s">
        <v>2407</v>
      </c>
      <c r="K584" s="8"/>
      <c r="L584" s="8" t="s">
        <v>2370</v>
      </c>
      <c r="M584" s="8" t="s">
        <v>2408</v>
      </c>
      <c r="N584" s="8"/>
      <c r="O584" s="8"/>
      <c r="P584" s="8"/>
      <c r="Q584" s="8" t="s">
        <v>2409</v>
      </c>
      <c r="R584" s="8"/>
      <c r="S584" s="16" t="s">
        <v>2203</v>
      </c>
      <c r="T584" s="19"/>
      <c r="U584" s="12"/>
      <c r="V584" s="12"/>
      <c r="W584" s="12"/>
      <c r="X584" s="8"/>
    </row>
    <row r="585" spans="1:24" ht="15" customHeight="1" x14ac:dyDescent="0.25">
      <c r="A585" s="8" t="s">
        <v>24</v>
      </c>
      <c r="B585" s="22">
        <v>1264</v>
      </c>
      <c r="C585" s="8"/>
      <c r="D585" s="16" t="s">
        <v>2404</v>
      </c>
      <c r="E585" s="16" t="s">
        <v>2358</v>
      </c>
      <c r="F585" s="16" t="s">
        <v>2405</v>
      </c>
      <c r="G585" s="8" t="s">
        <v>2406</v>
      </c>
      <c r="H585" s="18" t="s">
        <v>2404</v>
      </c>
      <c r="I585" s="16" t="s">
        <v>2137</v>
      </c>
      <c r="J585" s="16" t="s">
        <v>2361</v>
      </c>
      <c r="K585" s="8"/>
      <c r="L585" s="8" t="s">
        <v>2362</v>
      </c>
      <c r="M585" s="8" t="s">
        <v>2363</v>
      </c>
      <c r="N585" s="8" t="s">
        <v>1770</v>
      </c>
      <c r="O585" s="8" t="s">
        <v>2365</v>
      </c>
      <c r="P585" s="8"/>
      <c r="Q585" s="20">
        <v>15823</v>
      </c>
      <c r="R585" s="20"/>
      <c r="S585" s="16" t="s">
        <v>2203</v>
      </c>
      <c r="T585" s="19"/>
      <c r="U585" s="12"/>
      <c r="V585" s="12"/>
      <c r="W585" s="8" t="s">
        <v>167</v>
      </c>
      <c r="X585" s="8"/>
    </row>
    <row r="586" spans="1:24" ht="15" customHeight="1" x14ac:dyDescent="0.25">
      <c r="A586" s="8" t="s">
        <v>24</v>
      </c>
      <c r="B586" s="22">
        <v>1265</v>
      </c>
      <c r="C586" s="8"/>
      <c r="D586" s="16" t="s">
        <v>2410</v>
      </c>
      <c r="E586" s="16" t="s">
        <v>2358</v>
      </c>
      <c r="F586" s="16" t="s">
        <v>67</v>
      </c>
      <c r="G586" s="8"/>
      <c r="H586" s="18" t="s">
        <v>2410</v>
      </c>
      <c r="I586" s="16" t="s">
        <v>2411</v>
      </c>
      <c r="J586" s="16" t="s">
        <v>2412</v>
      </c>
      <c r="K586" s="16" t="s">
        <v>2413</v>
      </c>
      <c r="L586" s="16" t="s">
        <v>2414</v>
      </c>
      <c r="M586" s="16" t="s">
        <v>2415</v>
      </c>
      <c r="N586" s="16" t="s">
        <v>2416</v>
      </c>
      <c r="O586" s="8" t="s">
        <v>2417</v>
      </c>
      <c r="P586" s="8" t="s">
        <v>2418</v>
      </c>
      <c r="Q586" s="20">
        <v>39605</v>
      </c>
      <c r="R586" s="20"/>
      <c r="S586" s="16" t="s">
        <v>2197</v>
      </c>
      <c r="T586" s="19"/>
      <c r="U586" s="12"/>
      <c r="V586" s="12"/>
      <c r="W586" s="12"/>
      <c r="X586" s="8"/>
    </row>
    <row r="587" spans="1:24" ht="15" customHeight="1" x14ac:dyDescent="0.25">
      <c r="A587" s="8" t="s">
        <v>24</v>
      </c>
      <c r="B587" s="22">
        <v>1266</v>
      </c>
      <c r="C587" s="8"/>
      <c r="D587" s="16" t="s">
        <v>2419</v>
      </c>
      <c r="E587" s="16" t="s">
        <v>2358</v>
      </c>
      <c r="F587" s="16" t="s">
        <v>67</v>
      </c>
      <c r="G587" s="16" t="s">
        <v>2420</v>
      </c>
      <c r="H587" s="18" t="s">
        <v>2419</v>
      </c>
      <c r="I587" s="16" t="s">
        <v>2137</v>
      </c>
      <c r="J587" s="16" t="s">
        <v>2361</v>
      </c>
      <c r="K587" s="8"/>
      <c r="L587" s="16" t="s">
        <v>2362</v>
      </c>
      <c r="M587" s="16" t="s">
        <v>2363</v>
      </c>
      <c r="N587" s="16" t="s">
        <v>1770</v>
      </c>
      <c r="O587" s="16" t="s">
        <v>2365</v>
      </c>
      <c r="P587" s="8"/>
      <c r="Q587" s="20">
        <v>15823</v>
      </c>
      <c r="R587" s="20"/>
      <c r="S587" s="16" t="s">
        <v>2203</v>
      </c>
      <c r="T587" s="19"/>
      <c r="U587" s="12"/>
      <c r="V587" s="12"/>
      <c r="W587" s="8" t="s">
        <v>167</v>
      </c>
      <c r="X587" s="8"/>
    </row>
    <row r="588" spans="1:24" ht="15" customHeight="1" x14ac:dyDescent="0.25">
      <c r="A588" s="8" t="s">
        <v>24</v>
      </c>
      <c r="B588" s="22">
        <v>1267</v>
      </c>
      <c r="C588" s="8"/>
      <c r="D588" s="16" t="s">
        <v>2421</v>
      </c>
      <c r="E588" s="8" t="s">
        <v>2422</v>
      </c>
      <c r="F588" s="8" t="s">
        <v>2423</v>
      </c>
      <c r="G588" s="8"/>
      <c r="H588" s="18" t="s">
        <v>2421</v>
      </c>
      <c r="I588" s="16" t="s">
        <v>2086</v>
      </c>
      <c r="J588" s="8"/>
      <c r="K588" s="8" t="s">
        <v>2087</v>
      </c>
      <c r="L588" s="8"/>
      <c r="M588" s="16" t="s">
        <v>2096</v>
      </c>
      <c r="N588" s="16" t="s">
        <v>2126</v>
      </c>
      <c r="O588" s="16" t="s">
        <v>2127</v>
      </c>
      <c r="P588" s="16" t="s">
        <v>2424</v>
      </c>
      <c r="Q588" s="20">
        <v>40459</v>
      </c>
      <c r="R588" s="20"/>
      <c r="S588" s="16" t="s">
        <v>2092</v>
      </c>
      <c r="T588" s="19"/>
      <c r="U588" s="12"/>
      <c r="V588" s="12"/>
      <c r="W588" s="12"/>
      <c r="X588" s="8"/>
    </row>
    <row r="589" spans="1:24" ht="15" customHeight="1" x14ac:dyDescent="0.25">
      <c r="A589" s="8" t="s">
        <v>24</v>
      </c>
      <c r="B589" s="22">
        <v>1268</v>
      </c>
      <c r="C589" s="8"/>
      <c r="D589" s="16" t="s">
        <v>782</v>
      </c>
      <c r="E589" s="8" t="s">
        <v>783</v>
      </c>
      <c r="F589" s="8" t="s">
        <v>1516</v>
      </c>
      <c r="G589" s="8"/>
      <c r="H589" s="18" t="s">
        <v>782</v>
      </c>
      <c r="I589" s="16" t="s">
        <v>2086</v>
      </c>
      <c r="J589" s="8"/>
      <c r="K589" s="8" t="s">
        <v>2087</v>
      </c>
      <c r="L589" s="8"/>
      <c r="M589" s="16" t="s">
        <v>2105</v>
      </c>
      <c r="N589" s="16" t="s">
        <v>2106</v>
      </c>
      <c r="O589" s="16" t="s">
        <v>2271</v>
      </c>
      <c r="P589" s="16" t="s">
        <v>2108</v>
      </c>
      <c r="Q589" s="20">
        <v>40459</v>
      </c>
      <c r="R589" s="20"/>
      <c r="S589" s="16" t="s">
        <v>2092</v>
      </c>
      <c r="T589" s="19"/>
      <c r="U589" s="12"/>
      <c r="V589" s="12"/>
      <c r="W589" s="12"/>
      <c r="X589" s="8"/>
    </row>
    <row r="590" spans="1:24" ht="15" customHeight="1" x14ac:dyDescent="0.25">
      <c r="A590" s="8" t="s">
        <v>24</v>
      </c>
      <c r="B590" s="22">
        <v>1269</v>
      </c>
      <c r="C590" s="8"/>
      <c r="D590" s="16" t="s">
        <v>2425</v>
      </c>
      <c r="E590" s="8" t="s">
        <v>2426</v>
      </c>
      <c r="F590" s="8" t="s">
        <v>2427</v>
      </c>
      <c r="G590" s="8" t="s">
        <v>2428</v>
      </c>
      <c r="H590" s="18" t="s">
        <v>2425</v>
      </c>
      <c r="I590" s="16" t="s">
        <v>2137</v>
      </c>
      <c r="J590" s="16" t="s">
        <v>1203</v>
      </c>
      <c r="K590" s="16" t="s">
        <v>2138</v>
      </c>
      <c r="L590" s="16" t="s">
        <v>2139</v>
      </c>
      <c r="M590" s="16" t="s">
        <v>2429</v>
      </c>
      <c r="N590" s="16" t="s">
        <v>2141</v>
      </c>
      <c r="O590" s="16" t="s">
        <v>1885</v>
      </c>
      <c r="P590" s="16" t="s">
        <v>2143</v>
      </c>
      <c r="Q590" s="20">
        <v>40984</v>
      </c>
      <c r="R590" s="20"/>
      <c r="S590" s="16" t="s">
        <v>1188</v>
      </c>
      <c r="T590" s="16" t="s">
        <v>1188</v>
      </c>
      <c r="U590" s="12"/>
      <c r="V590" s="12"/>
      <c r="W590" s="8" t="s">
        <v>1188</v>
      </c>
      <c r="X590" s="8"/>
    </row>
    <row r="591" spans="1:24" ht="15" customHeight="1" x14ac:dyDescent="0.25">
      <c r="A591" s="8" t="s">
        <v>24</v>
      </c>
      <c r="B591" s="22">
        <v>1270</v>
      </c>
      <c r="C591" s="8"/>
      <c r="D591" s="16" t="s">
        <v>2430</v>
      </c>
      <c r="E591" s="8" t="s">
        <v>2431</v>
      </c>
      <c r="F591" s="8" t="s">
        <v>2432</v>
      </c>
      <c r="G591" s="8" t="s">
        <v>2433</v>
      </c>
      <c r="H591" s="18" t="s">
        <v>2430</v>
      </c>
      <c r="I591" s="8"/>
      <c r="J591" s="16" t="s">
        <v>2434</v>
      </c>
      <c r="K591" s="8"/>
      <c r="L591" s="16" t="s">
        <v>2435</v>
      </c>
      <c r="M591" s="8"/>
      <c r="N591" s="8"/>
      <c r="O591" s="8"/>
      <c r="P591" s="8"/>
      <c r="Q591" s="13" t="s">
        <v>2436</v>
      </c>
      <c r="R591" s="8"/>
      <c r="S591" s="16" t="s">
        <v>2437</v>
      </c>
      <c r="T591" s="13"/>
      <c r="U591" s="12"/>
      <c r="V591" s="12"/>
      <c r="W591" s="12"/>
      <c r="X591" s="8"/>
    </row>
    <row r="592" spans="1:24" ht="15" customHeight="1" x14ac:dyDescent="0.25">
      <c r="A592" s="8" t="s">
        <v>24</v>
      </c>
      <c r="B592" s="22">
        <v>1271</v>
      </c>
      <c r="C592" s="8"/>
      <c r="D592" s="16" t="s">
        <v>2438</v>
      </c>
      <c r="E592" s="8" t="s">
        <v>2431</v>
      </c>
      <c r="F592" s="8" t="s">
        <v>2432</v>
      </c>
      <c r="G592" s="8"/>
      <c r="H592" s="18" t="s">
        <v>2438</v>
      </c>
      <c r="I592" s="16" t="s">
        <v>2086</v>
      </c>
      <c r="J592" s="8"/>
      <c r="K592" s="8" t="s">
        <v>2087</v>
      </c>
      <c r="L592" s="8"/>
      <c r="M592" s="13" t="s">
        <v>2105</v>
      </c>
      <c r="N592" s="8" t="s">
        <v>2106</v>
      </c>
      <c r="O592" s="8" t="s">
        <v>2439</v>
      </c>
      <c r="P592" s="8" t="s">
        <v>2108</v>
      </c>
      <c r="Q592" s="21">
        <v>40459</v>
      </c>
      <c r="R592" s="20"/>
      <c r="S592" s="16" t="s">
        <v>2092</v>
      </c>
      <c r="T592" s="13"/>
      <c r="U592" s="12"/>
      <c r="V592" s="12"/>
      <c r="W592" s="12"/>
      <c r="X592" s="8"/>
    </row>
    <row r="593" spans="1:24" ht="15" customHeight="1" x14ac:dyDescent="0.25">
      <c r="A593" s="8" t="s">
        <v>24</v>
      </c>
      <c r="B593" s="22">
        <v>1272</v>
      </c>
      <c r="C593" s="8"/>
      <c r="D593" s="16" t="s">
        <v>2440</v>
      </c>
      <c r="E593" s="13" t="s">
        <v>2431</v>
      </c>
      <c r="F593" s="13" t="s">
        <v>2441</v>
      </c>
      <c r="G593" s="8" t="s">
        <v>89</v>
      </c>
      <c r="H593" s="18" t="s">
        <v>2440</v>
      </c>
      <c r="I593" s="16" t="s">
        <v>199</v>
      </c>
      <c r="J593" s="8"/>
      <c r="K593" s="8" t="s">
        <v>2442</v>
      </c>
      <c r="L593" s="8" t="s">
        <v>2443</v>
      </c>
      <c r="M593" s="8" t="s">
        <v>2444</v>
      </c>
      <c r="N593" s="8" t="s">
        <v>2445</v>
      </c>
      <c r="O593" s="8" t="s">
        <v>2446</v>
      </c>
      <c r="P593" s="8"/>
      <c r="Q593" s="20">
        <v>21578</v>
      </c>
      <c r="R593" s="20"/>
      <c r="S593" s="16" t="s">
        <v>2447</v>
      </c>
      <c r="T593" s="13"/>
      <c r="U593" s="12"/>
      <c r="V593" s="12"/>
      <c r="W593" s="12"/>
      <c r="X593" s="8"/>
    </row>
    <row r="594" spans="1:24" ht="15" customHeight="1" x14ac:dyDescent="0.25">
      <c r="A594" s="8" t="s">
        <v>24</v>
      </c>
      <c r="B594" s="22">
        <v>1273</v>
      </c>
      <c r="C594" s="8"/>
      <c r="D594" s="16" t="s">
        <v>2448</v>
      </c>
      <c r="E594" s="8" t="s">
        <v>2431</v>
      </c>
      <c r="F594" s="8" t="s">
        <v>2441</v>
      </c>
      <c r="G594" s="8"/>
      <c r="H594" s="18" t="s">
        <v>2448</v>
      </c>
      <c r="I594" s="16" t="s">
        <v>2086</v>
      </c>
      <c r="J594" s="8"/>
      <c r="K594" s="8" t="s">
        <v>2087</v>
      </c>
      <c r="L594" s="8"/>
      <c r="M594" s="8" t="s">
        <v>2111</v>
      </c>
      <c r="N594" s="8" t="s">
        <v>2112</v>
      </c>
      <c r="O594" s="8" t="s">
        <v>2123</v>
      </c>
      <c r="P594" s="8" t="s">
        <v>2114</v>
      </c>
      <c r="Q594" s="20">
        <v>40466</v>
      </c>
      <c r="R594" s="20"/>
      <c r="S594" s="16" t="s">
        <v>2115</v>
      </c>
      <c r="T594" s="13"/>
      <c r="U594" s="12"/>
      <c r="V594" s="12"/>
      <c r="W594" s="12"/>
      <c r="X594" s="8"/>
    </row>
    <row r="595" spans="1:24" ht="15" customHeight="1" x14ac:dyDescent="0.25">
      <c r="A595" s="8" t="s">
        <v>24</v>
      </c>
      <c r="B595" s="22">
        <v>1274</v>
      </c>
      <c r="C595" s="8"/>
      <c r="D595" s="16" t="s">
        <v>2449</v>
      </c>
      <c r="E595" s="8" t="s">
        <v>2431</v>
      </c>
      <c r="F595" s="8" t="s">
        <v>67</v>
      </c>
      <c r="G595" s="8"/>
      <c r="H595" s="18" t="s">
        <v>2431</v>
      </c>
      <c r="I595" s="8"/>
      <c r="J595" s="8"/>
      <c r="K595" s="8"/>
      <c r="L595" s="8"/>
      <c r="M595" s="8" t="s">
        <v>2450</v>
      </c>
      <c r="N595" s="8"/>
      <c r="O595" s="8"/>
      <c r="P595" s="8"/>
      <c r="Q595" s="20">
        <v>17391</v>
      </c>
      <c r="R595" s="20"/>
      <c r="S595" s="13"/>
      <c r="T595" s="13"/>
      <c r="U595" s="12"/>
      <c r="V595" s="12"/>
      <c r="W595" s="12"/>
      <c r="X595" s="8"/>
    </row>
    <row r="596" spans="1:24" ht="15" customHeight="1" x14ac:dyDescent="0.25">
      <c r="A596" s="8" t="s">
        <v>24</v>
      </c>
      <c r="B596" s="22">
        <v>1275</v>
      </c>
      <c r="C596" s="8"/>
      <c r="D596" s="16" t="s">
        <v>2451</v>
      </c>
      <c r="E596" s="8" t="s">
        <v>2452</v>
      </c>
      <c r="F596" s="8" t="s">
        <v>2453</v>
      </c>
      <c r="G596" s="8"/>
      <c r="H596" s="18" t="s">
        <v>2451</v>
      </c>
      <c r="I596" s="16" t="s">
        <v>2086</v>
      </c>
      <c r="J596" s="8"/>
      <c r="K596" s="8" t="s">
        <v>2087</v>
      </c>
      <c r="L596" s="8"/>
      <c r="M596" s="8" t="s">
        <v>2096</v>
      </c>
      <c r="N596" s="8" t="s">
        <v>2097</v>
      </c>
      <c r="O596" s="8" t="s">
        <v>2090</v>
      </c>
      <c r="P596" s="8" t="s">
        <v>2099</v>
      </c>
      <c r="Q596" s="20">
        <v>40459</v>
      </c>
      <c r="R596" s="20"/>
      <c r="S596" s="13" t="s">
        <v>2092</v>
      </c>
      <c r="T596" s="13"/>
      <c r="U596" s="12"/>
      <c r="V596" s="12"/>
      <c r="W596" s="12"/>
      <c r="X596" s="8"/>
    </row>
    <row r="597" spans="1:24" ht="15" customHeight="1" x14ac:dyDescent="0.25">
      <c r="A597" s="8" t="s">
        <v>24</v>
      </c>
      <c r="B597" s="22">
        <v>1276</v>
      </c>
      <c r="C597" s="8"/>
      <c r="D597" s="16" t="s">
        <v>2454</v>
      </c>
      <c r="E597" s="13" t="s">
        <v>2452</v>
      </c>
      <c r="F597" s="13" t="s">
        <v>2455</v>
      </c>
      <c r="G597" s="8"/>
      <c r="H597" s="18" t="s">
        <v>2454</v>
      </c>
      <c r="I597" s="16" t="s">
        <v>2086</v>
      </c>
      <c r="J597" s="8"/>
      <c r="K597" s="8" t="s">
        <v>2087</v>
      </c>
      <c r="L597" s="8"/>
      <c r="M597" s="8" t="s">
        <v>2088</v>
      </c>
      <c r="N597" s="8" t="s">
        <v>2089</v>
      </c>
      <c r="O597" s="8" t="s">
        <v>2090</v>
      </c>
      <c r="P597" s="8" t="s">
        <v>2102</v>
      </c>
      <c r="Q597" s="20">
        <v>40459</v>
      </c>
      <c r="R597" s="20"/>
      <c r="S597" s="13" t="s">
        <v>2092</v>
      </c>
      <c r="T597" s="13"/>
      <c r="U597" s="12"/>
      <c r="V597" s="12"/>
      <c r="W597" s="12"/>
      <c r="X597" s="8"/>
    </row>
    <row r="598" spans="1:24" ht="15" customHeight="1" x14ac:dyDescent="0.25">
      <c r="A598" s="8" t="s">
        <v>24</v>
      </c>
      <c r="B598" s="22">
        <v>1277</v>
      </c>
      <c r="C598" s="8"/>
      <c r="D598" s="16" t="s">
        <v>2456</v>
      </c>
      <c r="E598" s="13" t="s">
        <v>798</v>
      </c>
      <c r="F598" s="13" t="s">
        <v>799</v>
      </c>
      <c r="G598" s="8"/>
      <c r="H598" s="18" t="s">
        <v>2456</v>
      </c>
      <c r="I598" s="16" t="s">
        <v>2086</v>
      </c>
      <c r="J598" s="8"/>
      <c r="K598" s="8" t="s">
        <v>2087</v>
      </c>
      <c r="L598" s="8"/>
      <c r="M598" s="8" t="s">
        <v>2457</v>
      </c>
      <c r="N598" s="8" t="s">
        <v>2458</v>
      </c>
      <c r="O598" s="8" t="s">
        <v>2459</v>
      </c>
      <c r="P598" s="8" t="s">
        <v>2460</v>
      </c>
      <c r="Q598" s="20">
        <v>40466</v>
      </c>
      <c r="R598" s="20"/>
      <c r="S598" s="13" t="s">
        <v>2115</v>
      </c>
      <c r="T598" s="13"/>
      <c r="U598" s="12"/>
      <c r="V598" s="12"/>
      <c r="W598" s="12"/>
      <c r="X598" s="8"/>
    </row>
    <row r="599" spans="1:24" ht="15" customHeight="1" x14ac:dyDescent="0.25">
      <c r="A599" s="8" t="s">
        <v>24</v>
      </c>
      <c r="B599" s="22">
        <v>1278</v>
      </c>
      <c r="C599" s="8"/>
      <c r="D599" s="16" t="s">
        <v>2461</v>
      </c>
      <c r="E599" s="8" t="s">
        <v>1545</v>
      </c>
      <c r="F599" s="8" t="s">
        <v>2462</v>
      </c>
      <c r="G599" s="8"/>
      <c r="H599" s="18" t="s">
        <v>2461</v>
      </c>
      <c r="I599" s="16" t="s">
        <v>2086</v>
      </c>
      <c r="J599" s="8"/>
      <c r="K599" s="8" t="s">
        <v>2087</v>
      </c>
      <c r="L599" s="8"/>
      <c r="M599" s="8" t="s">
        <v>2287</v>
      </c>
      <c r="N599" s="8" t="s">
        <v>2463</v>
      </c>
      <c r="O599" s="8" t="s">
        <v>2464</v>
      </c>
      <c r="P599" s="8" t="s">
        <v>2290</v>
      </c>
      <c r="Q599" s="20">
        <v>40459</v>
      </c>
      <c r="R599" s="20"/>
      <c r="S599" s="13" t="s">
        <v>2092</v>
      </c>
      <c r="T599" s="13"/>
      <c r="U599" s="12"/>
      <c r="V599" s="12"/>
      <c r="W599" s="12"/>
      <c r="X599" s="8"/>
    </row>
    <row r="600" spans="1:24" ht="15" customHeight="1" x14ac:dyDescent="0.25">
      <c r="A600" s="8" t="s">
        <v>24</v>
      </c>
      <c r="B600" s="22">
        <v>1279</v>
      </c>
      <c r="C600" s="8"/>
      <c r="D600" s="16" t="s">
        <v>2465</v>
      </c>
      <c r="E600" s="8" t="s">
        <v>1551</v>
      </c>
      <c r="F600" s="8" t="s">
        <v>2466</v>
      </c>
      <c r="G600" s="8" t="s">
        <v>2467</v>
      </c>
      <c r="H600" s="18" t="s">
        <v>2465</v>
      </c>
      <c r="I600" s="16" t="s">
        <v>199</v>
      </c>
      <c r="J600" s="16" t="s">
        <v>2378</v>
      </c>
      <c r="K600" s="8"/>
      <c r="L600" s="8"/>
      <c r="M600" s="8" t="s">
        <v>2379</v>
      </c>
      <c r="N600" s="8" t="s">
        <v>2380</v>
      </c>
      <c r="O600" s="8" t="s">
        <v>1893</v>
      </c>
      <c r="P600" s="8" t="s">
        <v>2381</v>
      </c>
      <c r="Q600" s="20">
        <v>40682</v>
      </c>
      <c r="R600" s="20"/>
      <c r="S600" s="13" t="s">
        <v>1286</v>
      </c>
      <c r="T600" s="13" t="s">
        <v>1188</v>
      </c>
      <c r="U600" s="12"/>
      <c r="V600" s="12"/>
      <c r="W600" s="8" t="s">
        <v>1188</v>
      </c>
      <c r="X600" s="8"/>
    </row>
    <row r="601" spans="1:24" ht="15" customHeight="1" x14ac:dyDescent="0.25">
      <c r="A601" s="8" t="s">
        <v>24</v>
      </c>
      <c r="B601" s="22">
        <v>1280</v>
      </c>
      <c r="C601" s="8"/>
      <c r="D601" s="16" t="s">
        <v>2468</v>
      </c>
      <c r="E601" s="13" t="s">
        <v>2469</v>
      </c>
      <c r="F601" s="13" t="s">
        <v>2040</v>
      </c>
      <c r="G601" s="8" t="s">
        <v>2470</v>
      </c>
      <c r="H601" s="18" t="s">
        <v>2468</v>
      </c>
      <c r="I601" s="8"/>
      <c r="J601" s="8"/>
      <c r="K601" s="8" t="s">
        <v>2471</v>
      </c>
      <c r="L601" s="8"/>
      <c r="M601" s="8" t="s">
        <v>2472</v>
      </c>
      <c r="N601" s="8" t="s">
        <v>2473</v>
      </c>
      <c r="O601" s="8"/>
      <c r="P601" s="8"/>
      <c r="Q601" s="8" t="s">
        <v>2474</v>
      </c>
      <c r="R601" s="8"/>
      <c r="S601" s="13" t="s">
        <v>2475</v>
      </c>
      <c r="T601" s="13"/>
      <c r="U601" s="12"/>
      <c r="V601" s="12"/>
      <c r="W601" s="12"/>
      <c r="X601" s="8"/>
    </row>
    <row r="602" spans="1:24" ht="15" customHeight="1" x14ac:dyDescent="0.25">
      <c r="A602" s="8" t="s">
        <v>24</v>
      </c>
      <c r="B602" s="22">
        <v>1281</v>
      </c>
      <c r="C602" s="8"/>
      <c r="D602" s="16" t="s">
        <v>1554</v>
      </c>
      <c r="E602" s="8" t="s">
        <v>811</v>
      </c>
      <c r="F602" s="8" t="s">
        <v>812</v>
      </c>
      <c r="G602" s="13" t="s">
        <v>2476</v>
      </c>
      <c r="H602" s="18" t="s">
        <v>1554</v>
      </c>
      <c r="I602" s="16" t="s">
        <v>2137</v>
      </c>
      <c r="J602" s="16" t="s">
        <v>1203</v>
      </c>
      <c r="K602" s="16" t="s">
        <v>2138</v>
      </c>
      <c r="L602" s="16" t="s">
        <v>2139</v>
      </c>
      <c r="M602" s="16" t="s">
        <v>2429</v>
      </c>
      <c r="N602" s="16" t="s">
        <v>2141</v>
      </c>
      <c r="O602" s="16" t="s">
        <v>2477</v>
      </c>
      <c r="P602" s="16" t="s">
        <v>2143</v>
      </c>
      <c r="Q602" s="20">
        <v>40984</v>
      </c>
      <c r="R602" s="20"/>
      <c r="S602" s="16" t="s">
        <v>1188</v>
      </c>
      <c r="T602" s="16" t="s">
        <v>1188</v>
      </c>
      <c r="U602" s="12"/>
      <c r="V602" s="12"/>
      <c r="W602" s="8" t="s">
        <v>1188</v>
      </c>
      <c r="X602" s="8"/>
    </row>
    <row r="603" spans="1:24" ht="15" customHeight="1" x14ac:dyDescent="0.25">
      <c r="A603" s="8" t="s">
        <v>24</v>
      </c>
      <c r="B603" s="22">
        <v>1282</v>
      </c>
      <c r="C603" s="8"/>
      <c r="D603" s="16" t="s">
        <v>2478</v>
      </c>
      <c r="E603" s="13" t="s">
        <v>2479</v>
      </c>
      <c r="F603" s="13" t="s">
        <v>2480</v>
      </c>
      <c r="G603" s="13"/>
      <c r="H603" s="18" t="s">
        <v>2478</v>
      </c>
      <c r="I603" s="16" t="s">
        <v>2086</v>
      </c>
      <c r="J603" s="8"/>
      <c r="K603" s="16" t="s">
        <v>2087</v>
      </c>
      <c r="L603" s="8"/>
      <c r="M603" s="16" t="s">
        <v>2308</v>
      </c>
      <c r="N603" s="16" t="s">
        <v>2112</v>
      </c>
      <c r="O603" s="8"/>
      <c r="P603" s="16" t="s">
        <v>2310</v>
      </c>
      <c r="Q603" s="20">
        <v>40466</v>
      </c>
      <c r="R603" s="20"/>
      <c r="S603" s="16" t="s">
        <v>2115</v>
      </c>
      <c r="T603" s="13"/>
      <c r="U603" s="12"/>
      <c r="V603" s="12"/>
      <c r="W603" s="12"/>
      <c r="X603" s="8"/>
    </row>
    <row r="604" spans="1:24" ht="15" customHeight="1" x14ac:dyDescent="0.25">
      <c r="A604" s="8" t="s">
        <v>24</v>
      </c>
      <c r="B604" s="22">
        <v>1283</v>
      </c>
      <c r="C604" s="8"/>
      <c r="D604" s="16" t="s">
        <v>2481</v>
      </c>
      <c r="E604" s="16" t="s">
        <v>814</v>
      </c>
      <c r="F604" s="8" t="s">
        <v>2482</v>
      </c>
      <c r="G604" s="8"/>
      <c r="H604" s="18" t="s">
        <v>2481</v>
      </c>
      <c r="I604" s="16" t="s">
        <v>2086</v>
      </c>
      <c r="J604" s="8"/>
      <c r="K604" s="16" t="s">
        <v>2087</v>
      </c>
      <c r="L604" s="8"/>
      <c r="M604" s="16" t="s">
        <v>2105</v>
      </c>
      <c r="N604" s="16" t="s">
        <v>2106</v>
      </c>
      <c r="O604" s="16" t="s">
        <v>2439</v>
      </c>
      <c r="P604" s="16" t="s">
        <v>2108</v>
      </c>
      <c r="Q604" s="20">
        <v>40459</v>
      </c>
      <c r="R604" s="20"/>
      <c r="S604" s="16" t="s">
        <v>2092</v>
      </c>
      <c r="T604" s="13"/>
      <c r="U604" s="12"/>
      <c r="V604" s="12"/>
      <c r="W604" s="12"/>
      <c r="X604" s="8"/>
    </row>
    <row r="605" spans="1:24" ht="15" customHeight="1" x14ac:dyDescent="0.25">
      <c r="A605" s="8" t="s">
        <v>24</v>
      </c>
      <c r="B605" s="22">
        <v>1284</v>
      </c>
      <c r="C605" s="8"/>
      <c r="D605" s="16" t="s">
        <v>2483</v>
      </c>
      <c r="E605" s="16" t="s">
        <v>2484</v>
      </c>
      <c r="F605" s="8" t="s">
        <v>2485</v>
      </c>
      <c r="G605" s="8"/>
      <c r="H605" s="18" t="s">
        <v>2483</v>
      </c>
      <c r="I605" s="16" t="s">
        <v>2137</v>
      </c>
      <c r="J605" s="8"/>
      <c r="K605" s="16" t="s">
        <v>2486</v>
      </c>
      <c r="L605" s="16" t="s">
        <v>2487</v>
      </c>
      <c r="M605" s="16" t="s">
        <v>2488</v>
      </c>
      <c r="N605" s="8"/>
      <c r="O605" s="16" t="s">
        <v>2489</v>
      </c>
      <c r="P605" s="8"/>
      <c r="Q605" s="20">
        <v>26490</v>
      </c>
      <c r="R605" s="20"/>
      <c r="S605" s="16" t="s">
        <v>119</v>
      </c>
      <c r="T605" s="13"/>
      <c r="U605" s="12"/>
      <c r="V605" s="12"/>
      <c r="W605" s="12"/>
      <c r="X605" s="8"/>
    </row>
    <row r="606" spans="1:24" ht="15" customHeight="1" x14ac:dyDescent="0.25">
      <c r="A606" s="8" t="s">
        <v>24</v>
      </c>
      <c r="B606" s="22">
        <v>1285</v>
      </c>
      <c r="C606" s="8"/>
      <c r="D606" s="16" t="s">
        <v>2490</v>
      </c>
      <c r="E606" s="16" t="s">
        <v>818</v>
      </c>
      <c r="F606" s="8" t="s">
        <v>823</v>
      </c>
      <c r="G606" s="8"/>
      <c r="H606" s="18" t="s">
        <v>2490</v>
      </c>
      <c r="I606" s="16" t="s">
        <v>2086</v>
      </c>
      <c r="J606" s="8"/>
      <c r="K606" s="16" t="s">
        <v>2087</v>
      </c>
      <c r="L606" s="8"/>
      <c r="M606" s="16" t="s">
        <v>2111</v>
      </c>
      <c r="N606" s="16" t="s">
        <v>2112</v>
      </c>
      <c r="O606" s="16" t="s">
        <v>2491</v>
      </c>
      <c r="P606" s="16" t="s">
        <v>2114</v>
      </c>
      <c r="Q606" s="20">
        <v>40466</v>
      </c>
      <c r="R606" s="20"/>
      <c r="S606" s="16" t="s">
        <v>2115</v>
      </c>
      <c r="T606" s="13"/>
      <c r="U606" s="12"/>
      <c r="V606" s="12"/>
      <c r="W606" s="12"/>
      <c r="X606" s="8"/>
    </row>
    <row r="607" spans="1:24" ht="15" customHeight="1" x14ac:dyDescent="0.25">
      <c r="A607" s="8" t="s">
        <v>24</v>
      </c>
      <c r="B607" s="22">
        <v>1286</v>
      </c>
      <c r="C607" s="8"/>
      <c r="D607" s="16" t="s">
        <v>2492</v>
      </c>
      <c r="E607" s="16" t="s">
        <v>818</v>
      </c>
      <c r="F607" s="8" t="s">
        <v>2493</v>
      </c>
      <c r="G607" s="8"/>
      <c r="H607" s="18" t="s">
        <v>2492</v>
      </c>
      <c r="I607" s="16" t="s">
        <v>2086</v>
      </c>
      <c r="J607" s="8"/>
      <c r="K607" s="16" t="s">
        <v>2087</v>
      </c>
      <c r="L607" s="8"/>
      <c r="M607" s="16" t="s">
        <v>2096</v>
      </c>
      <c r="N607" s="16" t="s">
        <v>2097</v>
      </c>
      <c r="O607" s="16" t="s">
        <v>2098</v>
      </c>
      <c r="P607" s="16" t="s">
        <v>2099</v>
      </c>
      <c r="Q607" s="20">
        <v>40459</v>
      </c>
      <c r="R607" s="20"/>
      <c r="S607" s="16" t="s">
        <v>2092</v>
      </c>
      <c r="T607" s="13"/>
      <c r="U607" s="12"/>
      <c r="V607" s="12"/>
      <c r="W607" s="12"/>
      <c r="X607" s="8"/>
    </row>
    <row r="608" spans="1:24" ht="15" customHeight="1" x14ac:dyDescent="0.25">
      <c r="A608" s="8" t="s">
        <v>24</v>
      </c>
      <c r="B608" s="22">
        <v>1287</v>
      </c>
      <c r="C608" s="8"/>
      <c r="D608" s="16" t="s">
        <v>1624</v>
      </c>
      <c r="E608" s="16" t="s">
        <v>818</v>
      </c>
      <c r="F608" s="8" t="s">
        <v>1625</v>
      </c>
      <c r="G608" s="8" t="s">
        <v>2494</v>
      </c>
      <c r="H608" s="18" t="s">
        <v>1624</v>
      </c>
      <c r="I608" s="16" t="s">
        <v>2137</v>
      </c>
      <c r="J608" s="16" t="s">
        <v>1203</v>
      </c>
      <c r="K608" s="16" t="s">
        <v>2495</v>
      </c>
      <c r="L608" s="16" t="s">
        <v>2496</v>
      </c>
      <c r="M608" s="16" t="s">
        <v>2497</v>
      </c>
      <c r="N608" s="16" t="s">
        <v>2498</v>
      </c>
      <c r="O608" s="16" t="s">
        <v>2499</v>
      </c>
      <c r="P608" s="8"/>
      <c r="Q608" s="20">
        <v>22197</v>
      </c>
      <c r="R608" s="20"/>
      <c r="S608" s="16" t="s">
        <v>175</v>
      </c>
      <c r="T608" s="13"/>
      <c r="U608" s="12"/>
      <c r="V608" s="12"/>
      <c r="W608" s="8" t="s">
        <v>175</v>
      </c>
      <c r="X608" s="8"/>
    </row>
    <row r="609" spans="1:24" ht="15" customHeight="1" x14ac:dyDescent="0.25">
      <c r="A609" s="8" t="s">
        <v>24</v>
      </c>
      <c r="B609" s="22">
        <v>1288</v>
      </c>
      <c r="C609" s="8"/>
      <c r="D609" s="16" t="s">
        <v>1624</v>
      </c>
      <c r="E609" s="16" t="s">
        <v>818</v>
      </c>
      <c r="F609" s="8" t="s">
        <v>1625</v>
      </c>
      <c r="G609" s="8" t="s">
        <v>2494</v>
      </c>
      <c r="H609" s="18" t="s">
        <v>1624</v>
      </c>
      <c r="I609" s="16" t="s">
        <v>2137</v>
      </c>
      <c r="J609" s="16" t="s">
        <v>1203</v>
      </c>
      <c r="K609" s="16" t="s">
        <v>2495</v>
      </c>
      <c r="L609" s="16" t="s">
        <v>2500</v>
      </c>
      <c r="M609" s="16" t="s">
        <v>2501</v>
      </c>
      <c r="N609" s="16" t="s">
        <v>1877</v>
      </c>
      <c r="O609" s="16" t="s">
        <v>2365</v>
      </c>
      <c r="P609" s="8"/>
      <c r="Q609" s="20">
        <v>15190</v>
      </c>
      <c r="R609" s="20"/>
      <c r="S609" s="16" t="s">
        <v>2203</v>
      </c>
      <c r="T609" s="13"/>
      <c r="U609" s="12"/>
      <c r="V609" s="12"/>
      <c r="W609" s="16" t="s">
        <v>2203</v>
      </c>
      <c r="X609" s="8"/>
    </row>
    <row r="610" spans="1:24" ht="15" customHeight="1" x14ac:dyDescent="0.25">
      <c r="A610" s="8" t="s">
        <v>24</v>
      </c>
      <c r="B610" s="22">
        <v>1289</v>
      </c>
      <c r="C610" s="8"/>
      <c r="D610" s="16" t="s">
        <v>2502</v>
      </c>
      <c r="E610" s="16" t="s">
        <v>818</v>
      </c>
      <c r="F610" s="8" t="s">
        <v>2503</v>
      </c>
      <c r="G610" s="8"/>
      <c r="H610" s="18" t="s">
        <v>2502</v>
      </c>
      <c r="I610" s="16" t="s">
        <v>2086</v>
      </c>
      <c r="J610" s="8"/>
      <c r="K610" s="16" t="s">
        <v>2087</v>
      </c>
      <c r="L610" s="8"/>
      <c r="M610" s="16" t="s">
        <v>2096</v>
      </c>
      <c r="N610" s="16" t="s">
        <v>2097</v>
      </c>
      <c r="O610" s="16" t="s">
        <v>2098</v>
      </c>
      <c r="P610" s="16" t="s">
        <v>2099</v>
      </c>
      <c r="Q610" s="20">
        <v>40459</v>
      </c>
      <c r="R610" s="20"/>
      <c r="S610" s="16" t="s">
        <v>2092</v>
      </c>
      <c r="T610" s="13"/>
      <c r="U610" s="12"/>
      <c r="V610" s="12"/>
      <c r="W610" s="12"/>
      <c r="X610" s="8"/>
    </row>
    <row r="611" spans="1:24" ht="15" customHeight="1" x14ac:dyDescent="0.25">
      <c r="A611" s="8" t="s">
        <v>24</v>
      </c>
      <c r="B611" s="22">
        <v>1290</v>
      </c>
      <c r="C611" s="8"/>
      <c r="D611" s="16" t="s">
        <v>2504</v>
      </c>
      <c r="E611" s="16" t="s">
        <v>818</v>
      </c>
      <c r="F611" s="8" t="s">
        <v>2505</v>
      </c>
      <c r="G611" s="8"/>
      <c r="H611" s="18" t="s">
        <v>2504</v>
      </c>
      <c r="I611" s="16" t="s">
        <v>2086</v>
      </c>
      <c r="J611" s="8"/>
      <c r="K611" s="16" t="s">
        <v>2087</v>
      </c>
      <c r="L611" s="8"/>
      <c r="M611" s="16" t="s">
        <v>2111</v>
      </c>
      <c r="N611" s="16" t="s">
        <v>2112</v>
      </c>
      <c r="O611" s="16" t="s">
        <v>2113</v>
      </c>
      <c r="P611" s="16" t="s">
        <v>2114</v>
      </c>
      <c r="Q611" s="20">
        <v>40466</v>
      </c>
      <c r="R611" s="20"/>
      <c r="S611" s="16" t="s">
        <v>2115</v>
      </c>
      <c r="T611" s="13"/>
      <c r="U611" s="12"/>
      <c r="V611" s="12"/>
      <c r="W611" s="12"/>
      <c r="X611" s="8"/>
    </row>
    <row r="612" spans="1:24" ht="15" customHeight="1" x14ac:dyDescent="0.25">
      <c r="A612" s="8" t="s">
        <v>24</v>
      </c>
      <c r="B612" s="22">
        <v>1291</v>
      </c>
      <c r="C612" s="8"/>
      <c r="D612" s="16" t="s">
        <v>2506</v>
      </c>
      <c r="E612" s="16" t="s">
        <v>818</v>
      </c>
      <c r="F612" s="8" t="s">
        <v>2507</v>
      </c>
      <c r="G612" s="8" t="s">
        <v>2508</v>
      </c>
      <c r="H612" s="18" t="s">
        <v>2506</v>
      </c>
      <c r="I612" s="16" t="s">
        <v>2137</v>
      </c>
      <c r="J612" s="16" t="s">
        <v>1203</v>
      </c>
      <c r="K612" s="16" t="s">
        <v>2138</v>
      </c>
      <c r="L612" s="16" t="s">
        <v>2509</v>
      </c>
      <c r="M612" s="16" t="s">
        <v>2175</v>
      </c>
      <c r="N612" s="16" t="s">
        <v>2510</v>
      </c>
      <c r="O612" s="16" t="s">
        <v>2085</v>
      </c>
      <c r="P612" s="16" t="s">
        <v>2177</v>
      </c>
      <c r="Q612" s="20">
        <v>40966</v>
      </c>
      <c r="R612" s="20"/>
      <c r="S612" s="16" t="s">
        <v>1188</v>
      </c>
      <c r="T612" s="16" t="s">
        <v>1188</v>
      </c>
      <c r="U612" s="12"/>
      <c r="V612" s="12"/>
      <c r="W612" s="8" t="s">
        <v>1188</v>
      </c>
      <c r="X612" s="8"/>
    </row>
    <row r="613" spans="1:24" ht="15" customHeight="1" x14ac:dyDescent="0.25">
      <c r="A613" s="8" t="s">
        <v>24</v>
      </c>
      <c r="B613" s="22">
        <v>1292</v>
      </c>
      <c r="C613" s="8"/>
      <c r="D613" s="16" t="s">
        <v>2511</v>
      </c>
      <c r="E613" s="16" t="s">
        <v>818</v>
      </c>
      <c r="F613" s="8" t="s">
        <v>1647</v>
      </c>
      <c r="G613" s="8" t="s">
        <v>2512</v>
      </c>
      <c r="H613" s="18" t="s">
        <v>2511</v>
      </c>
      <c r="I613" s="8"/>
      <c r="J613" s="8"/>
      <c r="K613" s="8"/>
      <c r="L613" s="8"/>
      <c r="M613" s="16" t="s">
        <v>2245</v>
      </c>
      <c r="N613" s="8"/>
      <c r="O613" s="8"/>
      <c r="P613" s="8"/>
      <c r="Q613" s="8"/>
      <c r="R613" s="8"/>
      <c r="S613" s="16" t="s">
        <v>180</v>
      </c>
      <c r="T613" s="13"/>
      <c r="U613" s="12"/>
      <c r="V613" s="12"/>
      <c r="W613" s="12"/>
      <c r="X613" s="8"/>
    </row>
    <row r="614" spans="1:24" ht="15" customHeight="1" x14ac:dyDescent="0.25">
      <c r="A614" s="8" t="s">
        <v>24</v>
      </c>
      <c r="B614" s="22">
        <v>1293</v>
      </c>
      <c r="C614" s="8"/>
      <c r="D614" s="16" t="s">
        <v>2513</v>
      </c>
      <c r="E614" s="16" t="s">
        <v>818</v>
      </c>
      <c r="F614" s="8" t="s">
        <v>2514</v>
      </c>
      <c r="G614" s="8"/>
      <c r="H614" s="18" t="s">
        <v>2513</v>
      </c>
      <c r="I614" s="16" t="s">
        <v>2137</v>
      </c>
      <c r="J614" s="16" t="s">
        <v>1242</v>
      </c>
      <c r="K614" s="16" t="s">
        <v>2486</v>
      </c>
      <c r="L614" s="16" t="s">
        <v>2515</v>
      </c>
      <c r="M614" s="16" t="s">
        <v>2516</v>
      </c>
      <c r="N614" s="16" t="s">
        <v>2517</v>
      </c>
      <c r="O614" s="16" t="s">
        <v>912</v>
      </c>
      <c r="P614" s="16" t="s">
        <v>2518</v>
      </c>
      <c r="Q614" s="20">
        <v>40564</v>
      </c>
      <c r="R614" s="20"/>
      <c r="S614" s="16" t="s">
        <v>2519</v>
      </c>
      <c r="T614" s="16" t="s">
        <v>1188</v>
      </c>
      <c r="U614" s="12"/>
      <c r="V614" s="12"/>
      <c r="W614" s="8" t="s">
        <v>1188</v>
      </c>
      <c r="X614" s="8"/>
    </row>
    <row r="615" spans="1:24" ht="15" customHeight="1" x14ac:dyDescent="0.25">
      <c r="A615" s="8" t="s">
        <v>24</v>
      </c>
      <c r="B615" s="22">
        <v>1294</v>
      </c>
      <c r="C615" s="8"/>
      <c r="D615" s="16" t="s">
        <v>2520</v>
      </c>
      <c r="E615" s="16" t="s">
        <v>818</v>
      </c>
      <c r="F615" s="8" t="s">
        <v>2521</v>
      </c>
      <c r="G615" s="8"/>
      <c r="H615" s="18" t="s">
        <v>2520</v>
      </c>
      <c r="I615" s="16" t="s">
        <v>2086</v>
      </c>
      <c r="J615" s="8"/>
      <c r="K615" s="16" t="s">
        <v>2087</v>
      </c>
      <c r="L615" s="8"/>
      <c r="M615" s="16" t="s">
        <v>2096</v>
      </c>
      <c r="N615" s="16" t="s">
        <v>2097</v>
      </c>
      <c r="O615" s="16" t="s">
        <v>2098</v>
      </c>
      <c r="P615" s="16" t="s">
        <v>2099</v>
      </c>
      <c r="Q615" s="20">
        <v>40459</v>
      </c>
      <c r="R615" s="20"/>
      <c r="S615" s="16" t="s">
        <v>2092</v>
      </c>
      <c r="T615" s="13"/>
      <c r="U615" s="12"/>
      <c r="V615" s="12"/>
      <c r="W615" s="12"/>
      <c r="X615" s="8"/>
    </row>
    <row r="616" spans="1:24" ht="15" customHeight="1" x14ac:dyDescent="0.25">
      <c r="A616" s="8" t="s">
        <v>24</v>
      </c>
      <c r="B616" s="22">
        <v>1295</v>
      </c>
      <c r="C616" s="8"/>
      <c r="D616" s="16" t="s">
        <v>2522</v>
      </c>
      <c r="E616" s="16" t="s">
        <v>818</v>
      </c>
      <c r="F616" s="8" t="s">
        <v>2523</v>
      </c>
      <c r="G616" s="8"/>
      <c r="H616" s="18" t="s">
        <v>2522</v>
      </c>
      <c r="I616" s="16" t="s">
        <v>2086</v>
      </c>
      <c r="J616" s="8"/>
      <c r="K616" s="16" t="s">
        <v>2087</v>
      </c>
      <c r="L616" s="8"/>
      <c r="M616" s="16" t="s">
        <v>2096</v>
      </c>
      <c r="N616" s="16" t="s">
        <v>2126</v>
      </c>
      <c r="O616" s="16" t="s">
        <v>2127</v>
      </c>
      <c r="P616" s="16" t="s">
        <v>2424</v>
      </c>
      <c r="Q616" s="20">
        <v>40459</v>
      </c>
      <c r="R616" s="20"/>
      <c r="S616" s="16" t="s">
        <v>2092</v>
      </c>
      <c r="T616" s="13"/>
      <c r="U616" s="12"/>
      <c r="V616" s="12"/>
      <c r="W616" s="12"/>
      <c r="X616" s="8"/>
    </row>
    <row r="617" spans="1:24" ht="15" customHeight="1" x14ac:dyDescent="0.25">
      <c r="A617" s="8" t="s">
        <v>24</v>
      </c>
      <c r="B617" s="22">
        <v>1296</v>
      </c>
      <c r="C617" s="8"/>
      <c r="D617" s="16" t="s">
        <v>2524</v>
      </c>
      <c r="E617" s="16" t="s">
        <v>818</v>
      </c>
      <c r="F617" s="8" t="s">
        <v>2525</v>
      </c>
      <c r="G617" s="8"/>
      <c r="H617" s="18" t="s">
        <v>2524</v>
      </c>
      <c r="I617" s="16" t="s">
        <v>2086</v>
      </c>
      <c r="J617" s="8"/>
      <c r="K617" s="16" t="s">
        <v>2087</v>
      </c>
      <c r="L617" s="8"/>
      <c r="M617" s="16" t="s">
        <v>2096</v>
      </c>
      <c r="N617" s="16" t="s">
        <v>2126</v>
      </c>
      <c r="O617" s="16" t="s">
        <v>2294</v>
      </c>
      <c r="P617" s="16" t="s">
        <v>2424</v>
      </c>
      <c r="Q617" s="20">
        <v>40459</v>
      </c>
      <c r="R617" s="20"/>
      <c r="S617" s="16" t="s">
        <v>2092</v>
      </c>
      <c r="T617" s="13"/>
      <c r="U617" s="12"/>
      <c r="V617" s="12"/>
      <c r="W617" s="12"/>
      <c r="X617" s="8"/>
    </row>
    <row r="618" spans="1:24" ht="15" customHeight="1" x14ac:dyDescent="0.25">
      <c r="A618" s="8" t="s">
        <v>24</v>
      </c>
      <c r="B618" s="22">
        <v>1297</v>
      </c>
      <c r="C618" s="8"/>
      <c r="D618" s="16" t="s">
        <v>2526</v>
      </c>
      <c r="E618" s="16" t="s">
        <v>818</v>
      </c>
      <c r="F618" s="8" t="s">
        <v>1853</v>
      </c>
      <c r="G618" s="8"/>
      <c r="H618" s="18" t="s">
        <v>2526</v>
      </c>
      <c r="I618" s="16" t="s">
        <v>2086</v>
      </c>
      <c r="J618" s="8"/>
      <c r="K618" s="16" t="s">
        <v>2087</v>
      </c>
      <c r="L618" s="8"/>
      <c r="M618" s="16" t="s">
        <v>2111</v>
      </c>
      <c r="N618" s="16" t="s">
        <v>2112</v>
      </c>
      <c r="O618" s="16" t="s">
        <v>2319</v>
      </c>
      <c r="P618" s="16" t="s">
        <v>2114</v>
      </c>
      <c r="Q618" s="20">
        <v>40466</v>
      </c>
      <c r="R618" s="20"/>
      <c r="S618" s="16" t="s">
        <v>2115</v>
      </c>
      <c r="T618" s="13"/>
      <c r="U618" s="12"/>
      <c r="V618" s="12"/>
      <c r="W618" s="12"/>
      <c r="X618" s="8"/>
    </row>
    <row r="619" spans="1:24" ht="15" customHeight="1" x14ac:dyDescent="0.25">
      <c r="A619" s="8" t="s">
        <v>24</v>
      </c>
      <c r="B619" s="22">
        <v>1298</v>
      </c>
      <c r="C619" s="8"/>
      <c r="D619" s="16" t="s">
        <v>2527</v>
      </c>
      <c r="E619" s="16" t="s">
        <v>818</v>
      </c>
      <c r="F619" s="8" t="s">
        <v>67</v>
      </c>
      <c r="G619" s="8"/>
      <c r="H619" s="18" t="s">
        <v>2527</v>
      </c>
      <c r="I619" s="8"/>
      <c r="J619" s="8" t="s">
        <v>2528</v>
      </c>
      <c r="K619" s="16" t="s">
        <v>2529</v>
      </c>
      <c r="L619" s="8"/>
      <c r="M619" s="8"/>
      <c r="N619" s="8"/>
      <c r="O619" s="8"/>
      <c r="P619" s="8"/>
      <c r="Q619" s="8" t="s">
        <v>2530</v>
      </c>
      <c r="R619" s="8"/>
      <c r="S619" s="16" t="s">
        <v>2531</v>
      </c>
      <c r="T619" s="13"/>
      <c r="U619" s="12"/>
      <c r="V619" s="12"/>
      <c r="W619" s="8" t="s">
        <v>2343</v>
      </c>
      <c r="X619" s="8"/>
    </row>
    <row r="620" spans="1:24" ht="15" customHeight="1" x14ac:dyDescent="0.25">
      <c r="A620" s="8" t="s">
        <v>24</v>
      </c>
      <c r="B620" s="22">
        <v>1299</v>
      </c>
      <c r="C620" s="8"/>
      <c r="D620" s="16" t="s">
        <v>2532</v>
      </c>
      <c r="E620" s="16" t="s">
        <v>1710</v>
      </c>
      <c r="F620" s="8" t="s">
        <v>67</v>
      </c>
      <c r="G620" s="8"/>
      <c r="H620" s="18" t="s">
        <v>1710</v>
      </c>
      <c r="I620" s="16" t="s">
        <v>2086</v>
      </c>
      <c r="J620" s="8"/>
      <c r="K620" s="16" t="s">
        <v>2087</v>
      </c>
      <c r="L620" s="8"/>
      <c r="M620" s="16" t="s">
        <v>2096</v>
      </c>
      <c r="N620" s="16" t="s">
        <v>2097</v>
      </c>
      <c r="O620" s="16" t="s">
        <v>2098</v>
      </c>
      <c r="P620" s="16" t="s">
        <v>2099</v>
      </c>
      <c r="Q620" s="20">
        <v>40459</v>
      </c>
      <c r="R620" s="20"/>
      <c r="S620" s="16" t="s">
        <v>2092</v>
      </c>
      <c r="T620" s="12"/>
      <c r="U620" s="12"/>
      <c r="V620" s="12"/>
      <c r="W620" s="12"/>
      <c r="X620" s="8"/>
    </row>
    <row r="621" spans="1:24" ht="15" customHeight="1" x14ac:dyDescent="0.25">
      <c r="A621" s="8" t="s">
        <v>24</v>
      </c>
      <c r="B621" s="22">
        <v>1300</v>
      </c>
      <c r="C621" s="8"/>
      <c r="D621" s="16" t="s">
        <v>2533</v>
      </c>
      <c r="E621" s="8" t="s">
        <v>1733</v>
      </c>
      <c r="F621" s="8" t="s">
        <v>2534</v>
      </c>
      <c r="G621" s="8" t="s">
        <v>2166</v>
      </c>
      <c r="H621" s="18" t="s">
        <v>2533</v>
      </c>
      <c r="I621" s="16" t="s">
        <v>1253</v>
      </c>
      <c r="J621" s="16" t="s">
        <v>2535</v>
      </c>
      <c r="K621" s="16" t="s">
        <v>2536</v>
      </c>
      <c r="L621" s="16" t="s">
        <v>1396</v>
      </c>
      <c r="M621" s="16" t="s">
        <v>2537</v>
      </c>
      <c r="N621" s="16" t="s">
        <v>2538</v>
      </c>
      <c r="O621" s="16" t="s">
        <v>1374</v>
      </c>
      <c r="P621" s="16" t="s">
        <v>2539</v>
      </c>
      <c r="Q621" s="20">
        <v>40722</v>
      </c>
      <c r="R621" s="20"/>
      <c r="S621" s="16" t="s">
        <v>1286</v>
      </c>
      <c r="T621" s="16" t="s">
        <v>1188</v>
      </c>
      <c r="U621" s="12"/>
      <c r="V621" s="12"/>
      <c r="W621" s="8" t="s">
        <v>1188</v>
      </c>
      <c r="X621" s="8"/>
    </row>
    <row r="622" spans="1:24" ht="15" customHeight="1" x14ac:dyDescent="0.25">
      <c r="A622" s="8" t="s">
        <v>24</v>
      </c>
      <c r="B622" s="22">
        <v>1301</v>
      </c>
      <c r="C622" s="8"/>
      <c r="D622" s="16" t="s">
        <v>2540</v>
      </c>
      <c r="E622" s="8" t="s">
        <v>2541</v>
      </c>
      <c r="F622" s="8" t="s">
        <v>2542</v>
      </c>
      <c r="G622" s="8"/>
      <c r="H622" s="18" t="s">
        <v>2540</v>
      </c>
      <c r="I622" s="16" t="s">
        <v>2086</v>
      </c>
      <c r="J622" s="8"/>
      <c r="K622" s="16" t="s">
        <v>2087</v>
      </c>
      <c r="L622" s="8"/>
      <c r="M622" s="16" t="s">
        <v>2096</v>
      </c>
      <c r="N622" s="16" t="s">
        <v>2543</v>
      </c>
      <c r="O622" s="16" t="s">
        <v>2544</v>
      </c>
      <c r="P622" s="16" t="s">
        <v>2545</v>
      </c>
      <c r="Q622" s="20">
        <v>40459</v>
      </c>
      <c r="R622" s="20"/>
      <c r="S622" s="16" t="s">
        <v>2092</v>
      </c>
      <c r="T622" s="16" t="s">
        <v>2092</v>
      </c>
      <c r="U622" s="12"/>
      <c r="V622" s="12"/>
      <c r="W622" s="16" t="s">
        <v>2092</v>
      </c>
      <c r="X622" s="8"/>
    </row>
    <row r="623" spans="1:24" ht="15" customHeight="1" x14ac:dyDescent="0.25">
      <c r="A623" s="8" t="s">
        <v>24</v>
      </c>
      <c r="B623" s="22">
        <v>1302</v>
      </c>
      <c r="C623" s="8"/>
      <c r="D623" s="16" t="s">
        <v>2546</v>
      </c>
      <c r="E623" s="8" t="s">
        <v>847</v>
      </c>
      <c r="F623" s="8" t="s">
        <v>2547</v>
      </c>
      <c r="G623" s="8"/>
      <c r="H623" s="18" t="s">
        <v>2548</v>
      </c>
      <c r="I623" s="16" t="s">
        <v>2086</v>
      </c>
      <c r="J623" s="8"/>
      <c r="K623" s="16" t="s">
        <v>2549</v>
      </c>
      <c r="L623" s="8"/>
      <c r="M623" s="16" t="s">
        <v>2550</v>
      </c>
      <c r="N623" s="16" t="s">
        <v>2551</v>
      </c>
      <c r="O623" s="16" t="s">
        <v>2552</v>
      </c>
      <c r="P623" s="16" t="s">
        <v>2553</v>
      </c>
      <c r="Q623" s="20">
        <v>40466</v>
      </c>
      <c r="R623" s="20"/>
      <c r="S623" s="16" t="s">
        <v>2115</v>
      </c>
      <c r="T623" s="12"/>
      <c r="U623" s="12"/>
      <c r="V623" s="12"/>
      <c r="W623" s="16" t="s">
        <v>2092</v>
      </c>
      <c r="X623" s="8"/>
    </row>
    <row r="624" spans="1:24" ht="15" customHeight="1" x14ac:dyDescent="0.25">
      <c r="A624" s="8" t="s">
        <v>24</v>
      </c>
      <c r="B624" s="22">
        <v>1303</v>
      </c>
      <c r="C624" s="8"/>
      <c r="D624" s="16" t="s">
        <v>2554</v>
      </c>
      <c r="E624" s="8" t="s">
        <v>847</v>
      </c>
      <c r="F624" s="8" t="s">
        <v>970</v>
      </c>
      <c r="G624" s="8" t="s">
        <v>2555</v>
      </c>
      <c r="H624" s="18" t="s">
        <v>2554</v>
      </c>
      <c r="I624" s="16" t="s">
        <v>2137</v>
      </c>
      <c r="J624" s="16" t="s">
        <v>2556</v>
      </c>
      <c r="K624" s="16" t="s">
        <v>2557</v>
      </c>
      <c r="L624" s="16" t="s">
        <v>2558</v>
      </c>
      <c r="M624" s="16" t="s">
        <v>2559</v>
      </c>
      <c r="N624" s="16" t="s">
        <v>2560</v>
      </c>
      <c r="O624" s="16" t="s">
        <v>2561</v>
      </c>
      <c r="P624" s="8"/>
      <c r="Q624" s="20">
        <v>39350</v>
      </c>
      <c r="R624" s="20"/>
      <c r="S624" s="16" t="s">
        <v>789</v>
      </c>
      <c r="T624" s="16" t="s">
        <v>789</v>
      </c>
      <c r="U624" s="12"/>
      <c r="V624" s="12"/>
      <c r="W624" s="16" t="s">
        <v>789</v>
      </c>
      <c r="X624" s="8"/>
    </row>
    <row r="625" spans="1:24" ht="15" customHeight="1" x14ac:dyDescent="0.25">
      <c r="A625" s="8" t="s">
        <v>24</v>
      </c>
      <c r="B625" s="22">
        <v>1304</v>
      </c>
      <c r="C625" s="8"/>
      <c r="D625" s="16" t="s">
        <v>2562</v>
      </c>
      <c r="E625" s="8" t="s">
        <v>847</v>
      </c>
      <c r="F625" s="8" t="s">
        <v>2563</v>
      </c>
      <c r="G625" s="8"/>
      <c r="H625" s="18" t="s">
        <v>2564</v>
      </c>
      <c r="I625" s="16" t="s">
        <v>2137</v>
      </c>
      <c r="J625" s="16" t="s">
        <v>2296</v>
      </c>
      <c r="K625" s="16" t="s">
        <v>2565</v>
      </c>
      <c r="L625" s="8" t="s">
        <v>2297</v>
      </c>
      <c r="M625" s="16" t="s">
        <v>2566</v>
      </c>
      <c r="N625" s="16" t="s">
        <v>2567</v>
      </c>
      <c r="O625" s="16" t="s">
        <v>2568</v>
      </c>
      <c r="P625" s="8"/>
      <c r="Q625" s="20">
        <v>39650</v>
      </c>
      <c r="R625" s="20"/>
      <c r="S625" s="16" t="s">
        <v>789</v>
      </c>
      <c r="T625" s="16" t="s">
        <v>789</v>
      </c>
      <c r="U625" s="16" t="s">
        <v>1188</v>
      </c>
      <c r="V625" s="12"/>
      <c r="W625" s="16" t="s">
        <v>789</v>
      </c>
      <c r="X625" s="16" t="s">
        <v>2569</v>
      </c>
    </row>
    <row r="626" spans="1:24" ht="15" customHeight="1" x14ac:dyDescent="0.25">
      <c r="A626" s="8" t="s">
        <v>24</v>
      </c>
      <c r="B626" s="22">
        <v>1305</v>
      </c>
      <c r="C626" s="8"/>
      <c r="D626" s="16" t="s">
        <v>2570</v>
      </c>
      <c r="E626" s="8" t="s">
        <v>847</v>
      </c>
      <c r="F626" s="8" t="s">
        <v>2563</v>
      </c>
      <c r="G626" s="8" t="s">
        <v>2571</v>
      </c>
      <c r="H626" s="18" t="s">
        <v>2570</v>
      </c>
      <c r="I626" s="16" t="s">
        <v>2137</v>
      </c>
      <c r="J626" s="16" t="s">
        <v>2572</v>
      </c>
      <c r="K626" s="16" t="s">
        <v>2138</v>
      </c>
      <c r="L626" s="8"/>
      <c r="M626" s="16" t="s">
        <v>2573</v>
      </c>
      <c r="N626" s="16" t="s">
        <v>2574</v>
      </c>
      <c r="O626" s="16" t="s">
        <v>2575</v>
      </c>
      <c r="P626" s="8"/>
      <c r="Q626" s="20">
        <v>35605</v>
      </c>
      <c r="R626" s="20"/>
      <c r="S626" s="16" t="s">
        <v>2163</v>
      </c>
      <c r="T626" s="16" t="s">
        <v>2576</v>
      </c>
      <c r="U626" s="12"/>
      <c r="V626" s="12"/>
      <c r="W626" s="16" t="s">
        <v>2163</v>
      </c>
      <c r="X626" s="8"/>
    </row>
    <row r="627" spans="1:24" ht="15" customHeight="1" x14ac:dyDescent="0.25">
      <c r="A627" s="8" t="s">
        <v>24</v>
      </c>
      <c r="B627" s="22">
        <v>1306</v>
      </c>
      <c r="C627" s="8"/>
      <c r="D627" s="16" t="s">
        <v>2577</v>
      </c>
      <c r="E627" s="8" t="s">
        <v>847</v>
      </c>
      <c r="F627" s="8" t="s">
        <v>2578</v>
      </c>
      <c r="G627" s="8"/>
      <c r="H627" s="18" t="s">
        <v>2577</v>
      </c>
      <c r="I627" s="16" t="s">
        <v>2086</v>
      </c>
      <c r="J627" s="8"/>
      <c r="K627" s="16" t="s">
        <v>2549</v>
      </c>
      <c r="L627" s="8"/>
      <c r="M627" s="16" t="s">
        <v>2579</v>
      </c>
      <c r="N627" s="16" t="s">
        <v>2458</v>
      </c>
      <c r="O627" s="16" t="s">
        <v>2580</v>
      </c>
      <c r="P627" s="16" t="s">
        <v>2581</v>
      </c>
      <c r="Q627" s="20">
        <v>40466</v>
      </c>
      <c r="R627" s="20"/>
      <c r="S627" s="16" t="s">
        <v>2115</v>
      </c>
      <c r="T627" s="12"/>
      <c r="U627" s="12"/>
      <c r="V627" s="12"/>
      <c r="W627" s="16" t="s">
        <v>2092</v>
      </c>
      <c r="X627" s="8"/>
    </row>
    <row r="628" spans="1:24" ht="15" customHeight="1" x14ac:dyDescent="0.25">
      <c r="A628" s="8" t="s">
        <v>24</v>
      </c>
      <c r="B628" s="22">
        <v>1307</v>
      </c>
      <c r="C628" s="8"/>
      <c r="D628" s="16" t="s">
        <v>850</v>
      </c>
      <c r="E628" s="8" t="s">
        <v>847</v>
      </c>
      <c r="F628" s="8" t="s">
        <v>67</v>
      </c>
      <c r="G628" s="8"/>
      <c r="H628" s="18" t="s">
        <v>850</v>
      </c>
      <c r="I628" s="16" t="s">
        <v>2137</v>
      </c>
      <c r="J628" s="8"/>
      <c r="K628" s="8"/>
      <c r="L628" s="8" t="s">
        <v>2582</v>
      </c>
      <c r="M628" s="16" t="s">
        <v>2583</v>
      </c>
      <c r="N628" s="8"/>
      <c r="O628" s="16" t="s">
        <v>2584</v>
      </c>
      <c r="P628" s="8"/>
      <c r="Q628" s="20">
        <v>36818</v>
      </c>
      <c r="R628" s="20"/>
      <c r="S628" s="16" t="s">
        <v>2585</v>
      </c>
      <c r="T628" s="12"/>
      <c r="U628" s="12"/>
      <c r="V628" s="12"/>
      <c r="W628" s="12"/>
      <c r="X628" s="8"/>
    </row>
    <row r="629" spans="1:24" ht="15" customHeight="1" x14ac:dyDescent="0.25">
      <c r="A629" s="8" t="s">
        <v>24</v>
      </c>
      <c r="B629" s="22">
        <v>1308</v>
      </c>
      <c r="C629" s="8"/>
      <c r="D629" s="16" t="s">
        <v>856</v>
      </c>
      <c r="E629" s="8" t="s">
        <v>853</v>
      </c>
      <c r="F629" s="8" t="s">
        <v>854</v>
      </c>
      <c r="G629" s="8" t="s">
        <v>855</v>
      </c>
      <c r="H629" s="18" t="s">
        <v>856</v>
      </c>
      <c r="I629" s="16" t="s">
        <v>2137</v>
      </c>
      <c r="J629" s="16" t="s">
        <v>2586</v>
      </c>
      <c r="K629" s="8"/>
      <c r="L629" s="8" t="s">
        <v>2362</v>
      </c>
      <c r="M629" s="16" t="s">
        <v>2363</v>
      </c>
      <c r="N629" s="16" t="s">
        <v>2364</v>
      </c>
      <c r="O629" s="16" t="s">
        <v>2365</v>
      </c>
      <c r="P629" s="8"/>
      <c r="Q629" s="20">
        <v>15823</v>
      </c>
      <c r="R629" s="20"/>
      <c r="S629" s="16" t="s">
        <v>167</v>
      </c>
      <c r="T629" s="16"/>
      <c r="U629" s="12"/>
      <c r="V629" s="12"/>
      <c r="W629" s="16" t="s">
        <v>167</v>
      </c>
      <c r="X629" s="8"/>
    </row>
    <row r="630" spans="1:24" ht="15" customHeight="1" x14ac:dyDescent="0.25">
      <c r="A630" s="8" t="s">
        <v>24</v>
      </c>
      <c r="B630" s="22">
        <v>1309</v>
      </c>
      <c r="C630" s="8"/>
      <c r="D630" s="16" t="s">
        <v>856</v>
      </c>
      <c r="E630" s="8" t="s">
        <v>853</v>
      </c>
      <c r="F630" s="8" t="s">
        <v>854</v>
      </c>
      <c r="G630" s="8" t="s">
        <v>855</v>
      </c>
      <c r="H630" s="18" t="s">
        <v>856</v>
      </c>
      <c r="I630" s="16" t="s">
        <v>2137</v>
      </c>
      <c r="J630" s="16" t="s">
        <v>2586</v>
      </c>
      <c r="K630" s="8"/>
      <c r="L630" s="8" t="s">
        <v>2362</v>
      </c>
      <c r="M630" s="16" t="s">
        <v>2363</v>
      </c>
      <c r="N630" s="16" t="s">
        <v>2364</v>
      </c>
      <c r="O630" s="16" t="s">
        <v>2365</v>
      </c>
      <c r="P630" s="8"/>
      <c r="Q630" s="20">
        <v>15823</v>
      </c>
      <c r="R630" s="20"/>
      <c r="S630" s="16" t="s">
        <v>167</v>
      </c>
      <c r="T630" s="16"/>
      <c r="U630" s="12"/>
      <c r="V630" s="12"/>
      <c r="W630" s="16" t="s">
        <v>167</v>
      </c>
      <c r="X630" s="8"/>
    </row>
    <row r="631" spans="1:24" ht="15" customHeight="1" x14ac:dyDescent="0.25">
      <c r="A631" s="8" t="s">
        <v>24</v>
      </c>
      <c r="B631" s="22">
        <v>1310</v>
      </c>
      <c r="C631" s="8"/>
      <c r="D631" s="16" t="s">
        <v>866</v>
      </c>
      <c r="E631" s="8" t="s">
        <v>867</v>
      </c>
      <c r="F631" s="8" t="s">
        <v>868</v>
      </c>
      <c r="G631" s="8" t="s">
        <v>528</v>
      </c>
      <c r="H631" s="18" t="s">
        <v>866</v>
      </c>
      <c r="I631" s="16" t="s">
        <v>732</v>
      </c>
      <c r="J631" s="16" t="s">
        <v>2587</v>
      </c>
      <c r="K631" s="8"/>
      <c r="L631" s="8"/>
      <c r="M631" s="16" t="s">
        <v>2588</v>
      </c>
      <c r="N631" s="8"/>
      <c r="O631" s="8"/>
      <c r="P631" s="8"/>
      <c r="Q631" s="8" t="s">
        <v>2589</v>
      </c>
      <c r="R631" s="8"/>
      <c r="S631" s="16" t="s">
        <v>2590</v>
      </c>
      <c r="T631" s="8" t="s">
        <v>2591</v>
      </c>
      <c r="U631" s="12"/>
      <c r="V631" s="12"/>
      <c r="W631" s="12"/>
      <c r="X631" s="8"/>
    </row>
    <row r="632" spans="1:24" ht="15" customHeight="1" x14ac:dyDescent="0.25">
      <c r="A632" s="8" t="s">
        <v>24</v>
      </c>
      <c r="B632" s="22">
        <v>1311</v>
      </c>
      <c r="C632" s="8"/>
      <c r="D632" s="16" t="s">
        <v>2592</v>
      </c>
      <c r="E632" s="8" t="s">
        <v>867</v>
      </c>
      <c r="F632" s="8" t="s">
        <v>67</v>
      </c>
      <c r="G632" s="8"/>
      <c r="H632" s="18" t="s">
        <v>2592</v>
      </c>
      <c r="I632" s="16" t="s">
        <v>1460</v>
      </c>
      <c r="J632" s="16" t="s">
        <v>2593</v>
      </c>
      <c r="K632" s="16" t="s">
        <v>2594</v>
      </c>
      <c r="L632" s="8"/>
      <c r="M632" s="16" t="s">
        <v>2595</v>
      </c>
      <c r="N632" s="16" t="s">
        <v>2596</v>
      </c>
      <c r="O632" s="8"/>
      <c r="P632" s="8"/>
      <c r="Q632" s="20">
        <v>33833</v>
      </c>
      <c r="R632" s="20"/>
      <c r="S632" s="16" t="s">
        <v>112</v>
      </c>
      <c r="T632" s="12"/>
      <c r="U632" s="12"/>
      <c r="V632" s="12"/>
      <c r="W632" s="12"/>
      <c r="X632" s="8"/>
    </row>
    <row r="633" spans="1:24" ht="15" customHeight="1" x14ac:dyDescent="0.25">
      <c r="A633" s="8" t="s">
        <v>24</v>
      </c>
      <c r="B633" s="22">
        <v>1312</v>
      </c>
      <c r="C633" s="8"/>
      <c r="D633" s="16" t="s">
        <v>2597</v>
      </c>
      <c r="E633" s="8" t="s">
        <v>2598</v>
      </c>
      <c r="F633" s="8" t="s">
        <v>2599</v>
      </c>
      <c r="G633" s="8"/>
      <c r="H633" s="18" t="s">
        <v>2597</v>
      </c>
      <c r="I633" s="16" t="s">
        <v>2086</v>
      </c>
      <c r="J633" s="8"/>
      <c r="K633" s="16" t="s">
        <v>2549</v>
      </c>
      <c r="L633" s="8"/>
      <c r="M633" s="16" t="s">
        <v>2600</v>
      </c>
      <c r="N633" s="16" t="s">
        <v>2112</v>
      </c>
      <c r="O633" s="16" t="s">
        <v>2113</v>
      </c>
      <c r="P633" s="16" t="s">
        <v>2601</v>
      </c>
      <c r="Q633" s="20">
        <v>40466</v>
      </c>
      <c r="R633" s="20"/>
      <c r="S633" s="16" t="s">
        <v>2115</v>
      </c>
      <c r="T633" s="12"/>
      <c r="U633" s="12"/>
      <c r="V633" s="12"/>
      <c r="W633" s="12"/>
      <c r="X633" s="8"/>
    </row>
    <row r="634" spans="1:24" ht="15" customHeight="1" x14ac:dyDescent="0.25">
      <c r="A634" s="8" t="s">
        <v>24</v>
      </c>
      <c r="B634" s="22">
        <v>1313</v>
      </c>
      <c r="C634" s="8"/>
      <c r="D634" s="16" t="s">
        <v>2602</v>
      </c>
      <c r="E634" s="8" t="s">
        <v>2598</v>
      </c>
      <c r="F634" s="8" t="s">
        <v>2603</v>
      </c>
      <c r="G634" s="8"/>
      <c r="H634" s="18" t="s">
        <v>2602</v>
      </c>
      <c r="I634" s="16" t="s">
        <v>2086</v>
      </c>
      <c r="J634" s="8"/>
      <c r="K634" s="16" t="s">
        <v>2549</v>
      </c>
      <c r="L634" s="8"/>
      <c r="M634" s="16" t="s">
        <v>2600</v>
      </c>
      <c r="N634" s="16" t="s">
        <v>2112</v>
      </c>
      <c r="O634" s="16" t="s">
        <v>2113</v>
      </c>
      <c r="P634" s="16" t="s">
        <v>2601</v>
      </c>
      <c r="Q634" s="20">
        <v>40466</v>
      </c>
      <c r="R634" s="20"/>
      <c r="S634" s="16" t="s">
        <v>2115</v>
      </c>
      <c r="T634" s="12"/>
      <c r="U634" s="12"/>
      <c r="V634" s="12"/>
      <c r="W634" s="12"/>
      <c r="X634" s="8"/>
    </row>
    <row r="635" spans="1:24" ht="15" customHeight="1" x14ac:dyDescent="0.25">
      <c r="A635" s="8" t="s">
        <v>24</v>
      </c>
      <c r="B635" s="22">
        <v>1314</v>
      </c>
      <c r="C635" s="8"/>
      <c r="D635" s="16" t="s">
        <v>2604</v>
      </c>
      <c r="E635" s="8" t="s">
        <v>2605</v>
      </c>
      <c r="F635" s="8" t="s">
        <v>2606</v>
      </c>
      <c r="G635" s="8"/>
      <c r="H635" s="18" t="s">
        <v>2604</v>
      </c>
      <c r="I635" s="16" t="s">
        <v>2086</v>
      </c>
      <c r="J635" s="8"/>
      <c r="K635" s="16" t="s">
        <v>2549</v>
      </c>
      <c r="L635" s="8"/>
      <c r="M635" s="16" t="s">
        <v>2579</v>
      </c>
      <c r="N635" s="16" t="s">
        <v>2607</v>
      </c>
      <c r="O635" s="16" t="s">
        <v>2608</v>
      </c>
      <c r="P635" s="8" t="s">
        <v>2581</v>
      </c>
      <c r="Q635" s="20">
        <v>40466</v>
      </c>
      <c r="R635" s="20"/>
      <c r="S635" s="16" t="s">
        <v>2115</v>
      </c>
      <c r="T635" s="12"/>
      <c r="U635" s="12"/>
      <c r="V635" s="12"/>
      <c r="W635" s="12"/>
      <c r="X635" s="8"/>
    </row>
    <row r="636" spans="1:24" ht="15" customHeight="1" x14ac:dyDescent="0.25">
      <c r="A636" s="8" t="s">
        <v>24</v>
      </c>
      <c r="B636" s="22">
        <v>1315</v>
      </c>
      <c r="C636" s="8"/>
      <c r="D636" s="16" t="s">
        <v>2609</v>
      </c>
      <c r="E636" s="8" t="s">
        <v>2605</v>
      </c>
      <c r="F636" s="8" t="s">
        <v>2610</v>
      </c>
      <c r="G636" s="8"/>
      <c r="H636" s="18" t="s">
        <v>2609</v>
      </c>
      <c r="I636" s="16" t="s">
        <v>2086</v>
      </c>
      <c r="J636" s="8"/>
      <c r="K636" s="16" t="s">
        <v>2549</v>
      </c>
      <c r="L636" s="8"/>
      <c r="M636" s="16" t="s">
        <v>2600</v>
      </c>
      <c r="N636" s="16" t="s">
        <v>2112</v>
      </c>
      <c r="O636" s="16" t="s">
        <v>2611</v>
      </c>
      <c r="P636" s="16" t="s">
        <v>2601</v>
      </c>
      <c r="Q636" s="20">
        <v>40466</v>
      </c>
      <c r="R636" s="20"/>
      <c r="S636" s="16" t="s">
        <v>2115</v>
      </c>
      <c r="T636" s="12"/>
      <c r="U636" s="12"/>
      <c r="V636" s="12"/>
      <c r="W636" s="12"/>
      <c r="X636" s="8"/>
    </row>
    <row r="637" spans="1:24" ht="15" customHeight="1" x14ac:dyDescent="0.25">
      <c r="A637" s="8" t="s">
        <v>24</v>
      </c>
      <c r="B637" s="22">
        <v>1316</v>
      </c>
      <c r="C637" s="8"/>
      <c r="D637" s="16" t="s">
        <v>1802</v>
      </c>
      <c r="E637" s="8" t="s">
        <v>890</v>
      </c>
      <c r="F637" s="8" t="s">
        <v>1803</v>
      </c>
      <c r="G637" s="8" t="s">
        <v>2612</v>
      </c>
      <c r="H637" s="18" t="s">
        <v>1802</v>
      </c>
      <c r="I637" s="16" t="s">
        <v>2137</v>
      </c>
      <c r="J637" s="16" t="s">
        <v>1279</v>
      </c>
      <c r="K637" s="16" t="s">
        <v>2613</v>
      </c>
      <c r="L637" s="16" t="s">
        <v>2151</v>
      </c>
      <c r="M637" s="16" t="s">
        <v>2614</v>
      </c>
      <c r="N637" s="16" t="s">
        <v>1239</v>
      </c>
      <c r="O637" s="16" t="s">
        <v>2615</v>
      </c>
      <c r="P637" s="16" t="s">
        <v>2616</v>
      </c>
      <c r="Q637" s="20">
        <v>41021</v>
      </c>
      <c r="R637" s="20"/>
      <c r="S637" s="16" t="s">
        <v>1286</v>
      </c>
      <c r="T637" s="16" t="s">
        <v>1188</v>
      </c>
      <c r="U637" s="12"/>
      <c r="V637" s="12"/>
      <c r="W637" s="16" t="s">
        <v>1188</v>
      </c>
      <c r="X637" s="16" t="s">
        <v>2617</v>
      </c>
    </row>
    <row r="638" spans="1:24" ht="15" customHeight="1" x14ac:dyDescent="0.25">
      <c r="A638" s="8" t="s">
        <v>24</v>
      </c>
      <c r="B638" s="22">
        <v>1317</v>
      </c>
      <c r="C638" s="8"/>
      <c r="D638" s="16" t="s">
        <v>2618</v>
      </c>
      <c r="E638" s="8" t="s">
        <v>906</v>
      </c>
      <c r="F638" s="8" t="s">
        <v>2619</v>
      </c>
      <c r="G638" s="8"/>
      <c r="H638" s="18" t="s">
        <v>2618</v>
      </c>
      <c r="I638" s="16" t="s">
        <v>2189</v>
      </c>
      <c r="J638" s="16" t="s">
        <v>2190</v>
      </c>
      <c r="K638" s="16" t="s">
        <v>2620</v>
      </c>
      <c r="L638" s="8"/>
      <c r="M638" s="16" t="s">
        <v>2621</v>
      </c>
      <c r="N638" s="16" t="s">
        <v>2622</v>
      </c>
      <c r="O638" s="8"/>
      <c r="P638" s="16" t="s">
        <v>2623</v>
      </c>
      <c r="Q638" s="20">
        <v>36352</v>
      </c>
      <c r="R638" s="20"/>
      <c r="S638" s="16" t="s">
        <v>2197</v>
      </c>
      <c r="T638" s="12"/>
      <c r="U638" s="12"/>
      <c r="V638" s="12"/>
      <c r="W638" s="12"/>
      <c r="X638" s="8"/>
    </row>
    <row r="639" spans="1:24" ht="15" customHeight="1" x14ac:dyDescent="0.25">
      <c r="A639" s="8" t="s">
        <v>24</v>
      </c>
      <c r="B639" s="22">
        <v>1318</v>
      </c>
      <c r="C639" s="8"/>
      <c r="D639" s="16" t="s">
        <v>909</v>
      </c>
      <c r="E639" s="8" t="s">
        <v>906</v>
      </c>
      <c r="F639" s="8" t="s">
        <v>907</v>
      </c>
      <c r="G639" s="8" t="s">
        <v>908</v>
      </c>
      <c r="H639" s="18" t="s">
        <v>909</v>
      </c>
      <c r="I639" s="16" t="s">
        <v>27</v>
      </c>
      <c r="J639" s="8"/>
      <c r="K639" s="16" t="s">
        <v>2624</v>
      </c>
      <c r="L639" s="8"/>
      <c r="M639" s="16" t="s">
        <v>2625</v>
      </c>
      <c r="N639" s="16" t="s">
        <v>2626</v>
      </c>
      <c r="O639" s="16" t="s">
        <v>912</v>
      </c>
      <c r="P639" s="16" t="s">
        <v>2627</v>
      </c>
      <c r="Q639" s="20">
        <v>39263</v>
      </c>
      <c r="R639" s="20"/>
      <c r="S639" s="16" t="s">
        <v>2628</v>
      </c>
      <c r="T639" s="12"/>
      <c r="U639" s="12"/>
      <c r="V639" s="12"/>
      <c r="W639" s="12"/>
      <c r="X639" s="8"/>
    </row>
    <row r="640" spans="1:24" ht="15" customHeight="1" x14ac:dyDescent="0.25">
      <c r="A640" s="8" t="s">
        <v>24</v>
      </c>
      <c r="B640" s="22">
        <v>1319</v>
      </c>
      <c r="C640" s="8"/>
      <c r="D640" s="16" t="s">
        <v>2629</v>
      </c>
      <c r="E640" s="8" t="s">
        <v>919</v>
      </c>
      <c r="F640" s="8" t="s">
        <v>1853</v>
      </c>
      <c r="G640" s="8" t="s">
        <v>2630</v>
      </c>
      <c r="H640" s="18" t="s">
        <v>2629</v>
      </c>
      <c r="I640" s="16" t="s">
        <v>2137</v>
      </c>
      <c r="J640" s="16" t="s">
        <v>1203</v>
      </c>
      <c r="K640" s="16" t="s">
        <v>2631</v>
      </c>
      <c r="L640" s="16" t="s">
        <v>1947</v>
      </c>
      <c r="M640" s="16" t="s">
        <v>2632</v>
      </c>
      <c r="N640" s="16" t="s">
        <v>1851</v>
      </c>
      <c r="O640" s="16" t="s">
        <v>912</v>
      </c>
      <c r="P640" s="16" t="s">
        <v>2633</v>
      </c>
      <c r="Q640" s="20">
        <v>41008</v>
      </c>
      <c r="R640" s="20"/>
      <c r="S640" s="16" t="s">
        <v>1188</v>
      </c>
      <c r="T640" s="16" t="s">
        <v>1188</v>
      </c>
      <c r="U640" s="12"/>
      <c r="V640" s="12"/>
      <c r="W640" s="16" t="s">
        <v>1188</v>
      </c>
      <c r="X640" s="16" t="s">
        <v>2634</v>
      </c>
    </row>
    <row r="641" spans="1:24" ht="15" customHeight="1" x14ac:dyDescent="0.25">
      <c r="A641" s="8" t="s">
        <v>24</v>
      </c>
      <c r="B641" s="22">
        <v>1320</v>
      </c>
      <c r="C641" s="8"/>
      <c r="D641" s="16" t="s">
        <v>2635</v>
      </c>
      <c r="E641" s="8" t="s">
        <v>1857</v>
      </c>
      <c r="F641" s="8" t="s">
        <v>1858</v>
      </c>
      <c r="G641" s="8"/>
      <c r="H641" s="18" t="s">
        <v>2635</v>
      </c>
      <c r="I641" s="16" t="s">
        <v>2086</v>
      </c>
      <c r="J641" s="8"/>
      <c r="K641" s="16" t="s">
        <v>2087</v>
      </c>
      <c r="L641" s="8"/>
      <c r="M641" s="16" t="s">
        <v>2096</v>
      </c>
      <c r="N641" s="16" t="s">
        <v>2543</v>
      </c>
      <c r="O641" s="16" t="s">
        <v>2098</v>
      </c>
      <c r="P641" s="16" t="s">
        <v>2636</v>
      </c>
      <c r="Q641" s="20">
        <v>40459</v>
      </c>
      <c r="R641" s="20"/>
      <c r="S641" s="16" t="s">
        <v>2092</v>
      </c>
      <c r="T641" s="16" t="s">
        <v>2092</v>
      </c>
      <c r="U641" s="12"/>
      <c r="V641" s="12"/>
      <c r="W641" s="16" t="s">
        <v>2092</v>
      </c>
      <c r="X641" s="8"/>
    </row>
    <row r="642" spans="1:24" ht="15" customHeight="1" x14ac:dyDescent="0.25">
      <c r="A642" s="8" t="s">
        <v>24</v>
      </c>
      <c r="B642" s="22">
        <v>1321</v>
      </c>
      <c r="C642" s="8"/>
      <c r="D642" s="10" t="str">
        <f>E642&amp;" "&amp;F642&amp;" "&amp;G642</f>
        <v>Flavoparmelia caperata (L.) Hale</v>
      </c>
      <c r="E642" s="8" t="s">
        <v>798</v>
      </c>
      <c r="F642" s="8" t="s">
        <v>799</v>
      </c>
      <c r="G642" s="8" t="s">
        <v>921</v>
      </c>
      <c r="H642" s="18" t="s">
        <v>2637</v>
      </c>
      <c r="I642" s="16" t="s">
        <v>2137</v>
      </c>
      <c r="J642" s="16" t="s">
        <v>2638</v>
      </c>
      <c r="K642" s="16" t="s">
        <v>2639</v>
      </c>
      <c r="L642" s="8"/>
      <c r="M642" s="16" t="s">
        <v>2640</v>
      </c>
      <c r="N642" s="8"/>
      <c r="O642" s="8"/>
      <c r="P642" s="8"/>
      <c r="Q642" s="20">
        <v>26912</v>
      </c>
      <c r="R642" s="20"/>
      <c r="S642" s="16" t="s">
        <v>119</v>
      </c>
      <c r="T642" s="19"/>
      <c r="U642" s="12"/>
      <c r="V642" s="12"/>
      <c r="W642" s="12"/>
      <c r="X642" s="8"/>
    </row>
    <row r="643" spans="1:24" ht="15" customHeight="1" x14ac:dyDescent="0.25">
      <c r="A643" s="8" t="s">
        <v>24</v>
      </c>
      <c r="B643" s="22">
        <v>1322</v>
      </c>
      <c r="C643" s="8"/>
      <c r="D643" s="10" t="str">
        <f>E643&amp;" "&amp;F643&amp;" "&amp;G643</f>
        <v>Xanthoparmelia verruculifera (Nyl.) O. Blanco et al.</v>
      </c>
      <c r="E643" s="8" t="s">
        <v>2069</v>
      </c>
      <c r="F643" s="16" t="s">
        <v>2641</v>
      </c>
      <c r="G643" s="16" t="s">
        <v>2642</v>
      </c>
      <c r="H643" s="18" t="s">
        <v>2643</v>
      </c>
      <c r="I643" s="8"/>
      <c r="J643" s="8"/>
      <c r="K643" s="8"/>
      <c r="L643" s="8"/>
      <c r="M643" s="16" t="s">
        <v>2129</v>
      </c>
      <c r="N643" s="8" t="s">
        <v>1425</v>
      </c>
      <c r="O643" s="8"/>
      <c r="P643" s="8"/>
      <c r="Q643" s="20">
        <v>26491</v>
      </c>
      <c r="R643" s="20"/>
      <c r="S643" s="12"/>
      <c r="T643" s="12"/>
      <c r="U643" s="12"/>
      <c r="V643" s="8" t="s">
        <v>2644</v>
      </c>
      <c r="W643" s="12"/>
      <c r="X643" s="8"/>
    </row>
    <row r="644" spans="1:24" ht="15" customHeight="1" x14ac:dyDescent="0.25">
      <c r="A644" s="8" t="s">
        <v>24</v>
      </c>
      <c r="B644" s="22">
        <v>1323</v>
      </c>
      <c r="C644" s="8"/>
      <c r="D644" s="10" t="str">
        <f>E644&amp;" "&amp;F644&amp;" "&amp;G644</f>
        <v>Xanthoparmelia verruculifera (Nyl.) O. Blanco et al.</v>
      </c>
      <c r="E644" s="8" t="s">
        <v>2069</v>
      </c>
      <c r="F644" s="16" t="s">
        <v>2641</v>
      </c>
      <c r="G644" s="16" t="s">
        <v>2642</v>
      </c>
      <c r="H644" s="18" t="s">
        <v>2645</v>
      </c>
      <c r="I644" s="8"/>
      <c r="J644" s="8"/>
      <c r="K644" s="8"/>
      <c r="L644" s="8"/>
      <c r="M644" s="16" t="s">
        <v>2129</v>
      </c>
      <c r="N644" s="8" t="s">
        <v>1425</v>
      </c>
      <c r="O644" s="8"/>
      <c r="P644" s="8"/>
      <c r="Q644" s="20">
        <v>26491</v>
      </c>
      <c r="R644" s="20"/>
      <c r="S644" s="12"/>
      <c r="T644" s="12"/>
      <c r="U644" s="12"/>
      <c r="V644" s="8" t="s">
        <v>2644</v>
      </c>
      <c r="W644" s="12"/>
      <c r="X644" s="8"/>
    </row>
    <row r="645" spans="1:24" ht="15" customHeight="1" x14ac:dyDescent="0.25">
      <c r="A645" s="8" t="s">
        <v>24</v>
      </c>
      <c r="B645" s="22">
        <v>1324</v>
      </c>
      <c r="C645" s="8"/>
      <c r="D645" s="10" t="str">
        <f>E645&amp;" "&amp;F645&amp;" "&amp;G645</f>
        <v>Brodoa intestiniformis (Vill.) Goward</v>
      </c>
      <c r="E645" s="8" t="s">
        <v>206</v>
      </c>
      <c r="F645" s="16" t="s">
        <v>1354</v>
      </c>
      <c r="G645" s="16" t="s">
        <v>2646</v>
      </c>
      <c r="H645" s="18" t="s">
        <v>2647</v>
      </c>
      <c r="I645" s="8"/>
      <c r="J645" s="8"/>
      <c r="K645" s="8"/>
      <c r="L645" s="8"/>
      <c r="M645" s="16" t="s">
        <v>2129</v>
      </c>
      <c r="N645" s="8"/>
      <c r="O645" s="8"/>
      <c r="P645" s="8"/>
      <c r="Q645" s="20">
        <v>26491</v>
      </c>
      <c r="R645" s="20"/>
      <c r="S645" s="12"/>
      <c r="T645" s="12"/>
      <c r="U645" s="12"/>
      <c r="V645" s="8" t="s">
        <v>2100</v>
      </c>
      <c r="W645" s="12"/>
      <c r="X645" s="8"/>
    </row>
    <row r="646" spans="1:24" ht="15" customHeight="1" x14ac:dyDescent="0.25">
      <c r="A646" s="8" t="s">
        <v>24</v>
      </c>
      <c r="B646" s="22">
        <v>1325</v>
      </c>
      <c r="C646" s="8"/>
      <c r="D646" s="10" t="str">
        <f>E646&amp;" "&amp;F646&amp;" "&amp;G646</f>
        <v>Parmelia saxatilis (L.) Ach.</v>
      </c>
      <c r="E646" s="8" t="s">
        <v>2648</v>
      </c>
      <c r="F646" s="16" t="s">
        <v>2649</v>
      </c>
      <c r="G646" s="8" t="s">
        <v>89</v>
      </c>
      <c r="H646" s="18" t="s">
        <v>2650</v>
      </c>
      <c r="I646" s="16" t="s">
        <v>2086</v>
      </c>
      <c r="J646" s="8"/>
      <c r="K646" s="16" t="s">
        <v>2087</v>
      </c>
      <c r="L646" s="8"/>
      <c r="M646" s="16" t="s">
        <v>2088</v>
      </c>
      <c r="N646" s="16" t="s">
        <v>1398</v>
      </c>
      <c r="O646" s="16" t="s">
        <v>2101</v>
      </c>
      <c r="P646" s="16" t="s">
        <v>2651</v>
      </c>
      <c r="Q646" s="20">
        <v>40459</v>
      </c>
      <c r="R646" s="20"/>
      <c r="S646" s="16" t="s">
        <v>2092</v>
      </c>
      <c r="T646" s="16" t="s">
        <v>2092</v>
      </c>
      <c r="U646" s="12"/>
      <c r="V646" s="12"/>
      <c r="W646" s="16" t="s">
        <v>2092</v>
      </c>
      <c r="X646" s="8"/>
    </row>
    <row r="647" spans="1:24" ht="15" customHeight="1" x14ac:dyDescent="0.25">
      <c r="A647" s="8" t="s">
        <v>24</v>
      </c>
      <c r="B647" s="22">
        <v>1326</v>
      </c>
      <c r="C647" s="8"/>
      <c r="D647" s="16" t="s">
        <v>2652</v>
      </c>
      <c r="E647" s="8" t="s">
        <v>1834</v>
      </c>
      <c r="F647" s="16" t="s">
        <v>2653</v>
      </c>
      <c r="G647" s="16"/>
      <c r="H647" s="18" t="s">
        <v>2654</v>
      </c>
      <c r="I647" s="16" t="s">
        <v>2655</v>
      </c>
      <c r="J647" s="16" t="s">
        <v>2656</v>
      </c>
      <c r="K647" s="8"/>
      <c r="L647" s="8"/>
      <c r="M647" s="16" t="s">
        <v>2657</v>
      </c>
      <c r="N647" s="8"/>
      <c r="O647" s="8"/>
      <c r="P647" s="8"/>
      <c r="Q647" s="8" t="s">
        <v>2658</v>
      </c>
      <c r="R647" s="8"/>
      <c r="S647" s="12"/>
      <c r="T647" s="12"/>
      <c r="U647" s="8" t="s">
        <v>1188</v>
      </c>
      <c r="V647" s="12"/>
      <c r="W647" s="12"/>
      <c r="X647" s="8" t="s">
        <v>2569</v>
      </c>
    </row>
    <row r="648" spans="1:24" ht="15" customHeight="1" x14ac:dyDescent="0.25">
      <c r="A648" s="8" t="s">
        <v>24</v>
      </c>
      <c r="B648" s="22">
        <v>1327</v>
      </c>
      <c r="C648" s="8"/>
      <c r="D648" s="10" t="str">
        <f>E648&amp;" "&amp;F648&amp;" "&amp;G648</f>
        <v>Parmelia sulcata Taylor</v>
      </c>
      <c r="E648" s="8" t="s">
        <v>2648</v>
      </c>
      <c r="F648" s="16" t="s">
        <v>2659</v>
      </c>
      <c r="G648" s="8" t="s">
        <v>2660</v>
      </c>
      <c r="H648" s="18" t="s">
        <v>2661</v>
      </c>
      <c r="I648" s="16" t="s">
        <v>2086</v>
      </c>
      <c r="J648" s="8"/>
      <c r="K648" s="16" t="s">
        <v>2549</v>
      </c>
      <c r="L648" s="8"/>
      <c r="M648" s="16" t="s">
        <v>2600</v>
      </c>
      <c r="N648" s="16" t="s">
        <v>2112</v>
      </c>
      <c r="O648" s="16" t="s">
        <v>2113</v>
      </c>
      <c r="P648" s="16" t="s">
        <v>2601</v>
      </c>
      <c r="Q648" s="20">
        <v>40466</v>
      </c>
      <c r="R648" s="20"/>
      <c r="S648" s="16" t="s">
        <v>2662</v>
      </c>
      <c r="T648" s="12"/>
      <c r="U648" s="12"/>
      <c r="V648" s="12"/>
      <c r="W648" s="12"/>
      <c r="X648" s="8"/>
    </row>
    <row r="649" spans="1:24" ht="15" customHeight="1" x14ac:dyDescent="0.25">
      <c r="A649" s="8" t="s">
        <v>24</v>
      </c>
      <c r="B649" s="22">
        <v>1328</v>
      </c>
      <c r="C649" s="8"/>
      <c r="D649" s="10" t="str">
        <f>E649&amp;" "&amp;F649&amp;" "&amp;G649</f>
        <v xml:space="preserve">Parmelia sp. </v>
      </c>
      <c r="E649" s="8" t="s">
        <v>2648</v>
      </c>
      <c r="F649" s="16" t="s">
        <v>67</v>
      </c>
      <c r="G649" s="8"/>
      <c r="H649" s="18" t="s">
        <v>2663</v>
      </c>
      <c r="I649" s="8"/>
      <c r="J649" s="8"/>
      <c r="K649" s="8"/>
      <c r="L649" s="8"/>
      <c r="M649" s="16" t="s">
        <v>2129</v>
      </c>
      <c r="N649" s="16" t="s">
        <v>1425</v>
      </c>
      <c r="O649" s="8"/>
      <c r="P649" s="8"/>
      <c r="Q649" s="20">
        <v>26491</v>
      </c>
      <c r="R649" s="20"/>
      <c r="S649" s="12"/>
      <c r="T649" s="12"/>
      <c r="U649" s="12"/>
      <c r="V649" s="12"/>
      <c r="W649" s="12"/>
      <c r="X649" s="8"/>
    </row>
    <row r="650" spans="1:24" ht="15" customHeight="1" x14ac:dyDescent="0.25">
      <c r="A650" s="8" t="s">
        <v>24</v>
      </c>
      <c r="B650" s="22">
        <v>1329</v>
      </c>
      <c r="C650" s="8"/>
      <c r="D650" s="10" t="str">
        <f>E650&amp;" "&amp;F650&amp;" "&amp;G650</f>
        <v>Parmelina tiliacea (Hoffm.) Hale</v>
      </c>
      <c r="E650" s="8" t="s">
        <v>2664</v>
      </c>
      <c r="F650" s="16" t="s">
        <v>2665</v>
      </c>
      <c r="G650" s="8" t="s">
        <v>2666</v>
      </c>
      <c r="H650" s="18" t="s">
        <v>2667</v>
      </c>
      <c r="I650" s="16" t="s">
        <v>2086</v>
      </c>
      <c r="J650" s="8"/>
      <c r="K650" s="16" t="s">
        <v>2549</v>
      </c>
      <c r="L650" s="8"/>
      <c r="M650" s="16" t="s">
        <v>2600</v>
      </c>
      <c r="N650" s="16" t="s">
        <v>2112</v>
      </c>
      <c r="O650" s="16" t="s">
        <v>2123</v>
      </c>
      <c r="P650" s="16" t="s">
        <v>2601</v>
      </c>
      <c r="Q650" s="20">
        <v>40466</v>
      </c>
      <c r="R650" s="20"/>
      <c r="S650" s="16" t="s">
        <v>2662</v>
      </c>
      <c r="T650" s="12"/>
      <c r="U650" s="12"/>
      <c r="V650" s="12"/>
      <c r="W650" s="12"/>
      <c r="X650" s="8"/>
    </row>
    <row r="651" spans="1:24" ht="15" customHeight="1" x14ac:dyDescent="0.25">
      <c r="A651" s="8" t="s">
        <v>24</v>
      </c>
      <c r="B651" s="22">
        <v>1330</v>
      </c>
      <c r="C651" s="8"/>
      <c r="D651" s="10" t="str">
        <f>E651&amp;" "&amp;F651&amp;" "&amp;G651</f>
        <v>Parmeliopsis ambigua (Wulfen) Nyl.</v>
      </c>
      <c r="E651" s="8" t="s">
        <v>2668</v>
      </c>
      <c r="F651" s="16" t="s">
        <v>2669</v>
      </c>
      <c r="G651" s="8" t="s">
        <v>2670</v>
      </c>
      <c r="H651" s="18" t="s">
        <v>2671</v>
      </c>
      <c r="I651" s="16" t="s">
        <v>2086</v>
      </c>
      <c r="J651" s="8"/>
      <c r="K651" s="16" t="s">
        <v>2087</v>
      </c>
      <c r="L651" s="8"/>
      <c r="M651" s="16" t="s">
        <v>2105</v>
      </c>
      <c r="N651" s="16" t="s">
        <v>2106</v>
      </c>
      <c r="O651" s="16" t="s">
        <v>2271</v>
      </c>
      <c r="P651" s="16" t="s">
        <v>2108</v>
      </c>
      <c r="Q651" s="20">
        <v>40459</v>
      </c>
      <c r="R651" s="20"/>
      <c r="S651" s="16" t="s">
        <v>2092</v>
      </c>
      <c r="T651" s="16" t="s">
        <v>2092</v>
      </c>
      <c r="U651" s="12"/>
      <c r="V651" s="12"/>
      <c r="W651" s="16" t="s">
        <v>2092</v>
      </c>
      <c r="X651" s="8"/>
    </row>
    <row r="652" spans="1:24" ht="15" customHeight="1" x14ac:dyDescent="0.25">
      <c r="A652" s="8" t="s">
        <v>24</v>
      </c>
      <c r="B652" s="22">
        <v>1331</v>
      </c>
      <c r="C652" s="8"/>
      <c r="D652" s="10" t="str">
        <f>E652&amp;" "&amp;F652&amp;" "&amp;G652</f>
        <v xml:space="preserve">Parmeliopsis hyperopta </v>
      </c>
      <c r="E652" s="8" t="s">
        <v>2668</v>
      </c>
      <c r="F652" s="16" t="s">
        <v>2672</v>
      </c>
      <c r="G652" s="8"/>
      <c r="H652" s="18" t="s">
        <v>2673</v>
      </c>
      <c r="I652" s="16" t="s">
        <v>2086</v>
      </c>
      <c r="J652" s="8"/>
      <c r="K652" s="16" t="s">
        <v>2087</v>
      </c>
      <c r="L652" s="8"/>
      <c r="M652" s="16" t="s">
        <v>2105</v>
      </c>
      <c r="N652" s="16" t="s">
        <v>2106</v>
      </c>
      <c r="O652" s="16" t="s">
        <v>2439</v>
      </c>
      <c r="P652" s="16" t="s">
        <v>2108</v>
      </c>
      <c r="Q652" s="20">
        <v>40459</v>
      </c>
      <c r="R652" s="20"/>
      <c r="S652" s="16" t="s">
        <v>2092</v>
      </c>
      <c r="T652" s="16" t="s">
        <v>2092</v>
      </c>
      <c r="U652" s="12"/>
      <c r="V652" s="12"/>
      <c r="W652" s="16" t="s">
        <v>2092</v>
      </c>
      <c r="X652" s="8"/>
    </row>
    <row r="653" spans="1:24" ht="15" customHeight="1" x14ac:dyDescent="0.25">
      <c r="A653" s="8" t="s">
        <v>24</v>
      </c>
      <c r="B653" s="22">
        <v>1332</v>
      </c>
      <c r="C653" s="8"/>
      <c r="D653" s="16" t="s">
        <v>2674</v>
      </c>
      <c r="E653" s="8" t="s">
        <v>1862</v>
      </c>
      <c r="F653" s="16" t="s">
        <v>2675</v>
      </c>
      <c r="G653" s="16" t="s">
        <v>2676</v>
      </c>
      <c r="H653" s="18" t="s">
        <v>2677</v>
      </c>
      <c r="I653" s="16" t="s">
        <v>2137</v>
      </c>
      <c r="J653" s="16" t="s">
        <v>2572</v>
      </c>
      <c r="K653" s="8"/>
      <c r="L653" s="8" t="s">
        <v>1864</v>
      </c>
      <c r="M653" s="16" t="s">
        <v>2678</v>
      </c>
      <c r="N653" s="16" t="s">
        <v>2679</v>
      </c>
      <c r="O653" s="16" t="s">
        <v>2365</v>
      </c>
      <c r="P653" s="8"/>
      <c r="Q653" s="20">
        <v>16003</v>
      </c>
      <c r="R653" s="20"/>
      <c r="S653" s="16" t="s">
        <v>167</v>
      </c>
      <c r="T653" s="16" t="s">
        <v>1188</v>
      </c>
      <c r="U653" s="12"/>
      <c r="V653" s="12"/>
      <c r="W653" s="12"/>
      <c r="X653" s="8"/>
    </row>
    <row r="654" spans="1:24" ht="15" customHeight="1" x14ac:dyDescent="0.25">
      <c r="A654" s="8" t="s">
        <v>24</v>
      </c>
      <c r="B654" s="22">
        <v>1333</v>
      </c>
      <c r="C654" s="8"/>
      <c r="D654" s="16" t="s">
        <v>2680</v>
      </c>
      <c r="E654" s="8" t="s">
        <v>926</v>
      </c>
      <c r="F654" s="16" t="s">
        <v>2681</v>
      </c>
      <c r="G654" s="16" t="s">
        <v>2682</v>
      </c>
      <c r="H654" s="18" t="s">
        <v>2680</v>
      </c>
      <c r="I654" s="8"/>
      <c r="J654" s="8"/>
      <c r="K654" s="8"/>
      <c r="L654" s="8"/>
      <c r="M654" s="16" t="s">
        <v>2683</v>
      </c>
      <c r="N654" s="16" t="s">
        <v>2679</v>
      </c>
      <c r="O654" s="8"/>
      <c r="P654" s="8"/>
      <c r="Q654" s="8">
        <v>1929</v>
      </c>
      <c r="R654" s="8"/>
      <c r="S654" s="16" t="s">
        <v>124</v>
      </c>
      <c r="T654" s="16" t="s">
        <v>124</v>
      </c>
      <c r="U654" s="12"/>
      <c r="V654" s="12"/>
      <c r="W654" s="16" t="s">
        <v>124</v>
      </c>
      <c r="X654" s="8"/>
    </row>
    <row r="655" spans="1:24" ht="15" customHeight="1" x14ac:dyDescent="0.25">
      <c r="A655" s="8" t="s">
        <v>24</v>
      </c>
      <c r="B655" s="22">
        <v>1334</v>
      </c>
      <c r="C655" s="8"/>
      <c r="D655" s="16" t="s">
        <v>2684</v>
      </c>
      <c r="E655" s="8" t="s">
        <v>926</v>
      </c>
      <c r="F655" s="16" t="s">
        <v>2685</v>
      </c>
      <c r="G655" s="16" t="s">
        <v>2686</v>
      </c>
      <c r="H655" s="18" t="s">
        <v>2680</v>
      </c>
      <c r="I655" s="16" t="s">
        <v>2137</v>
      </c>
      <c r="J655" s="8"/>
      <c r="K655" s="8" t="s">
        <v>2687</v>
      </c>
      <c r="L655" s="8"/>
      <c r="M655" s="16" t="s">
        <v>2688</v>
      </c>
      <c r="N655" s="8"/>
      <c r="O655" s="8"/>
      <c r="P655" s="8"/>
      <c r="Q655" s="8">
        <v>1929</v>
      </c>
      <c r="R655" s="8"/>
      <c r="S655" s="16" t="s">
        <v>124</v>
      </c>
      <c r="T655" s="16" t="s">
        <v>124</v>
      </c>
      <c r="U655" s="8" t="s">
        <v>2689</v>
      </c>
      <c r="V655" s="12"/>
      <c r="W655" s="16" t="s">
        <v>124</v>
      </c>
      <c r="X655" s="8"/>
    </row>
    <row r="656" spans="1:24" ht="15" customHeight="1" x14ac:dyDescent="0.25">
      <c r="A656" s="8" t="s">
        <v>24</v>
      </c>
      <c r="B656" s="22">
        <v>1335</v>
      </c>
      <c r="C656" s="8"/>
      <c r="D656" s="16" t="s">
        <v>2684</v>
      </c>
      <c r="E656" s="8" t="s">
        <v>926</v>
      </c>
      <c r="F656" s="16" t="s">
        <v>2685</v>
      </c>
      <c r="G656" s="16" t="s">
        <v>2686</v>
      </c>
      <c r="H656" s="18" t="s">
        <v>2690</v>
      </c>
      <c r="I656" s="16" t="s">
        <v>2137</v>
      </c>
      <c r="J656" s="8"/>
      <c r="K656" s="8" t="s">
        <v>2687</v>
      </c>
      <c r="L656" s="8" t="s">
        <v>2691</v>
      </c>
      <c r="M656" s="16" t="s">
        <v>2692</v>
      </c>
      <c r="N656" s="8"/>
      <c r="O656" s="8"/>
      <c r="P656" s="8"/>
      <c r="Q656" s="8">
        <v>1919</v>
      </c>
      <c r="R656" s="8"/>
      <c r="S656" s="16" t="s">
        <v>124</v>
      </c>
      <c r="T656" s="16" t="s">
        <v>124</v>
      </c>
      <c r="U656" s="8" t="s">
        <v>2689</v>
      </c>
      <c r="V656" s="12"/>
      <c r="W656" s="16" t="s">
        <v>124</v>
      </c>
      <c r="X656" s="8"/>
    </row>
    <row r="657" spans="1:24" ht="15" customHeight="1" x14ac:dyDescent="0.25">
      <c r="A657" s="8" t="s">
        <v>24</v>
      </c>
      <c r="B657" s="22">
        <v>1336</v>
      </c>
      <c r="C657" s="8"/>
      <c r="D657" s="16" t="s">
        <v>2684</v>
      </c>
      <c r="E657" s="8" t="s">
        <v>926</v>
      </c>
      <c r="F657" s="16" t="s">
        <v>2685</v>
      </c>
      <c r="G657" s="16" t="s">
        <v>2686</v>
      </c>
      <c r="H657" s="18" t="s">
        <v>2693</v>
      </c>
      <c r="I657" s="8"/>
      <c r="J657" s="8"/>
      <c r="K657" s="8"/>
      <c r="L657" s="8"/>
      <c r="M657" s="16" t="s">
        <v>2694</v>
      </c>
      <c r="N657" s="8" t="s">
        <v>1795</v>
      </c>
      <c r="O657" s="8"/>
      <c r="P657" s="8"/>
      <c r="Q657" s="8">
        <v>1920</v>
      </c>
      <c r="R657" s="8"/>
      <c r="S657" s="16" t="s">
        <v>124</v>
      </c>
      <c r="T657" s="16" t="s">
        <v>124</v>
      </c>
      <c r="U657" s="8" t="s">
        <v>2689</v>
      </c>
      <c r="V657" s="12"/>
      <c r="W657" s="16" t="s">
        <v>124</v>
      </c>
      <c r="X657" s="8"/>
    </row>
    <row r="658" spans="1:24" ht="15" customHeight="1" x14ac:dyDescent="0.25">
      <c r="A658" s="8" t="s">
        <v>24</v>
      </c>
      <c r="B658" s="22">
        <v>1337</v>
      </c>
      <c r="C658" s="8"/>
      <c r="D658" s="16" t="s">
        <v>2695</v>
      </c>
      <c r="E658" s="8" t="s">
        <v>926</v>
      </c>
      <c r="F658" s="16" t="s">
        <v>2696</v>
      </c>
      <c r="G658" s="16" t="s">
        <v>2697</v>
      </c>
      <c r="H658" s="18" t="s">
        <v>2684</v>
      </c>
      <c r="I658" s="8"/>
      <c r="J658" s="8"/>
      <c r="K658" s="8"/>
      <c r="L658" s="8"/>
      <c r="M658" s="16" t="s">
        <v>2698</v>
      </c>
      <c r="N658" s="8" t="s">
        <v>2699</v>
      </c>
      <c r="O658" s="8"/>
      <c r="P658" s="8"/>
      <c r="Q658" s="8">
        <v>1930</v>
      </c>
      <c r="R658" s="8"/>
      <c r="S658" s="16" t="s">
        <v>2475</v>
      </c>
      <c r="T658" s="12"/>
      <c r="U658" s="8" t="s">
        <v>2689</v>
      </c>
      <c r="V658" s="12"/>
      <c r="W658" s="16" t="s">
        <v>124</v>
      </c>
      <c r="X658" s="8"/>
    </row>
    <row r="659" spans="1:24" ht="15" customHeight="1" x14ac:dyDescent="0.25">
      <c r="A659" s="8" t="s">
        <v>24</v>
      </c>
      <c r="B659" s="22">
        <v>1338</v>
      </c>
      <c r="C659" s="8"/>
      <c r="D659" s="16" t="s">
        <v>2695</v>
      </c>
      <c r="E659" s="8" t="s">
        <v>926</v>
      </c>
      <c r="F659" s="16" t="s">
        <v>2696</v>
      </c>
      <c r="G659" s="16" t="s">
        <v>2697</v>
      </c>
      <c r="H659" s="18" t="s">
        <v>2684</v>
      </c>
      <c r="I659" s="8"/>
      <c r="J659" s="8"/>
      <c r="K659" s="8"/>
      <c r="L659" s="8"/>
      <c r="M659" s="16" t="s">
        <v>2698</v>
      </c>
      <c r="N659" s="8" t="s">
        <v>2699</v>
      </c>
      <c r="O659" s="8"/>
      <c r="P659" s="8"/>
      <c r="Q659" s="8">
        <v>1930</v>
      </c>
      <c r="R659" s="8"/>
      <c r="S659" s="16" t="s">
        <v>2475</v>
      </c>
      <c r="T659" s="12"/>
      <c r="U659" s="8" t="s">
        <v>2689</v>
      </c>
      <c r="V659" s="12"/>
      <c r="W659" s="16" t="s">
        <v>124</v>
      </c>
      <c r="X659" s="8"/>
    </row>
    <row r="660" spans="1:24" ht="15" customHeight="1" x14ac:dyDescent="0.25">
      <c r="A660" s="8" t="s">
        <v>24</v>
      </c>
      <c r="B660" s="22">
        <v>1339</v>
      </c>
      <c r="C660" s="8"/>
      <c r="D660" s="16" t="s">
        <v>2684</v>
      </c>
      <c r="E660" s="8" t="s">
        <v>926</v>
      </c>
      <c r="F660" s="16" t="s">
        <v>2685</v>
      </c>
      <c r="G660" s="16" t="s">
        <v>2686</v>
      </c>
      <c r="H660" s="18" t="s">
        <v>2680</v>
      </c>
      <c r="I660" s="8"/>
      <c r="J660" s="8"/>
      <c r="K660" s="8"/>
      <c r="L660" s="8"/>
      <c r="M660" s="16" t="s">
        <v>2683</v>
      </c>
      <c r="N660" s="8" t="s">
        <v>2679</v>
      </c>
      <c r="O660" s="8"/>
      <c r="P660" s="8"/>
      <c r="Q660" s="8">
        <v>1929</v>
      </c>
      <c r="R660" s="8"/>
      <c r="S660" s="16" t="s">
        <v>124</v>
      </c>
      <c r="T660" s="16" t="s">
        <v>124</v>
      </c>
      <c r="U660" s="8" t="s">
        <v>2689</v>
      </c>
      <c r="V660" s="12"/>
      <c r="W660" s="16" t="s">
        <v>124</v>
      </c>
      <c r="X660" s="8"/>
    </row>
    <row r="661" spans="1:24" ht="15" customHeight="1" x14ac:dyDescent="0.25">
      <c r="A661" s="8" t="s">
        <v>24</v>
      </c>
      <c r="B661" s="22">
        <v>1340</v>
      </c>
      <c r="C661" s="8"/>
      <c r="D661" s="16" t="s">
        <v>2684</v>
      </c>
      <c r="E661" s="8" t="s">
        <v>926</v>
      </c>
      <c r="F661" s="16" t="s">
        <v>2685</v>
      </c>
      <c r="G661" s="16" t="s">
        <v>2686</v>
      </c>
      <c r="H661" s="18" t="s">
        <v>2680</v>
      </c>
      <c r="I661" s="8"/>
      <c r="J661" s="8"/>
      <c r="K661" s="8"/>
      <c r="L661" s="8"/>
      <c r="M661" s="16" t="s">
        <v>2683</v>
      </c>
      <c r="N661" s="8" t="s">
        <v>2679</v>
      </c>
      <c r="O661" s="8"/>
      <c r="P661" s="8"/>
      <c r="Q661" s="8">
        <v>1929</v>
      </c>
      <c r="R661" s="8"/>
      <c r="S661" s="16" t="s">
        <v>124</v>
      </c>
      <c r="T661" s="16" t="s">
        <v>124</v>
      </c>
      <c r="U661" s="8" t="s">
        <v>2689</v>
      </c>
      <c r="V661" s="12"/>
      <c r="W661" s="16" t="s">
        <v>124</v>
      </c>
      <c r="X661" s="8"/>
    </row>
    <row r="662" spans="1:24" ht="15" customHeight="1" x14ac:dyDescent="0.25">
      <c r="A662" s="8" t="s">
        <v>24</v>
      </c>
      <c r="B662" s="22">
        <v>1341</v>
      </c>
      <c r="C662" s="8"/>
      <c r="D662" s="16" t="s">
        <v>2684</v>
      </c>
      <c r="E662" s="8" t="s">
        <v>926</v>
      </c>
      <c r="F662" s="16" t="s">
        <v>2685</v>
      </c>
      <c r="G662" s="16" t="s">
        <v>2686</v>
      </c>
      <c r="H662" s="18" t="s">
        <v>2680</v>
      </c>
      <c r="I662" s="8"/>
      <c r="J662" s="8"/>
      <c r="K662" s="8"/>
      <c r="L662" s="8"/>
      <c r="M662" s="16" t="s">
        <v>2683</v>
      </c>
      <c r="N662" s="8" t="s">
        <v>2679</v>
      </c>
      <c r="O662" s="8"/>
      <c r="P662" s="8"/>
      <c r="Q662" s="8">
        <v>1929</v>
      </c>
      <c r="R662" s="8"/>
      <c r="S662" s="16" t="s">
        <v>124</v>
      </c>
      <c r="T662" s="16" t="s">
        <v>124</v>
      </c>
      <c r="U662" s="8" t="s">
        <v>2689</v>
      </c>
      <c r="V662" s="12"/>
      <c r="W662" s="16" t="s">
        <v>124</v>
      </c>
      <c r="X662" s="8"/>
    </row>
    <row r="663" spans="1:24" ht="15" customHeight="1" x14ac:dyDescent="0.25">
      <c r="A663" s="8" t="s">
        <v>24</v>
      </c>
      <c r="B663" s="22">
        <v>1342</v>
      </c>
      <c r="C663" s="8"/>
      <c r="D663" s="16" t="s">
        <v>2684</v>
      </c>
      <c r="E663" s="8" t="s">
        <v>926</v>
      </c>
      <c r="F663" s="16" t="s">
        <v>2685</v>
      </c>
      <c r="G663" s="16" t="s">
        <v>2686</v>
      </c>
      <c r="H663" s="18" t="s">
        <v>2680</v>
      </c>
      <c r="I663" s="8"/>
      <c r="J663" s="8"/>
      <c r="K663" s="8"/>
      <c r="L663" s="8"/>
      <c r="M663" s="16" t="s">
        <v>2683</v>
      </c>
      <c r="N663" s="8" t="s">
        <v>2679</v>
      </c>
      <c r="O663" s="8"/>
      <c r="P663" s="8"/>
      <c r="Q663" s="8">
        <v>1929</v>
      </c>
      <c r="R663" s="8"/>
      <c r="S663" s="16" t="s">
        <v>124</v>
      </c>
      <c r="T663" s="16" t="s">
        <v>124</v>
      </c>
      <c r="U663" s="8" t="s">
        <v>2689</v>
      </c>
      <c r="V663" s="12"/>
      <c r="W663" s="16" t="s">
        <v>124</v>
      </c>
      <c r="X663" s="8"/>
    </row>
    <row r="664" spans="1:24" ht="15" customHeight="1" x14ac:dyDescent="0.25">
      <c r="A664" s="8" t="s">
        <v>24</v>
      </c>
      <c r="B664" s="22">
        <v>1343</v>
      </c>
      <c r="C664" s="8"/>
      <c r="D664" s="16" t="s">
        <v>2684</v>
      </c>
      <c r="E664" s="8" t="s">
        <v>926</v>
      </c>
      <c r="F664" s="16" t="s">
        <v>2685</v>
      </c>
      <c r="G664" s="16" t="s">
        <v>2686</v>
      </c>
      <c r="H664" s="18" t="s">
        <v>2700</v>
      </c>
      <c r="I664" s="8"/>
      <c r="J664" s="8"/>
      <c r="K664" s="8"/>
      <c r="L664" s="8"/>
      <c r="M664" s="16" t="s">
        <v>2701</v>
      </c>
      <c r="N664" s="8"/>
      <c r="O664" s="8"/>
      <c r="P664" s="8"/>
      <c r="Q664" s="8" t="s">
        <v>2702</v>
      </c>
      <c r="R664" s="8"/>
      <c r="S664" s="12"/>
      <c r="T664" s="12"/>
      <c r="U664" s="8" t="s">
        <v>2689</v>
      </c>
      <c r="V664" s="12"/>
      <c r="W664" s="16" t="s">
        <v>2703</v>
      </c>
      <c r="X664" s="8"/>
    </row>
    <row r="665" spans="1:24" ht="15" customHeight="1" x14ac:dyDescent="0.25">
      <c r="A665" s="8" t="s">
        <v>24</v>
      </c>
      <c r="B665" s="22">
        <v>1344</v>
      </c>
      <c r="C665" s="8"/>
      <c r="D665" s="16" t="s">
        <v>2704</v>
      </c>
      <c r="E665" s="8" t="s">
        <v>926</v>
      </c>
      <c r="F665" s="16" t="s">
        <v>950</v>
      </c>
      <c r="G665" s="16" t="s">
        <v>951</v>
      </c>
      <c r="H665" s="18" t="s">
        <v>2705</v>
      </c>
      <c r="I665" s="8"/>
      <c r="J665" s="8"/>
      <c r="K665" s="8"/>
      <c r="L665" s="8"/>
      <c r="M665" s="16" t="s">
        <v>2706</v>
      </c>
      <c r="N665" s="8"/>
      <c r="O665" s="8"/>
      <c r="P665" s="8"/>
      <c r="Q665" s="8" t="s">
        <v>2707</v>
      </c>
      <c r="R665" s="8"/>
      <c r="S665" s="12"/>
      <c r="T665" s="12"/>
      <c r="U665" s="8" t="s">
        <v>2689</v>
      </c>
      <c r="V665" s="12"/>
      <c r="W665" s="12"/>
      <c r="X665" s="8"/>
    </row>
    <row r="666" spans="1:24" ht="15" customHeight="1" x14ac:dyDescent="0.25">
      <c r="A666" s="8" t="s">
        <v>24</v>
      </c>
      <c r="B666" s="22">
        <v>1345</v>
      </c>
      <c r="C666" s="8"/>
      <c r="D666" s="16" t="s">
        <v>2704</v>
      </c>
      <c r="E666" s="8" t="s">
        <v>926</v>
      </c>
      <c r="F666" s="16" t="s">
        <v>950</v>
      </c>
      <c r="G666" s="16" t="s">
        <v>951</v>
      </c>
      <c r="H666" s="18" t="s">
        <v>2705</v>
      </c>
      <c r="I666" s="8"/>
      <c r="J666" s="8"/>
      <c r="K666" s="8"/>
      <c r="L666" s="8"/>
      <c r="M666" s="16" t="s">
        <v>2706</v>
      </c>
      <c r="N666" s="8"/>
      <c r="O666" s="8"/>
      <c r="P666" s="8"/>
      <c r="Q666" s="8" t="s">
        <v>2707</v>
      </c>
      <c r="R666" s="8"/>
      <c r="S666" s="12"/>
      <c r="T666" s="12"/>
      <c r="U666" s="8" t="s">
        <v>2689</v>
      </c>
      <c r="V666" s="12"/>
      <c r="W666" s="12"/>
      <c r="X666" s="8"/>
    </row>
    <row r="667" spans="1:24" ht="15" customHeight="1" x14ac:dyDescent="0.25">
      <c r="A667" s="8" t="s">
        <v>24</v>
      </c>
      <c r="B667" s="22">
        <v>1346</v>
      </c>
      <c r="C667" s="8"/>
      <c r="D667" s="16" t="s">
        <v>2704</v>
      </c>
      <c r="E667" s="8" t="s">
        <v>926</v>
      </c>
      <c r="F667" s="16" t="s">
        <v>950</v>
      </c>
      <c r="G667" s="16" t="s">
        <v>951</v>
      </c>
      <c r="H667" s="18" t="s">
        <v>2708</v>
      </c>
      <c r="I667" s="8"/>
      <c r="J667" s="8"/>
      <c r="K667" s="8"/>
      <c r="L667" s="8"/>
      <c r="M667" s="16" t="s">
        <v>2709</v>
      </c>
      <c r="N667" s="8" t="s">
        <v>1748</v>
      </c>
      <c r="O667" s="8" t="s">
        <v>2710</v>
      </c>
      <c r="P667" s="8"/>
      <c r="Q667" s="8">
        <v>1920</v>
      </c>
      <c r="R667" s="8"/>
      <c r="S667" s="8" t="s">
        <v>124</v>
      </c>
      <c r="T667" s="12"/>
      <c r="U667" s="8" t="s">
        <v>2689</v>
      </c>
      <c r="V667" s="12"/>
      <c r="W667" s="12"/>
      <c r="X667" s="8"/>
    </row>
    <row r="668" spans="1:24" ht="15" customHeight="1" x14ac:dyDescent="0.25">
      <c r="A668" s="8" t="s">
        <v>24</v>
      </c>
      <c r="B668" s="22">
        <v>1347</v>
      </c>
      <c r="C668" s="8"/>
      <c r="D668" s="16" t="s">
        <v>2704</v>
      </c>
      <c r="E668" s="8" t="s">
        <v>926</v>
      </c>
      <c r="F668" s="16" t="s">
        <v>950</v>
      </c>
      <c r="G668" s="16" t="s">
        <v>951</v>
      </c>
      <c r="H668" s="18" t="s">
        <v>2711</v>
      </c>
      <c r="I668" s="8"/>
      <c r="J668" s="8"/>
      <c r="K668" s="8"/>
      <c r="L668" s="8"/>
      <c r="M668" s="8"/>
      <c r="N668" s="8" t="s">
        <v>1795</v>
      </c>
      <c r="O668" s="8" t="s">
        <v>2710</v>
      </c>
      <c r="P668" s="8"/>
      <c r="Q668" s="8">
        <v>1920</v>
      </c>
      <c r="R668" s="8"/>
      <c r="S668" s="8" t="s">
        <v>124</v>
      </c>
      <c r="T668" s="12"/>
      <c r="U668" s="8" t="s">
        <v>2689</v>
      </c>
      <c r="V668" s="12"/>
      <c r="W668" s="12"/>
      <c r="X668" s="8"/>
    </row>
    <row r="669" spans="1:24" ht="15" customHeight="1" x14ac:dyDescent="0.25">
      <c r="A669" s="8" t="s">
        <v>24</v>
      </c>
      <c r="B669" s="22">
        <v>1348</v>
      </c>
      <c r="C669" s="8"/>
      <c r="D669" s="16" t="s">
        <v>2712</v>
      </c>
      <c r="E669" s="8" t="s">
        <v>926</v>
      </c>
      <c r="F669" s="16" t="s">
        <v>2713</v>
      </c>
      <c r="G669" s="16" t="s">
        <v>2714</v>
      </c>
      <c r="H669" s="18" t="s">
        <v>2708</v>
      </c>
      <c r="I669" s="8"/>
      <c r="J669" s="8"/>
      <c r="K669" s="8"/>
      <c r="L669" s="8"/>
      <c r="M669" s="8"/>
      <c r="N669" s="8"/>
      <c r="O669" s="8"/>
      <c r="P669" s="8"/>
      <c r="Q669" s="8" t="s">
        <v>2715</v>
      </c>
      <c r="R669" s="8"/>
      <c r="S669" s="8" t="s">
        <v>148</v>
      </c>
      <c r="T669" s="12"/>
      <c r="U669" s="8" t="s">
        <v>816</v>
      </c>
      <c r="V669" s="12"/>
      <c r="W669" s="12"/>
      <c r="X669" s="8"/>
    </row>
    <row r="670" spans="1:24" ht="15" customHeight="1" x14ac:dyDescent="0.25">
      <c r="A670" s="8" t="s">
        <v>24</v>
      </c>
      <c r="B670" s="22">
        <v>1349</v>
      </c>
      <c r="C670" s="8"/>
      <c r="D670" s="16" t="s">
        <v>2712</v>
      </c>
      <c r="E670" s="8" t="s">
        <v>926</v>
      </c>
      <c r="F670" s="16" t="s">
        <v>2713</v>
      </c>
      <c r="G670" s="16" t="s">
        <v>2714</v>
      </c>
      <c r="H670" s="18" t="s">
        <v>2708</v>
      </c>
      <c r="I670" s="8"/>
      <c r="J670" s="8"/>
      <c r="K670" s="8"/>
      <c r="L670" s="8" t="s">
        <v>2716</v>
      </c>
      <c r="M670" s="8" t="s">
        <v>2717</v>
      </c>
      <c r="N670" s="8"/>
      <c r="O670" s="8" t="s">
        <v>2718</v>
      </c>
      <c r="P670" s="8"/>
      <c r="Q670" s="20">
        <v>6757</v>
      </c>
      <c r="R670" s="20"/>
      <c r="S670" s="8" t="s">
        <v>148</v>
      </c>
      <c r="T670" s="12"/>
      <c r="U670" s="8" t="s">
        <v>816</v>
      </c>
      <c r="V670" s="12"/>
      <c r="W670" s="12"/>
      <c r="X670" s="8"/>
    </row>
    <row r="671" spans="1:24" ht="15" customHeight="1" x14ac:dyDescent="0.25">
      <c r="A671" s="8" t="s">
        <v>24</v>
      </c>
      <c r="B671" s="22">
        <v>1350</v>
      </c>
      <c r="C671" s="8"/>
      <c r="D671" s="16" t="s">
        <v>2712</v>
      </c>
      <c r="E671" s="8" t="s">
        <v>926</v>
      </c>
      <c r="F671" s="16" t="s">
        <v>2713</v>
      </c>
      <c r="G671" s="16" t="s">
        <v>2714</v>
      </c>
      <c r="H671" s="18" t="s">
        <v>2719</v>
      </c>
      <c r="I671" s="8"/>
      <c r="J671" s="8"/>
      <c r="K671" s="8"/>
      <c r="L671" s="8" t="s">
        <v>2716</v>
      </c>
      <c r="M671" s="8" t="s">
        <v>2720</v>
      </c>
      <c r="N671" s="8"/>
      <c r="O671" s="8"/>
      <c r="P671" s="8"/>
      <c r="Q671" s="20">
        <v>8673</v>
      </c>
      <c r="R671" s="20"/>
      <c r="S671" s="8" t="s">
        <v>148</v>
      </c>
      <c r="T671" s="12"/>
      <c r="U671" s="8" t="s">
        <v>816</v>
      </c>
      <c r="V671" s="12"/>
      <c r="W671" s="12"/>
      <c r="X671" s="8"/>
    </row>
    <row r="672" spans="1:24" ht="15" customHeight="1" x14ac:dyDescent="0.25">
      <c r="A672" s="8" t="s">
        <v>24</v>
      </c>
      <c r="B672" s="22">
        <v>1351</v>
      </c>
      <c r="C672" s="8"/>
      <c r="D672" s="16" t="s">
        <v>2712</v>
      </c>
      <c r="E672" s="8" t="s">
        <v>926</v>
      </c>
      <c r="F672" s="16" t="s">
        <v>2713</v>
      </c>
      <c r="G672" s="16" t="s">
        <v>2714</v>
      </c>
      <c r="H672" s="18" t="s">
        <v>2708</v>
      </c>
      <c r="I672" s="8"/>
      <c r="J672" s="8"/>
      <c r="K672" s="8"/>
      <c r="L672" s="8" t="s">
        <v>2716</v>
      </c>
      <c r="M672" s="8"/>
      <c r="N672" s="8"/>
      <c r="O672" s="8"/>
      <c r="P672" s="8"/>
      <c r="Q672" s="20">
        <v>5614</v>
      </c>
      <c r="R672" s="20"/>
      <c r="S672" s="8" t="s">
        <v>148</v>
      </c>
      <c r="T672" s="12"/>
      <c r="U672" s="8" t="s">
        <v>816</v>
      </c>
      <c r="V672" s="12"/>
      <c r="W672" s="12"/>
      <c r="X672" s="8"/>
    </row>
    <row r="673" spans="1:24" ht="15" customHeight="1" x14ac:dyDescent="0.25">
      <c r="A673" s="8" t="s">
        <v>24</v>
      </c>
      <c r="B673" s="22">
        <v>1352</v>
      </c>
      <c r="C673" s="8"/>
      <c r="D673" s="16" t="s">
        <v>2704</v>
      </c>
      <c r="E673" s="8" t="s">
        <v>926</v>
      </c>
      <c r="F673" s="16" t="s">
        <v>950</v>
      </c>
      <c r="G673" s="16" t="s">
        <v>951</v>
      </c>
      <c r="H673" s="18" t="s">
        <v>2721</v>
      </c>
      <c r="I673" s="16" t="s">
        <v>74</v>
      </c>
      <c r="J673" s="8"/>
      <c r="K673" s="8" t="s">
        <v>2722</v>
      </c>
      <c r="L673" s="8"/>
      <c r="M673" s="8" t="s">
        <v>2723</v>
      </c>
      <c r="N673" s="8" t="s">
        <v>1207</v>
      </c>
      <c r="O673" s="8"/>
      <c r="P673" s="8"/>
      <c r="Q673" s="8">
        <v>1930</v>
      </c>
      <c r="R673" s="8"/>
      <c r="S673" s="8" t="s">
        <v>124</v>
      </c>
      <c r="T673" s="12"/>
      <c r="U673" s="8" t="s">
        <v>816</v>
      </c>
      <c r="V673" s="12"/>
      <c r="W673" s="16" t="s">
        <v>124</v>
      </c>
      <c r="X673" s="8"/>
    </row>
    <row r="674" spans="1:24" ht="15" customHeight="1" x14ac:dyDescent="0.25">
      <c r="A674" s="8" t="s">
        <v>24</v>
      </c>
      <c r="B674" s="22">
        <v>1353</v>
      </c>
      <c r="C674" s="8"/>
      <c r="D674" s="16" t="s">
        <v>2724</v>
      </c>
      <c r="E674" s="8" t="s">
        <v>926</v>
      </c>
      <c r="F674" s="16" t="s">
        <v>954</v>
      </c>
      <c r="G674" s="16" t="s">
        <v>2725</v>
      </c>
      <c r="H674" s="18" t="s">
        <v>2726</v>
      </c>
      <c r="I674" s="16" t="s">
        <v>74</v>
      </c>
      <c r="J674" s="8"/>
      <c r="K674" s="8"/>
      <c r="L674" s="8" t="s">
        <v>2727</v>
      </c>
      <c r="M674" s="8"/>
      <c r="N674" s="8"/>
      <c r="O674" s="8"/>
      <c r="P674" s="8"/>
      <c r="Q674" s="8" t="s">
        <v>2728</v>
      </c>
      <c r="R674" s="8"/>
      <c r="S674" s="8" t="s">
        <v>2729</v>
      </c>
      <c r="T674" s="12"/>
      <c r="U674" s="8" t="s">
        <v>2689</v>
      </c>
      <c r="V674" s="12"/>
      <c r="W674" s="12"/>
      <c r="X674" s="8"/>
    </row>
    <row r="675" spans="1:24" ht="15" customHeight="1" x14ac:dyDescent="0.25">
      <c r="A675" s="8" t="s">
        <v>24</v>
      </c>
      <c r="B675" s="22">
        <v>1354</v>
      </c>
      <c r="C675" s="8"/>
      <c r="D675" s="16" t="s">
        <v>2724</v>
      </c>
      <c r="E675" s="8" t="s">
        <v>926</v>
      </c>
      <c r="F675" s="16" t="s">
        <v>954</v>
      </c>
      <c r="G675" s="16" t="s">
        <v>2725</v>
      </c>
      <c r="H675" s="18" t="s">
        <v>2730</v>
      </c>
      <c r="I675" s="16" t="s">
        <v>74</v>
      </c>
      <c r="J675" s="8"/>
      <c r="K675" s="8" t="s">
        <v>2731</v>
      </c>
      <c r="L675" s="8" t="s">
        <v>2732</v>
      </c>
      <c r="M675" s="8" t="s">
        <v>2733</v>
      </c>
      <c r="N675" s="8"/>
      <c r="O675" s="8"/>
      <c r="P675" s="8"/>
      <c r="Q675" s="20">
        <v>7202</v>
      </c>
      <c r="R675" s="20"/>
      <c r="S675" s="8" t="s">
        <v>148</v>
      </c>
      <c r="T675" s="12"/>
      <c r="U675" s="8" t="s">
        <v>2689</v>
      </c>
      <c r="V675" s="12"/>
      <c r="W675" s="12"/>
      <c r="X675" s="8"/>
    </row>
    <row r="676" spans="1:24" ht="15" customHeight="1" x14ac:dyDescent="0.25">
      <c r="A676" s="8" t="s">
        <v>24</v>
      </c>
      <c r="B676" s="22">
        <v>1355</v>
      </c>
      <c r="C676" s="8"/>
      <c r="D676" s="16" t="s">
        <v>2724</v>
      </c>
      <c r="E676" s="8" t="s">
        <v>926</v>
      </c>
      <c r="F676" s="16" t="s">
        <v>954</v>
      </c>
      <c r="G676" s="16" t="s">
        <v>2725</v>
      </c>
      <c r="H676" s="18" t="s">
        <v>2726</v>
      </c>
      <c r="I676" s="16" t="s">
        <v>74</v>
      </c>
      <c r="J676" s="8"/>
      <c r="K676" s="8"/>
      <c r="L676" s="8"/>
      <c r="M676" s="8" t="s">
        <v>2734</v>
      </c>
      <c r="N676" s="8"/>
      <c r="O676" s="8"/>
      <c r="P676" s="8"/>
      <c r="Q676" s="8"/>
      <c r="R676" s="8"/>
      <c r="S676" s="8" t="s">
        <v>2735</v>
      </c>
      <c r="T676" s="12"/>
      <c r="U676" s="8" t="s">
        <v>2689</v>
      </c>
      <c r="V676" s="12"/>
      <c r="W676" s="8" t="s">
        <v>180</v>
      </c>
      <c r="X676" s="8"/>
    </row>
    <row r="677" spans="1:24" ht="15" customHeight="1" x14ac:dyDescent="0.25">
      <c r="A677" s="8" t="s">
        <v>24</v>
      </c>
      <c r="B677" s="22">
        <v>1356</v>
      </c>
      <c r="C677" s="8"/>
      <c r="D677" s="16" t="s">
        <v>2736</v>
      </c>
      <c r="E677" s="8" t="s">
        <v>926</v>
      </c>
      <c r="F677" s="16" t="s">
        <v>2737</v>
      </c>
      <c r="G677" s="16" t="s">
        <v>2738</v>
      </c>
      <c r="H677" s="18" t="s">
        <v>953</v>
      </c>
      <c r="I677" s="8"/>
      <c r="J677" s="8"/>
      <c r="K677" s="8"/>
      <c r="L677" s="8"/>
      <c r="M677" s="8" t="s">
        <v>2739</v>
      </c>
      <c r="N677" s="8"/>
      <c r="O677" s="8"/>
      <c r="P677" s="8"/>
      <c r="Q677" s="8">
        <v>1906</v>
      </c>
      <c r="R677" s="8"/>
      <c r="S677" s="8" t="s">
        <v>180</v>
      </c>
      <c r="T677" s="12"/>
      <c r="U677" s="8" t="s">
        <v>2689</v>
      </c>
      <c r="V677" s="12"/>
      <c r="W677" s="8" t="s">
        <v>180</v>
      </c>
      <c r="X677" s="8"/>
    </row>
    <row r="678" spans="1:24" ht="15" customHeight="1" x14ac:dyDescent="0.25">
      <c r="A678" s="8" t="s">
        <v>24</v>
      </c>
      <c r="B678" s="22">
        <v>1357</v>
      </c>
      <c r="C678" s="8"/>
      <c r="D678" s="16" t="s">
        <v>960</v>
      </c>
      <c r="E678" s="8" t="s">
        <v>926</v>
      </c>
      <c r="F678" s="16" t="s">
        <v>958</v>
      </c>
      <c r="G678" s="8"/>
      <c r="H678" s="18" t="s">
        <v>960</v>
      </c>
      <c r="I678" s="16" t="s">
        <v>2086</v>
      </c>
      <c r="J678" s="16" t="s">
        <v>2624</v>
      </c>
      <c r="K678" s="16" t="s">
        <v>2740</v>
      </c>
      <c r="L678" s="8"/>
      <c r="M678" s="8" t="s">
        <v>2741</v>
      </c>
      <c r="N678" s="8" t="s">
        <v>1714</v>
      </c>
      <c r="O678" s="8" t="s">
        <v>2742</v>
      </c>
      <c r="P678" s="8" t="s">
        <v>2743</v>
      </c>
      <c r="Q678" s="20">
        <v>40361</v>
      </c>
      <c r="R678" s="20"/>
      <c r="S678" s="8" t="s">
        <v>2092</v>
      </c>
      <c r="T678" s="12"/>
      <c r="U678" s="12"/>
      <c r="V678" s="12"/>
      <c r="W678" s="8" t="s">
        <v>2092</v>
      </c>
      <c r="X678" s="8"/>
    </row>
    <row r="679" spans="1:24" ht="15" customHeight="1" x14ac:dyDescent="0.25">
      <c r="A679" s="8" t="s">
        <v>24</v>
      </c>
      <c r="B679" s="22">
        <v>1358</v>
      </c>
      <c r="C679" s="8"/>
      <c r="D679" s="16" t="s">
        <v>960</v>
      </c>
      <c r="E679" s="8" t="s">
        <v>926</v>
      </c>
      <c r="F679" s="16" t="s">
        <v>958</v>
      </c>
      <c r="G679" s="8"/>
      <c r="H679" s="18" t="s">
        <v>929</v>
      </c>
      <c r="I679" s="16" t="s">
        <v>2086</v>
      </c>
      <c r="J679" s="16" t="s">
        <v>2624</v>
      </c>
      <c r="K679" s="16" t="s">
        <v>2740</v>
      </c>
      <c r="L679" s="8"/>
      <c r="M679" s="8" t="s">
        <v>2744</v>
      </c>
      <c r="N679" s="8" t="s">
        <v>1356</v>
      </c>
      <c r="O679" s="8" t="s">
        <v>657</v>
      </c>
      <c r="P679" s="8" t="s">
        <v>2745</v>
      </c>
      <c r="Q679" s="20">
        <v>39263</v>
      </c>
      <c r="R679" s="20"/>
      <c r="S679" s="8" t="s">
        <v>2628</v>
      </c>
      <c r="T679" s="8" t="s">
        <v>33</v>
      </c>
      <c r="U679" s="12"/>
      <c r="V679" s="12"/>
      <c r="W679" s="8" t="s">
        <v>33</v>
      </c>
      <c r="X679" s="8"/>
    </row>
    <row r="680" spans="1:24" ht="15" customHeight="1" x14ac:dyDescent="0.25">
      <c r="A680" s="8" t="s">
        <v>24</v>
      </c>
      <c r="B680" s="22">
        <v>1359</v>
      </c>
      <c r="C680" s="8"/>
      <c r="D680" s="16" t="s">
        <v>2746</v>
      </c>
      <c r="E680" s="8" t="s">
        <v>926</v>
      </c>
      <c r="F680" s="8" t="s">
        <v>1870</v>
      </c>
      <c r="G680" s="8" t="s">
        <v>1871</v>
      </c>
      <c r="H680" s="18" t="s">
        <v>2747</v>
      </c>
      <c r="I680" s="16" t="s">
        <v>74</v>
      </c>
      <c r="J680" s="8"/>
      <c r="K680" s="8"/>
      <c r="L680" s="8"/>
      <c r="M680" s="8" t="s">
        <v>2748</v>
      </c>
      <c r="N680" s="8" t="s">
        <v>2749</v>
      </c>
      <c r="O680" s="8"/>
      <c r="P680" s="8"/>
      <c r="Q680" s="8">
        <v>1930</v>
      </c>
      <c r="R680" s="8"/>
      <c r="S680" s="8" t="s">
        <v>124</v>
      </c>
      <c r="T680" s="12"/>
      <c r="U680" s="8" t="s">
        <v>2689</v>
      </c>
      <c r="V680" s="12"/>
      <c r="W680" s="16" t="s">
        <v>124</v>
      </c>
      <c r="X680" s="8"/>
    </row>
    <row r="681" spans="1:24" ht="15" customHeight="1" x14ac:dyDescent="0.25">
      <c r="A681" s="8" t="s">
        <v>24</v>
      </c>
      <c r="B681" s="22">
        <v>1360</v>
      </c>
      <c r="C681" s="8"/>
      <c r="D681" s="16" t="s">
        <v>2684</v>
      </c>
      <c r="E681" s="8" t="s">
        <v>926</v>
      </c>
      <c r="F681" s="16" t="s">
        <v>938</v>
      </c>
      <c r="G681" s="16" t="s">
        <v>2750</v>
      </c>
      <c r="H681" s="18" t="s">
        <v>2751</v>
      </c>
      <c r="I681" s="16" t="s">
        <v>2752</v>
      </c>
      <c r="J681" s="8"/>
      <c r="K681" s="8"/>
      <c r="L681" s="8"/>
      <c r="M681" s="8" t="s">
        <v>2753</v>
      </c>
      <c r="N681" s="8"/>
      <c r="O681" s="8"/>
      <c r="P681" s="8"/>
      <c r="Q681" s="8" t="s">
        <v>2754</v>
      </c>
      <c r="R681" s="8"/>
      <c r="S681" s="8" t="s">
        <v>2755</v>
      </c>
      <c r="T681" s="12"/>
      <c r="U681" s="8" t="s">
        <v>2689</v>
      </c>
      <c r="V681" s="12"/>
      <c r="W681" s="16" t="s">
        <v>2756</v>
      </c>
      <c r="X681" s="8"/>
    </row>
    <row r="682" spans="1:24" ht="15" customHeight="1" x14ac:dyDescent="0.25">
      <c r="A682" s="8" t="s">
        <v>24</v>
      </c>
      <c r="B682" s="22">
        <v>1361</v>
      </c>
      <c r="C682" s="8"/>
      <c r="D682" s="16" t="s">
        <v>2757</v>
      </c>
      <c r="E682" s="8" t="s">
        <v>926</v>
      </c>
      <c r="F682" s="16" t="s">
        <v>2758</v>
      </c>
      <c r="G682" s="16" t="s">
        <v>2759</v>
      </c>
      <c r="H682" s="18" t="s">
        <v>2757</v>
      </c>
      <c r="I682" s="16" t="s">
        <v>2189</v>
      </c>
      <c r="J682" s="16" t="s">
        <v>2760</v>
      </c>
      <c r="K682" s="16" t="s">
        <v>2761</v>
      </c>
      <c r="L682" s="8"/>
      <c r="M682" s="8" t="s">
        <v>2762</v>
      </c>
      <c r="N682" s="8" t="s">
        <v>2763</v>
      </c>
      <c r="O682" s="8"/>
      <c r="P682" s="8" t="s">
        <v>2623</v>
      </c>
      <c r="Q682" s="20">
        <v>36352</v>
      </c>
      <c r="R682" s="20"/>
      <c r="S682" s="8" t="s">
        <v>2197</v>
      </c>
      <c r="T682" s="12"/>
      <c r="U682" s="12"/>
      <c r="V682" s="12"/>
      <c r="W682" s="12"/>
      <c r="X682" s="8"/>
    </row>
    <row r="683" spans="1:24" ht="15" customHeight="1" x14ac:dyDescent="0.25">
      <c r="A683" s="8" t="s">
        <v>24</v>
      </c>
      <c r="B683" s="22">
        <v>1362</v>
      </c>
      <c r="C683" s="8"/>
      <c r="D683" s="16" t="s">
        <v>2695</v>
      </c>
      <c r="E683" s="8" t="s">
        <v>926</v>
      </c>
      <c r="F683" s="16" t="s">
        <v>2696</v>
      </c>
      <c r="G683" s="16" t="s">
        <v>2697</v>
      </c>
      <c r="H683" s="18" t="s">
        <v>2764</v>
      </c>
      <c r="I683" s="8"/>
      <c r="J683" s="8"/>
      <c r="K683" s="16" t="s">
        <v>2471</v>
      </c>
      <c r="L683" s="8"/>
      <c r="M683" s="8" t="s">
        <v>2765</v>
      </c>
      <c r="N683" s="8" t="s">
        <v>2766</v>
      </c>
      <c r="O683" s="8"/>
      <c r="P683" s="8"/>
      <c r="Q683" s="8">
        <v>1930</v>
      </c>
      <c r="R683" s="8"/>
      <c r="S683" s="8" t="s">
        <v>2475</v>
      </c>
      <c r="T683" s="12"/>
      <c r="U683" s="8" t="s">
        <v>2689</v>
      </c>
      <c r="V683" s="12"/>
      <c r="W683" s="12"/>
      <c r="X683" s="8" t="s">
        <v>2767</v>
      </c>
    </row>
    <row r="684" spans="1:24" ht="15" customHeight="1" x14ac:dyDescent="0.25">
      <c r="A684" s="8" t="s">
        <v>24</v>
      </c>
      <c r="B684" s="22">
        <v>1363</v>
      </c>
      <c r="C684" s="8"/>
      <c r="D684" s="16" t="s">
        <v>2768</v>
      </c>
      <c r="E684" s="8" t="s">
        <v>926</v>
      </c>
      <c r="F684" s="16" t="s">
        <v>2769</v>
      </c>
      <c r="G684" s="16" t="s">
        <v>528</v>
      </c>
      <c r="H684" s="18" t="s">
        <v>2770</v>
      </c>
      <c r="I684" s="16" t="s">
        <v>74</v>
      </c>
      <c r="J684" s="16" t="s">
        <v>2638</v>
      </c>
      <c r="K684" s="16" t="s">
        <v>2639</v>
      </c>
      <c r="L684" s="8"/>
      <c r="M684" s="8" t="s">
        <v>2771</v>
      </c>
      <c r="N684" s="8"/>
      <c r="O684" s="8"/>
      <c r="P684" s="8"/>
      <c r="Q684" s="8">
        <v>1854</v>
      </c>
      <c r="R684" s="8"/>
      <c r="S684" s="8" t="s">
        <v>2772</v>
      </c>
      <c r="T684" s="12"/>
      <c r="U684" s="8" t="s">
        <v>2689</v>
      </c>
      <c r="V684" s="12"/>
      <c r="W684" s="8" t="s">
        <v>2773</v>
      </c>
      <c r="X684" s="8"/>
    </row>
    <row r="685" spans="1:24" ht="15" customHeight="1" x14ac:dyDescent="0.25">
      <c r="A685" s="8" t="s">
        <v>24</v>
      </c>
      <c r="B685" s="22">
        <v>1364</v>
      </c>
      <c r="C685" s="8"/>
      <c r="D685" s="16" t="s">
        <v>8710</v>
      </c>
      <c r="E685" s="8" t="s">
        <v>926</v>
      </c>
      <c r="F685" s="16" t="s">
        <v>2696</v>
      </c>
      <c r="G685" s="8"/>
      <c r="H685" s="18" t="s">
        <v>8710</v>
      </c>
      <c r="I685" s="16" t="s">
        <v>2189</v>
      </c>
      <c r="J685" s="16" t="s">
        <v>2760</v>
      </c>
      <c r="K685" s="16" t="s">
        <v>2761</v>
      </c>
      <c r="L685" s="8"/>
      <c r="M685" s="8" t="s">
        <v>2774</v>
      </c>
      <c r="N685" s="8" t="s">
        <v>2194</v>
      </c>
      <c r="O685" s="8"/>
      <c r="P685" s="8" t="s">
        <v>2623</v>
      </c>
      <c r="Q685" s="20">
        <v>36352</v>
      </c>
      <c r="R685" s="20"/>
      <c r="S685" s="8" t="s">
        <v>2197</v>
      </c>
      <c r="T685" s="12"/>
      <c r="U685" s="12"/>
      <c r="V685" s="12"/>
      <c r="W685" s="12"/>
      <c r="X685" s="8"/>
    </row>
    <row r="686" spans="1:24" ht="15" customHeight="1" x14ac:dyDescent="0.25">
      <c r="A686" s="8" t="s">
        <v>24</v>
      </c>
      <c r="B686" s="22">
        <v>1365</v>
      </c>
      <c r="C686" s="8"/>
      <c r="D686" s="16" t="s">
        <v>2775</v>
      </c>
      <c r="E686" s="8" t="s">
        <v>1887</v>
      </c>
      <c r="F686" s="16" t="s">
        <v>2776</v>
      </c>
      <c r="G686" s="8"/>
      <c r="H686" s="18" t="s">
        <v>2775</v>
      </c>
      <c r="I686" s="16" t="s">
        <v>2086</v>
      </c>
      <c r="J686" s="16"/>
      <c r="K686" s="16" t="s">
        <v>2549</v>
      </c>
      <c r="L686" s="8"/>
      <c r="M686" s="8" t="s">
        <v>2579</v>
      </c>
      <c r="N686" s="8" t="s">
        <v>2607</v>
      </c>
      <c r="O686" s="8" t="s">
        <v>2777</v>
      </c>
      <c r="P686" s="8" t="s">
        <v>2778</v>
      </c>
      <c r="Q686" s="20">
        <v>40466</v>
      </c>
      <c r="R686" s="20"/>
      <c r="S686" s="8" t="s">
        <v>2662</v>
      </c>
      <c r="T686" s="12"/>
      <c r="U686" s="12"/>
      <c r="V686" s="12"/>
      <c r="W686" s="8" t="s">
        <v>2092</v>
      </c>
      <c r="X686" s="8"/>
    </row>
    <row r="687" spans="1:24" ht="15" customHeight="1" x14ac:dyDescent="0.25">
      <c r="A687" s="8" t="s">
        <v>24</v>
      </c>
      <c r="B687" s="22">
        <v>1366</v>
      </c>
      <c r="C687" s="8"/>
      <c r="D687" s="16" t="s">
        <v>2779</v>
      </c>
      <c r="E687" s="8" t="s">
        <v>1887</v>
      </c>
      <c r="F687" s="16" t="s">
        <v>2780</v>
      </c>
      <c r="G687" s="8"/>
      <c r="H687" s="18" t="s">
        <v>2779</v>
      </c>
      <c r="I687" s="16" t="s">
        <v>2086</v>
      </c>
      <c r="J687" s="8"/>
      <c r="K687" s="16" t="s">
        <v>2087</v>
      </c>
      <c r="L687" s="8"/>
      <c r="M687" s="8" t="s">
        <v>2287</v>
      </c>
      <c r="N687" s="8" t="s">
        <v>2288</v>
      </c>
      <c r="O687" s="8" t="s">
        <v>2289</v>
      </c>
      <c r="P687" s="8" t="s">
        <v>2781</v>
      </c>
      <c r="Q687" s="20">
        <v>40459</v>
      </c>
      <c r="R687" s="20"/>
      <c r="S687" s="8" t="s">
        <v>2092</v>
      </c>
      <c r="T687" s="12"/>
      <c r="U687" s="12"/>
      <c r="V687" s="12"/>
      <c r="W687" s="8" t="s">
        <v>2092</v>
      </c>
      <c r="X687" s="8"/>
    </row>
    <row r="688" spans="1:24" ht="15" customHeight="1" x14ac:dyDescent="0.25">
      <c r="A688" s="8" t="s">
        <v>24</v>
      </c>
      <c r="B688" s="22">
        <v>1367</v>
      </c>
      <c r="C688" s="8"/>
      <c r="D688" s="16" t="s">
        <v>987</v>
      </c>
      <c r="E688" s="8" t="s">
        <v>984</v>
      </c>
      <c r="F688" s="16" t="s">
        <v>985</v>
      </c>
      <c r="G688" s="16" t="s">
        <v>986</v>
      </c>
      <c r="H688" s="18" t="s">
        <v>987</v>
      </c>
      <c r="I688" s="16" t="s">
        <v>74</v>
      </c>
      <c r="J688" s="16" t="s">
        <v>1279</v>
      </c>
      <c r="K688" s="16" t="s">
        <v>2782</v>
      </c>
      <c r="L688" s="16" t="s">
        <v>2151</v>
      </c>
      <c r="M688" s="16" t="s">
        <v>2783</v>
      </c>
      <c r="N688" s="16" t="s">
        <v>2153</v>
      </c>
      <c r="O688" s="16" t="s">
        <v>2784</v>
      </c>
      <c r="P688" s="16" t="s">
        <v>2785</v>
      </c>
      <c r="Q688" s="20">
        <v>41019</v>
      </c>
      <c r="R688" s="20"/>
      <c r="S688" s="16" t="s">
        <v>1286</v>
      </c>
      <c r="T688" s="16" t="s">
        <v>1188</v>
      </c>
      <c r="U688" s="12"/>
      <c r="V688" s="12"/>
      <c r="W688" s="8" t="s">
        <v>816</v>
      </c>
      <c r="X688" s="8"/>
    </row>
    <row r="689" spans="1:24" ht="15" customHeight="1" x14ac:dyDescent="0.25">
      <c r="A689" s="8" t="s">
        <v>24</v>
      </c>
      <c r="B689" s="22">
        <v>1368</v>
      </c>
      <c r="C689" s="8"/>
      <c r="D689" s="16" t="s">
        <v>2786</v>
      </c>
      <c r="E689" s="8" t="s">
        <v>984</v>
      </c>
      <c r="F689" s="16" t="s">
        <v>2787</v>
      </c>
      <c r="G689" s="8" t="s">
        <v>2788</v>
      </c>
      <c r="H689" s="18" t="s">
        <v>2786</v>
      </c>
      <c r="I689" s="16" t="s">
        <v>2086</v>
      </c>
      <c r="J689" s="8"/>
      <c r="K689" s="16" t="s">
        <v>2549</v>
      </c>
      <c r="L689" s="8"/>
      <c r="M689" s="16" t="s">
        <v>2600</v>
      </c>
      <c r="N689" s="16" t="s">
        <v>2789</v>
      </c>
      <c r="O689" s="16" t="s">
        <v>2123</v>
      </c>
      <c r="P689" s="8" t="s">
        <v>2790</v>
      </c>
      <c r="Q689" s="21">
        <v>40466</v>
      </c>
      <c r="R689" s="21"/>
      <c r="S689" s="13" t="s">
        <v>2662</v>
      </c>
      <c r="T689" s="13"/>
      <c r="U689" s="12"/>
      <c r="V689" s="12"/>
      <c r="W689" s="8" t="s">
        <v>2092</v>
      </c>
      <c r="X689" s="8"/>
    </row>
    <row r="690" spans="1:24" ht="15" customHeight="1" x14ac:dyDescent="0.25">
      <c r="A690" s="8" t="s">
        <v>24</v>
      </c>
      <c r="B690" s="22">
        <v>1369</v>
      </c>
      <c r="C690" s="8"/>
      <c r="D690" s="16" t="s">
        <v>2791</v>
      </c>
      <c r="E690" s="8" t="s">
        <v>2792</v>
      </c>
      <c r="F690" s="16" t="s">
        <v>2793</v>
      </c>
      <c r="G690" s="8"/>
      <c r="H690" s="18" t="s">
        <v>2791</v>
      </c>
      <c r="I690" s="16" t="s">
        <v>2086</v>
      </c>
      <c r="J690" s="8"/>
      <c r="K690" s="16" t="s">
        <v>2549</v>
      </c>
      <c r="L690" s="8"/>
      <c r="M690" s="16" t="s">
        <v>2600</v>
      </c>
      <c r="N690" s="16" t="s">
        <v>2789</v>
      </c>
      <c r="O690" s="16" t="s">
        <v>2123</v>
      </c>
      <c r="P690" s="8" t="s">
        <v>2790</v>
      </c>
      <c r="Q690" s="21">
        <v>40466</v>
      </c>
      <c r="R690" s="21"/>
      <c r="S690" s="13" t="s">
        <v>2662</v>
      </c>
      <c r="T690" s="13"/>
      <c r="U690" s="12"/>
      <c r="V690" s="12"/>
      <c r="W690" s="8" t="s">
        <v>2092</v>
      </c>
      <c r="X690" s="8"/>
    </row>
    <row r="691" spans="1:24" ht="15" customHeight="1" x14ac:dyDescent="0.25">
      <c r="A691" s="8" t="s">
        <v>24</v>
      </c>
      <c r="B691" s="22">
        <v>1370</v>
      </c>
      <c r="C691" s="8"/>
      <c r="D691" s="16" t="s">
        <v>2794</v>
      </c>
      <c r="E691" s="13" t="s">
        <v>2795</v>
      </c>
      <c r="F691" s="16" t="s">
        <v>2796</v>
      </c>
      <c r="G691" s="8"/>
      <c r="H691" s="18" t="s">
        <v>2794</v>
      </c>
      <c r="I691" s="16" t="s">
        <v>2086</v>
      </c>
      <c r="J691" s="8"/>
      <c r="K691" s="16" t="s">
        <v>2549</v>
      </c>
      <c r="L691" s="8"/>
      <c r="M691" s="16" t="s">
        <v>2600</v>
      </c>
      <c r="N691" s="16" t="s">
        <v>2789</v>
      </c>
      <c r="O691" s="16" t="s">
        <v>2123</v>
      </c>
      <c r="P691" s="8" t="s">
        <v>2790</v>
      </c>
      <c r="Q691" s="21">
        <v>40466</v>
      </c>
      <c r="R691" s="21"/>
      <c r="S691" s="13" t="s">
        <v>2662</v>
      </c>
      <c r="T691" s="13"/>
      <c r="U691" s="12"/>
      <c r="V691" s="12"/>
      <c r="W691" s="8" t="s">
        <v>2092</v>
      </c>
      <c r="X691" s="8"/>
    </row>
    <row r="692" spans="1:24" ht="15" customHeight="1" x14ac:dyDescent="0.25">
      <c r="A692" s="8" t="s">
        <v>24</v>
      </c>
      <c r="B692" s="22">
        <v>1371</v>
      </c>
      <c r="C692" s="8"/>
      <c r="D692" s="16" t="s">
        <v>2797</v>
      </c>
      <c r="E692" s="13" t="s">
        <v>2795</v>
      </c>
      <c r="F692" s="16" t="s">
        <v>747</v>
      </c>
      <c r="G692" s="8"/>
      <c r="H692" s="18" t="s">
        <v>2797</v>
      </c>
      <c r="I692" s="16" t="s">
        <v>2086</v>
      </c>
      <c r="J692" s="8"/>
      <c r="K692" s="16" t="s">
        <v>2549</v>
      </c>
      <c r="L692" s="8"/>
      <c r="M692" s="16" t="s">
        <v>2600</v>
      </c>
      <c r="N692" s="16" t="s">
        <v>2789</v>
      </c>
      <c r="O692" s="16" t="s">
        <v>2611</v>
      </c>
      <c r="P692" s="8" t="s">
        <v>2790</v>
      </c>
      <c r="Q692" s="21">
        <v>40466</v>
      </c>
      <c r="R692" s="21"/>
      <c r="S692" s="13" t="s">
        <v>2662</v>
      </c>
      <c r="T692" s="13"/>
      <c r="U692" s="12"/>
      <c r="V692" s="12"/>
      <c r="W692" s="8" t="s">
        <v>2092</v>
      </c>
      <c r="X692" s="8"/>
    </row>
    <row r="693" spans="1:24" ht="15" customHeight="1" x14ac:dyDescent="0.25">
      <c r="A693" s="8" t="s">
        <v>3591</v>
      </c>
      <c r="B693" s="22">
        <v>1372</v>
      </c>
      <c r="C693" s="8" t="s">
        <v>7701</v>
      </c>
      <c r="D693" s="10" t="str">
        <f>E693&amp;" "&amp;F693&amp;" "&amp;G693</f>
        <v>Wynnella silvicola Nannf.</v>
      </c>
      <c r="E693" s="13" t="s">
        <v>7703</v>
      </c>
      <c r="F693" s="16" t="s">
        <v>7702</v>
      </c>
      <c r="G693" s="8" t="s">
        <v>7704</v>
      </c>
      <c r="H693" s="18" t="s">
        <v>8744</v>
      </c>
      <c r="I693" s="16" t="s">
        <v>2086</v>
      </c>
      <c r="J693" s="8"/>
      <c r="K693" s="16"/>
      <c r="L693" s="8" t="s">
        <v>7705</v>
      </c>
      <c r="M693" s="16" t="s">
        <v>7706</v>
      </c>
      <c r="N693" s="16"/>
      <c r="O693" s="16"/>
      <c r="P693" s="8"/>
      <c r="Q693" s="21" t="s">
        <v>7707</v>
      </c>
      <c r="R693" s="21"/>
      <c r="S693" s="13" t="s">
        <v>2703</v>
      </c>
      <c r="T693" s="13" t="s">
        <v>2703</v>
      </c>
      <c r="U693" s="12"/>
      <c r="V693" s="12"/>
      <c r="W693" s="8" t="s">
        <v>7708</v>
      </c>
      <c r="X693" s="8"/>
    </row>
    <row r="694" spans="1:24" ht="15" customHeight="1" x14ac:dyDescent="0.25">
      <c r="A694" s="8" t="s">
        <v>24</v>
      </c>
      <c r="B694" s="22">
        <v>1373</v>
      </c>
      <c r="C694" s="8"/>
      <c r="D694" s="16" t="s">
        <v>2797</v>
      </c>
      <c r="E694" s="8" t="s">
        <v>2795</v>
      </c>
      <c r="F694" s="16" t="s">
        <v>747</v>
      </c>
      <c r="G694" s="8"/>
      <c r="H694" s="18" t="s">
        <v>2797</v>
      </c>
      <c r="I694" s="16" t="s">
        <v>2086</v>
      </c>
      <c r="J694" s="8"/>
      <c r="K694" s="16" t="s">
        <v>2549</v>
      </c>
      <c r="L694" s="13"/>
      <c r="M694" s="16" t="s">
        <v>2579</v>
      </c>
      <c r="N694" s="16" t="s">
        <v>2798</v>
      </c>
      <c r="O694" s="16" t="s">
        <v>2123</v>
      </c>
      <c r="P694" s="8" t="s">
        <v>2778</v>
      </c>
      <c r="Q694" s="21">
        <v>40466</v>
      </c>
      <c r="R694" s="21"/>
      <c r="S694" s="13" t="s">
        <v>2662</v>
      </c>
      <c r="T694" s="13"/>
      <c r="U694" s="12"/>
      <c r="V694" s="12"/>
      <c r="W694" s="8" t="s">
        <v>2092</v>
      </c>
      <c r="X694" s="8"/>
    </row>
    <row r="695" spans="1:24" ht="15" customHeight="1" x14ac:dyDescent="0.25">
      <c r="A695" s="8" t="s">
        <v>24</v>
      </c>
      <c r="B695" s="22">
        <v>1374</v>
      </c>
      <c r="C695" s="8"/>
      <c r="D695" s="16" t="s">
        <v>2799</v>
      </c>
      <c r="E695" s="13" t="s">
        <v>2795</v>
      </c>
      <c r="F695" s="16" t="s">
        <v>2800</v>
      </c>
      <c r="G695" s="8"/>
      <c r="H695" s="18" t="s">
        <v>2799</v>
      </c>
      <c r="I695" s="16" t="s">
        <v>2086</v>
      </c>
      <c r="J695" s="8"/>
      <c r="K695" s="16" t="s">
        <v>2549</v>
      </c>
      <c r="L695" s="8"/>
      <c r="M695" s="16" t="s">
        <v>2600</v>
      </c>
      <c r="N695" s="16" t="s">
        <v>2789</v>
      </c>
      <c r="O695" s="16" t="s">
        <v>2123</v>
      </c>
      <c r="P695" s="8" t="s">
        <v>2790</v>
      </c>
      <c r="Q695" s="21">
        <v>40466</v>
      </c>
      <c r="R695" s="21"/>
      <c r="S695" s="13" t="s">
        <v>2662</v>
      </c>
      <c r="T695" s="13"/>
      <c r="U695" s="12"/>
      <c r="V695" s="12"/>
      <c r="W695" s="8" t="s">
        <v>2092</v>
      </c>
      <c r="X695" s="8"/>
    </row>
    <row r="696" spans="1:24" ht="15" customHeight="1" x14ac:dyDescent="0.25">
      <c r="A696" s="8" t="s">
        <v>24</v>
      </c>
      <c r="B696" s="22">
        <v>1375</v>
      </c>
      <c r="C696" s="8"/>
      <c r="D696" s="16" t="s">
        <v>1001</v>
      </c>
      <c r="E696" s="8" t="s">
        <v>1002</v>
      </c>
      <c r="F696" s="8" t="s">
        <v>1003</v>
      </c>
      <c r="G696" s="8" t="s">
        <v>951</v>
      </c>
      <c r="H696" s="18" t="s">
        <v>1001</v>
      </c>
      <c r="I696" s="16" t="s">
        <v>2086</v>
      </c>
      <c r="J696" s="8"/>
      <c r="K696" s="16" t="s">
        <v>2549</v>
      </c>
      <c r="L696" s="8"/>
      <c r="M696" s="16" t="s">
        <v>2600</v>
      </c>
      <c r="N696" s="16" t="s">
        <v>2789</v>
      </c>
      <c r="O696" s="16" t="s">
        <v>2113</v>
      </c>
      <c r="P696" s="8" t="s">
        <v>2790</v>
      </c>
      <c r="Q696" s="21">
        <v>40466</v>
      </c>
      <c r="R696" s="21"/>
      <c r="S696" s="13" t="s">
        <v>2662</v>
      </c>
      <c r="T696" s="13"/>
      <c r="U696" s="12"/>
      <c r="V696" s="12"/>
      <c r="W696" s="8" t="s">
        <v>2092</v>
      </c>
      <c r="X696" s="8"/>
    </row>
    <row r="697" spans="1:24" ht="15" customHeight="1" x14ac:dyDescent="0.25">
      <c r="A697" s="8" t="s">
        <v>24</v>
      </c>
      <c r="B697" s="22">
        <v>1376</v>
      </c>
      <c r="C697" s="8"/>
      <c r="D697" s="16" t="s">
        <v>2801</v>
      </c>
      <c r="E697" s="8" t="s">
        <v>2802</v>
      </c>
      <c r="F697" s="16" t="s">
        <v>2803</v>
      </c>
      <c r="G697" s="8"/>
      <c r="H697" s="18" t="s">
        <v>2801</v>
      </c>
      <c r="I697" s="16" t="s">
        <v>2086</v>
      </c>
      <c r="J697" s="8"/>
      <c r="K697" s="16" t="s">
        <v>2087</v>
      </c>
      <c r="L697" s="8"/>
      <c r="M697" s="16" t="s">
        <v>2105</v>
      </c>
      <c r="N697" s="16" t="s">
        <v>2804</v>
      </c>
      <c r="O697" s="16" t="s">
        <v>2439</v>
      </c>
      <c r="P697" s="8" t="s">
        <v>2805</v>
      </c>
      <c r="Q697" s="21">
        <v>40459</v>
      </c>
      <c r="R697" s="21"/>
      <c r="S697" s="13" t="s">
        <v>2092</v>
      </c>
      <c r="T697" s="13"/>
      <c r="U697" s="12"/>
      <c r="V697" s="12"/>
      <c r="W697" s="8" t="s">
        <v>2092</v>
      </c>
      <c r="X697" s="8"/>
    </row>
    <row r="698" spans="1:24" ht="15" customHeight="1" x14ac:dyDescent="0.25">
      <c r="A698" s="8" t="s">
        <v>24</v>
      </c>
      <c r="B698" s="22">
        <v>1377</v>
      </c>
      <c r="C698" s="8"/>
      <c r="D698" s="16" t="s">
        <v>2806</v>
      </c>
      <c r="E698" s="8" t="s">
        <v>2807</v>
      </c>
      <c r="F698" s="16" t="s">
        <v>2808</v>
      </c>
      <c r="G698" s="8"/>
      <c r="H698" s="18" t="s">
        <v>2806</v>
      </c>
      <c r="I698" s="16" t="s">
        <v>2086</v>
      </c>
      <c r="J698" s="8"/>
      <c r="K698" s="16" t="s">
        <v>2087</v>
      </c>
      <c r="L698" s="8"/>
      <c r="M698" s="16" t="s">
        <v>2088</v>
      </c>
      <c r="N698" s="16" t="s">
        <v>1398</v>
      </c>
      <c r="O698" s="16" t="s">
        <v>2809</v>
      </c>
      <c r="P698" s="8" t="s">
        <v>2810</v>
      </c>
      <c r="Q698" s="20">
        <v>40459</v>
      </c>
      <c r="R698" s="20"/>
      <c r="S698" s="13" t="s">
        <v>2092</v>
      </c>
      <c r="T698" s="13"/>
      <c r="U698" s="12"/>
      <c r="V698" s="12"/>
      <c r="W698" s="8" t="s">
        <v>2092</v>
      </c>
      <c r="X698" s="8"/>
    </row>
    <row r="699" spans="1:24" ht="15" customHeight="1" x14ac:dyDescent="0.25">
      <c r="A699" s="8" t="s">
        <v>24</v>
      </c>
      <c r="B699" s="22">
        <v>1378</v>
      </c>
      <c r="C699" s="8"/>
      <c r="D699" s="16" t="s">
        <v>2811</v>
      </c>
      <c r="E699" s="8" t="s">
        <v>2812</v>
      </c>
      <c r="F699" s="16" t="s">
        <v>1371</v>
      </c>
      <c r="G699" s="8"/>
      <c r="H699" s="18" t="s">
        <v>2811</v>
      </c>
      <c r="I699" s="16" t="s">
        <v>2086</v>
      </c>
      <c r="J699" s="8"/>
      <c r="K699" s="16" t="s">
        <v>2087</v>
      </c>
      <c r="L699" s="8"/>
      <c r="M699" s="16" t="s">
        <v>2088</v>
      </c>
      <c r="N699" s="16" t="s">
        <v>1398</v>
      </c>
      <c r="O699" s="16" t="s">
        <v>2101</v>
      </c>
      <c r="P699" s="8" t="s">
        <v>2810</v>
      </c>
      <c r="Q699" s="21">
        <v>40459</v>
      </c>
      <c r="R699" s="20"/>
      <c r="S699" s="13" t="s">
        <v>2092</v>
      </c>
      <c r="T699" s="13"/>
      <c r="U699" s="12"/>
      <c r="V699" s="12"/>
      <c r="W699" s="8" t="s">
        <v>2092</v>
      </c>
      <c r="X699" s="8"/>
    </row>
    <row r="700" spans="1:24" ht="15" customHeight="1" x14ac:dyDescent="0.25">
      <c r="A700" s="8" t="s">
        <v>24</v>
      </c>
      <c r="B700" s="22">
        <v>1379</v>
      </c>
      <c r="C700" s="8"/>
      <c r="D700" s="16" t="s">
        <v>2813</v>
      </c>
      <c r="E700" s="8" t="s">
        <v>2814</v>
      </c>
      <c r="F700" s="16" t="s">
        <v>2273</v>
      </c>
      <c r="G700" s="8"/>
      <c r="H700" s="18" t="s">
        <v>2813</v>
      </c>
      <c r="I700" s="8"/>
      <c r="J700" s="8"/>
      <c r="K700" s="8"/>
      <c r="L700" s="8"/>
      <c r="M700" s="8"/>
      <c r="N700" s="8"/>
      <c r="O700" s="8"/>
      <c r="P700" s="8"/>
      <c r="Q700" s="13"/>
      <c r="R700" s="8"/>
      <c r="S700" s="13"/>
      <c r="T700" s="13"/>
      <c r="U700" s="12"/>
      <c r="V700" s="12"/>
      <c r="W700" s="12"/>
      <c r="X700" s="8"/>
    </row>
    <row r="701" spans="1:24" ht="15" customHeight="1" x14ac:dyDescent="0.25">
      <c r="A701" s="8" t="s">
        <v>24</v>
      </c>
      <c r="B701" s="22">
        <v>1380</v>
      </c>
      <c r="C701" s="8"/>
      <c r="D701" s="16" t="s">
        <v>2815</v>
      </c>
      <c r="E701" s="8" t="s">
        <v>2816</v>
      </c>
      <c r="F701" s="16" t="s">
        <v>2817</v>
      </c>
      <c r="G701" s="8"/>
      <c r="H701" s="18" t="s">
        <v>2815</v>
      </c>
      <c r="I701" s="16" t="s">
        <v>2086</v>
      </c>
      <c r="J701" s="8"/>
      <c r="K701" s="16" t="s">
        <v>2087</v>
      </c>
      <c r="L701" s="8"/>
      <c r="M701" s="8" t="s">
        <v>2096</v>
      </c>
      <c r="N701" s="8" t="s">
        <v>2543</v>
      </c>
      <c r="O701" s="8" t="s">
        <v>2098</v>
      </c>
      <c r="P701" s="8" t="s">
        <v>2818</v>
      </c>
      <c r="Q701" s="20">
        <v>40459</v>
      </c>
      <c r="R701" s="20"/>
      <c r="S701" s="13" t="s">
        <v>2092</v>
      </c>
      <c r="T701" s="13"/>
      <c r="U701" s="12"/>
      <c r="V701" s="12"/>
      <c r="W701" s="8" t="s">
        <v>2092</v>
      </c>
      <c r="X701" s="8"/>
    </row>
    <row r="702" spans="1:24" ht="15" customHeight="1" x14ac:dyDescent="0.25">
      <c r="A702" s="8" t="s">
        <v>24</v>
      </c>
      <c r="B702" s="22">
        <v>1381</v>
      </c>
      <c r="C702" s="8"/>
      <c r="D702" s="16" t="s">
        <v>2813</v>
      </c>
      <c r="E702" s="13" t="s">
        <v>2814</v>
      </c>
      <c r="F702" s="16" t="s">
        <v>2273</v>
      </c>
      <c r="G702" s="8"/>
      <c r="H702" s="18" t="s">
        <v>2813</v>
      </c>
      <c r="I702" s="16" t="s">
        <v>2086</v>
      </c>
      <c r="J702" s="8"/>
      <c r="K702" s="16" t="s">
        <v>2549</v>
      </c>
      <c r="L702" s="8"/>
      <c r="M702" s="16" t="s">
        <v>2579</v>
      </c>
      <c r="N702" s="16" t="s">
        <v>2798</v>
      </c>
      <c r="O702" s="16" t="s">
        <v>2819</v>
      </c>
      <c r="P702" s="8" t="s">
        <v>2778</v>
      </c>
      <c r="Q702" s="20">
        <v>40466</v>
      </c>
      <c r="R702" s="20"/>
      <c r="S702" s="13" t="s">
        <v>2662</v>
      </c>
      <c r="T702" s="13"/>
      <c r="U702" s="12"/>
      <c r="V702" s="12"/>
      <c r="W702" s="8" t="s">
        <v>2092</v>
      </c>
      <c r="X702" s="8"/>
    </row>
    <row r="703" spans="1:24" ht="15" customHeight="1" x14ac:dyDescent="0.25">
      <c r="A703" s="8" t="s">
        <v>24</v>
      </c>
      <c r="B703" s="22">
        <v>1382</v>
      </c>
      <c r="C703" s="8"/>
      <c r="D703" s="16" t="s">
        <v>2813</v>
      </c>
      <c r="E703" s="13" t="s">
        <v>2814</v>
      </c>
      <c r="F703" s="16" t="s">
        <v>2273</v>
      </c>
      <c r="G703" s="8"/>
      <c r="H703" s="18" t="s">
        <v>2813</v>
      </c>
      <c r="I703" s="16" t="s">
        <v>2086</v>
      </c>
      <c r="J703" s="8"/>
      <c r="K703" s="16" t="s">
        <v>2087</v>
      </c>
      <c r="L703" s="8"/>
      <c r="M703" s="16" t="s">
        <v>2105</v>
      </c>
      <c r="N703" s="16" t="s">
        <v>2804</v>
      </c>
      <c r="O703" s="16" t="s">
        <v>2439</v>
      </c>
      <c r="P703" s="8" t="s">
        <v>2805</v>
      </c>
      <c r="Q703" s="20">
        <v>40459</v>
      </c>
      <c r="R703" s="20"/>
      <c r="S703" s="13" t="s">
        <v>2092</v>
      </c>
      <c r="T703" s="13"/>
      <c r="U703" s="12"/>
      <c r="V703" s="12"/>
      <c r="W703" s="8" t="s">
        <v>2092</v>
      </c>
      <c r="X703" s="8"/>
    </row>
    <row r="704" spans="1:24" ht="15" customHeight="1" x14ac:dyDescent="0.25">
      <c r="A704" s="8" t="s">
        <v>24</v>
      </c>
      <c r="B704" s="22">
        <v>1383</v>
      </c>
      <c r="C704" s="8"/>
      <c r="D704" s="16" t="s">
        <v>2820</v>
      </c>
      <c r="E704" s="8" t="s">
        <v>2821</v>
      </c>
      <c r="F704" s="16" t="s">
        <v>2822</v>
      </c>
      <c r="G704" s="8"/>
      <c r="H704" s="18" t="s">
        <v>2820</v>
      </c>
      <c r="I704" s="16" t="s">
        <v>2137</v>
      </c>
      <c r="J704" s="8"/>
      <c r="K704" s="8"/>
      <c r="L704" s="8" t="s">
        <v>2344</v>
      </c>
      <c r="M704" s="8"/>
      <c r="N704" s="16" t="s">
        <v>2347</v>
      </c>
      <c r="O704" s="16" t="s">
        <v>2823</v>
      </c>
      <c r="P704" s="8"/>
      <c r="Q704" s="20">
        <v>26491</v>
      </c>
      <c r="R704" s="20"/>
      <c r="S704" s="13"/>
      <c r="T704" s="13"/>
      <c r="U704" s="12"/>
      <c r="V704" s="12"/>
      <c r="W704" s="12"/>
      <c r="X704" s="8"/>
    </row>
    <row r="705" spans="1:24" ht="15" customHeight="1" x14ac:dyDescent="0.25">
      <c r="A705" s="8" t="s">
        <v>24</v>
      </c>
      <c r="B705" s="22">
        <v>1384</v>
      </c>
      <c r="C705" s="8"/>
      <c r="D705" s="16" t="s">
        <v>2811</v>
      </c>
      <c r="E705" s="8" t="s">
        <v>2812</v>
      </c>
      <c r="F705" s="16" t="s">
        <v>1371</v>
      </c>
      <c r="G705" s="8"/>
      <c r="H705" s="18" t="s">
        <v>2824</v>
      </c>
      <c r="I705" s="16" t="s">
        <v>2086</v>
      </c>
      <c r="J705" s="8"/>
      <c r="K705" s="16" t="s">
        <v>2087</v>
      </c>
      <c r="L705" s="8"/>
      <c r="M705" s="8" t="s">
        <v>2096</v>
      </c>
      <c r="N705" s="8" t="s">
        <v>2825</v>
      </c>
      <c r="O705" s="8" t="s">
        <v>2826</v>
      </c>
      <c r="P705" s="8" t="s">
        <v>2827</v>
      </c>
      <c r="Q705" s="20">
        <v>40459</v>
      </c>
      <c r="R705" s="20"/>
      <c r="S705" s="13" t="s">
        <v>2092</v>
      </c>
      <c r="T705" s="13"/>
      <c r="U705" s="12"/>
      <c r="V705" s="12"/>
      <c r="W705" s="8" t="s">
        <v>2092</v>
      </c>
      <c r="X705" s="8"/>
    </row>
    <row r="706" spans="1:24" ht="15" customHeight="1" x14ac:dyDescent="0.25">
      <c r="A706" s="8" t="s">
        <v>24</v>
      </c>
      <c r="B706" s="22">
        <v>1385</v>
      </c>
      <c r="C706" s="8"/>
      <c r="D706" s="16" t="s">
        <v>2828</v>
      </c>
      <c r="E706" s="8" t="s">
        <v>2829</v>
      </c>
      <c r="F706" s="16" t="s">
        <v>2830</v>
      </c>
      <c r="G706" s="8"/>
      <c r="H706" s="18" t="s">
        <v>2828</v>
      </c>
      <c r="I706" s="16" t="s">
        <v>2086</v>
      </c>
      <c r="J706" s="8"/>
      <c r="K706" s="16" t="s">
        <v>2549</v>
      </c>
      <c r="L706" s="8"/>
      <c r="M706" s="16" t="s">
        <v>2600</v>
      </c>
      <c r="N706" s="16" t="s">
        <v>2789</v>
      </c>
      <c r="O706" s="16" t="s">
        <v>2831</v>
      </c>
      <c r="P706" s="8" t="s">
        <v>2790</v>
      </c>
      <c r="Q706" s="20">
        <v>40466</v>
      </c>
      <c r="R706" s="20"/>
      <c r="S706" s="13" t="s">
        <v>2662</v>
      </c>
      <c r="T706" s="13"/>
      <c r="U706" s="12"/>
      <c r="V706" s="12"/>
      <c r="W706" s="8" t="s">
        <v>2092</v>
      </c>
      <c r="X706" s="8"/>
    </row>
    <row r="707" spans="1:24" ht="15" customHeight="1" x14ac:dyDescent="0.25">
      <c r="A707" s="8" t="s">
        <v>24</v>
      </c>
      <c r="B707" s="22">
        <v>1386</v>
      </c>
      <c r="C707" s="8"/>
      <c r="D707" s="16" t="s">
        <v>1943</v>
      </c>
      <c r="E707" s="8" t="s">
        <v>1944</v>
      </c>
      <c r="F707" s="16" t="s">
        <v>1945</v>
      </c>
      <c r="G707" s="16" t="s">
        <v>2832</v>
      </c>
      <c r="H707" s="18" t="s">
        <v>1943</v>
      </c>
      <c r="I707" s="16" t="s">
        <v>2137</v>
      </c>
      <c r="J707" s="16" t="s">
        <v>1203</v>
      </c>
      <c r="K707" s="16" t="s">
        <v>1204</v>
      </c>
      <c r="L707" s="16" t="s">
        <v>1947</v>
      </c>
      <c r="M707" s="16" t="s">
        <v>2833</v>
      </c>
      <c r="N707" s="16" t="s">
        <v>2834</v>
      </c>
      <c r="O707" s="16" t="s">
        <v>1950</v>
      </c>
      <c r="P707" s="16" t="s">
        <v>2835</v>
      </c>
      <c r="Q707" s="20">
        <v>41000</v>
      </c>
      <c r="R707" s="20"/>
      <c r="S707" s="16" t="s">
        <v>2836</v>
      </c>
      <c r="T707" s="16" t="s">
        <v>816</v>
      </c>
      <c r="U707" s="12"/>
      <c r="V707" s="12"/>
      <c r="W707" s="8" t="s">
        <v>816</v>
      </c>
      <c r="X707" s="8" t="s">
        <v>1946</v>
      </c>
    </row>
    <row r="708" spans="1:24" ht="15" customHeight="1" x14ac:dyDescent="0.25">
      <c r="A708" s="8" t="s">
        <v>24</v>
      </c>
      <c r="B708" s="22">
        <v>1387</v>
      </c>
      <c r="C708" s="8"/>
      <c r="D708" s="16" t="s">
        <v>2837</v>
      </c>
      <c r="E708" s="13" t="s">
        <v>2838</v>
      </c>
      <c r="F708" s="16" t="s">
        <v>2839</v>
      </c>
      <c r="G708" s="13"/>
      <c r="H708" s="18" t="s">
        <v>2837</v>
      </c>
      <c r="I708" s="16" t="s">
        <v>2086</v>
      </c>
      <c r="J708" s="8"/>
      <c r="K708" s="16" t="s">
        <v>2087</v>
      </c>
      <c r="L708" s="8"/>
      <c r="M708" s="8" t="s">
        <v>2096</v>
      </c>
      <c r="N708" s="8" t="s">
        <v>2543</v>
      </c>
      <c r="O708" s="8" t="s">
        <v>2090</v>
      </c>
      <c r="P708" s="8" t="s">
        <v>2818</v>
      </c>
      <c r="Q708" s="20">
        <v>40459</v>
      </c>
      <c r="R708" s="20"/>
      <c r="S708" s="13" t="s">
        <v>2092</v>
      </c>
      <c r="T708" s="13"/>
      <c r="U708" s="12"/>
      <c r="V708" s="12"/>
      <c r="W708" s="8" t="s">
        <v>2092</v>
      </c>
      <c r="X708" s="8"/>
    </row>
    <row r="709" spans="1:24" ht="15" customHeight="1" x14ac:dyDescent="0.25">
      <c r="A709" s="8" t="s">
        <v>24</v>
      </c>
      <c r="B709" s="22">
        <v>1388</v>
      </c>
      <c r="C709" s="8"/>
      <c r="D709" s="16" t="s">
        <v>1021</v>
      </c>
      <c r="E709" s="13" t="s">
        <v>1022</v>
      </c>
      <c r="F709" s="16" t="s">
        <v>1023</v>
      </c>
      <c r="G709" s="13"/>
      <c r="H709" s="18" t="s">
        <v>1021</v>
      </c>
      <c r="I709" s="16" t="s">
        <v>2086</v>
      </c>
      <c r="J709" s="8"/>
      <c r="K709" s="16" t="s">
        <v>2087</v>
      </c>
      <c r="L709" s="8"/>
      <c r="M709" s="16" t="s">
        <v>2088</v>
      </c>
      <c r="N709" s="16" t="s">
        <v>1398</v>
      </c>
      <c r="O709" s="16" t="s">
        <v>2840</v>
      </c>
      <c r="P709" s="8" t="s">
        <v>2810</v>
      </c>
      <c r="Q709" s="20">
        <v>40459</v>
      </c>
      <c r="R709" s="20"/>
      <c r="S709" s="13" t="s">
        <v>2092</v>
      </c>
      <c r="T709" s="13"/>
      <c r="U709" s="12"/>
      <c r="V709" s="12"/>
      <c r="W709" s="8" t="s">
        <v>2092</v>
      </c>
      <c r="X709" s="8"/>
    </row>
    <row r="710" spans="1:24" ht="15" customHeight="1" x14ac:dyDescent="0.25">
      <c r="A710" s="8" t="s">
        <v>24</v>
      </c>
      <c r="B710" s="22">
        <v>1389</v>
      </c>
      <c r="C710" s="8"/>
      <c r="D710" s="16" t="s">
        <v>2841</v>
      </c>
      <c r="E710" s="13" t="s">
        <v>1022</v>
      </c>
      <c r="F710" s="16" t="s">
        <v>2842</v>
      </c>
      <c r="G710" s="8"/>
      <c r="H710" s="18" t="s">
        <v>2841</v>
      </c>
      <c r="I710" s="16" t="s">
        <v>2086</v>
      </c>
      <c r="J710" s="8"/>
      <c r="K710" s="16" t="s">
        <v>2549</v>
      </c>
      <c r="L710" s="8"/>
      <c r="M710" s="16" t="s">
        <v>2579</v>
      </c>
      <c r="N710" s="16" t="s">
        <v>2798</v>
      </c>
      <c r="O710" s="16" t="s">
        <v>2580</v>
      </c>
      <c r="P710" s="8" t="s">
        <v>2778</v>
      </c>
      <c r="Q710" s="21">
        <v>40466</v>
      </c>
      <c r="R710" s="21"/>
      <c r="S710" s="13" t="s">
        <v>2662</v>
      </c>
      <c r="T710" s="13"/>
      <c r="U710" s="12"/>
      <c r="V710" s="12"/>
      <c r="W710" s="8" t="s">
        <v>2092</v>
      </c>
      <c r="X710" s="8"/>
    </row>
    <row r="711" spans="1:24" ht="15" customHeight="1" x14ac:dyDescent="0.25">
      <c r="A711" s="8" t="s">
        <v>24</v>
      </c>
      <c r="B711" s="22">
        <v>1390</v>
      </c>
      <c r="C711" s="8"/>
      <c r="D711" s="16" t="s">
        <v>2843</v>
      </c>
      <c r="E711" s="8" t="s">
        <v>1022</v>
      </c>
      <c r="F711" s="16" t="s">
        <v>67</v>
      </c>
      <c r="G711" s="8"/>
      <c r="H711" s="18" t="s">
        <v>2843</v>
      </c>
      <c r="I711" s="16" t="s">
        <v>2137</v>
      </c>
      <c r="J711" s="16" t="s">
        <v>2844</v>
      </c>
      <c r="K711" s="16" t="s">
        <v>2845</v>
      </c>
      <c r="L711" s="16"/>
      <c r="M711" s="16" t="s">
        <v>2846</v>
      </c>
      <c r="N711" s="16" t="s">
        <v>2766</v>
      </c>
      <c r="O711" s="16" t="s">
        <v>2847</v>
      </c>
      <c r="P711" s="8"/>
      <c r="Q711" s="20">
        <v>34518</v>
      </c>
      <c r="R711" s="20"/>
      <c r="S711" s="13" t="s">
        <v>2848</v>
      </c>
      <c r="T711" s="13"/>
      <c r="U711" s="12"/>
      <c r="V711" s="12"/>
      <c r="W711" s="12"/>
      <c r="X711" s="8"/>
    </row>
    <row r="712" spans="1:24" ht="15" customHeight="1" x14ac:dyDescent="0.25">
      <c r="A712" s="8" t="s">
        <v>24</v>
      </c>
      <c r="B712" s="22">
        <v>1391</v>
      </c>
      <c r="C712" s="8"/>
      <c r="D712" s="16" t="s">
        <v>2849</v>
      </c>
      <c r="E712" s="13" t="s">
        <v>1966</v>
      </c>
      <c r="F712" s="16" t="s">
        <v>2850</v>
      </c>
      <c r="G712" s="8"/>
      <c r="H712" s="18" t="s">
        <v>2849</v>
      </c>
      <c r="I712" s="16" t="s">
        <v>2086</v>
      </c>
      <c r="J712" s="8"/>
      <c r="K712" s="16" t="s">
        <v>2087</v>
      </c>
      <c r="L712" s="8"/>
      <c r="M712" s="16" t="s">
        <v>2088</v>
      </c>
      <c r="N712" s="16" t="s">
        <v>1398</v>
      </c>
      <c r="O712" s="16" t="s">
        <v>2101</v>
      </c>
      <c r="P712" s="8" t="s">
        <v>2810</v>
      </c>
      <c r="Q712" s="20">
        <v>40459</v>
      </c>
      <c r="R712" s="20"/>
      <c r="S712" s="13" t="s">
        <v>2092</v>
      </c>
      <c r="T712" s="13"/>
      <c r="U712" s="12"/>
      <c r="V712" s="12"/>
      <c r="W712" s="8" t="s">
        <v>2092</v>
      </c>
      <c r="X712" s="8"/>
    </row>
    <row r="713" spans="1:24" ht="15" customHeight="1" x14ac:dyDescent="0.25">
      <c r="A713" s="8" t="s">
        <v>24</v>
      </c>
      <c r="B713" s="22">
        <v>1392</v>
      </c>
      <c r="C713" s="8"/>
      <c r="D713" s="16" t="s">
        <v>2851</v>
      </c>
      <c r="E713" s="13" t="s">
        <v>1966</v>
      </c>
      <c r="F713" s="16" t="s">
        <v>2397</v>
      </c>
      <c r="G713" s="8"/>
      <c r="H713" s="18" t="s">
        <v>2851</v>
      </c>
      <c r="I713" s="16" t="s">
        <v>2086</v>
      </c>
      <c r="J713" s="8"/>
      <c r="K713" s="16" t="s">
        <v>2087</v>
      </c>
      <c r="L713" s="8"/>
      <c r="M713" s="16" t="s">
        <v>2105</v>
      </c>
      <c r="N713" s="16" t="s">
        <v>2804</v>
      </c>
      <c r="O713" s="16" t="s">
        <v>2852</v>
      </c>
      <c r="P713" s="8" t="s">
        <v>2805</v>
      </c>
      <c r="Q713" s="20">
        <v>40459</v>
      </c>
      <c r="R713" s="20"/>
      <c r="S713" s="13" t="s">
        <v>2092</v>
      </c>
      <c r="T713" s="13"/>
      <c r="U713" s="12"/>
      <c r="V713" s="12"/>
      <c r="W713" s="8" t="s">
        <v>2092</v>
      </c>
      <c r="X713" s="8"/>
    </row>
    <row r="714" spans="1:24" ht="15" customHeight="1" x14ac:dyDescent="0.25">
      <c r="A714" s="8" t="s">
        <v>24</v>
      </c>
      <c r="B714" s="22">
        <v>1393</v>
      </c>
      <c r="C714" s="8"/>
      <c r="D714" s="16" t="s">
        <v>2853</v>
      </c>
      <c r="E714" s="8" t="s">
        <v>1966</v>
      </c>
      <c r="F714" s="16" t="s">
        <v>2854</v>
      </c>
      <c r="G714" s="8"/>
      <c r="H714" s="18" t="s">
        <v>2853</v>
      </c>
      <c r="I714" s="16" t="s">
        <v>2137</v>
      </c>
      <c r="J714" s="16" t="s">
        <v>1203</v>
      </c>
      <c r="K714" s="16" t="s">
        <v>2855</v>
      </c>
      <c r="L714" s="16" t="s">
        <v>1349</v>
      </c>
      <c r="M714" s="16" t="s">
        <v>2856</v>
      </c>
      <c r="N714" s="16" t="s">
        <v>2194</v>
      </c>
      <c r="O714" s="16" t="s">
        <v>1357</v>
      </c>
      <c r="P714" s="16" t="s">
        <v>2857</v>
      </c>
      <c r="Q714" s="20">
        <v>41236</v>
      </c>
      <c r="R714" s="20"/>
      <c r="S714" s="16" t="s">
        <v>816</v>
      </c>
      <c r="T714" s="16" t="s">
        <v>816</v>
      </c>
      <c r="U714" s="12"/>
      <c r="V714" s="12"/>
      <c r="W714" s="16" t="s">
        <v>816</v>
      </c>
      <c r="X714" s="8"/>
    </row>
    <row r="715" spans="1:24" ht="15" customHeight="1" x14ac:dyDescent="0.25">
      <c r="A715" s="8" t="s">
        <v>24</v>
      </c>
      <c r="B715" s="22">
        <v>1394</v>
      </c>
      <c r="C715" s="8"/>
      <c r="D715" s="16" t="s">
        <v>2858</v>
      </c>
      <c r="E715" s="8" t="s">
        <v>1033</v>
      </c>
      <c r="F715" s="16" t="s">
        <v>2859</v>
      </c>
      <c r="G715" s="8"/>
      <c r="H715" s="18" t="s">
        <v>2858</v>
      </c>
      <c r="I715" s="16" t="s">
        <v>2137</v>
      </c>
      <c r="J715" s="16" t="s">
        <v>1203</v>
      </c>
      <c r="K715" s="16" t="s">
        <v>2860</v>
      </c>
      <c r="L715" s="16" t="s">
        <v>1319</v>
      </c>
      <c r="M715" s="16" t="s">
        <v>2861</v>
      </c>
      <c r="N715" s="16" t="s">
        <v>2862</v>
      </c>
      <c r="O715" s="16" t="s">
        <v>2863</v>
      </c>
      <c r="P715" s="16" t="s">
        <v>2864</v>
      </c>
      <c r="Q715" s="20">
        <v>40781</v>
      </c>
      <c r="R715" s="20"/>
      <c r="S715" s="16" t="s">
        <v>816</v>
      </c>
      <c r="T715" s="16" t="s">
        <v>816</v>
      </c>
      <c r="U715" s="12"/>
      <c r="V715" s="12"/>
      <c r="W715" s="16" t="s">
        <v>816</v>
      </c>
      <c r="X715" s="8"/>
    </row>
    <row r="716" spans="1:24" ht="15" customHeight="1" x14ac:dyDescent="0.25">
      <c r="A716" s="8" t="s">
        <v>24</v>
      </c>
      <c r="B716" s="22">
        <v>1395</v>
      </c>
      <c r="C716" s="8"/>
      <c r="D716" s="16" t="s">
        <v>2865</v>
      </c>
      <c r="E716" s="8" t="s">
        <v>1033</v>
      </c>
      <c r="F716" s="16" t="s">
        <v>2866</v>
      </c>
      <c r="G716" s="16" t="s">
        <v>2867</v>
      </c>
      <c r="H716" s="18" t="s">
        <v>2865</v>
      </c>
      <c r="I716" s="16" t="s">
        <v>2137</v>
      </c>
      <c r="J716" s="16" t="s">
        <v>1203</v>
      </c>
      <c r="K716" s="16" t="s">
        <v>1236</v>
      </c>
      <c r="L716" s="8"/>
      <c r="M716" s="16" t="s">
        <v>2868</v>
      </c>
      <c r="N716" s="16" t="s">
        <v>2869</v>
      </c>
      <c r="O716" s="16" t="s">
        <v>1426</v>
      </c>
      <c r="P716" s="16" t="s">
        <v>2870</v>
      </c>
      <c r="Q716" s="20">
        <v>40994</v>
      </c>
      <c r="R716" s="20"/>
      <c r="S716" s="16" t="s">
        <v>816</v>
      </c>
      <c r="T716" s="16" t="s">
        <v>816</v>
      </c>
      <c r="U716" s="12"/>
      <c r="V716" s="12"/>
      <c r="W716" s="16" t="s">
        <v>816</v>
      </c>
      <c r="X716" s="8"/>
    </row>
    <row r="717" spans="1:24" ht="15" customHeight="1" x14ac:dyDescent="0.25">
      <c r="A717" s="8" t="s">
        <v>24</v>
      </c>
      <c r="B717" s="22">
        <v>1396</v>
      </c>
      <c r="C717" s="8"/>
      <c r="D717" s="16" t="s">
        <v>2871</v>
      </c>
      <c r="E717" s="8" t="s">
        <v>1033</v>
      </c>
      <c r="F717" s="16" t="s">
        <v>2872</v>
      </c>
      <c r="G717" s="16" t="s">
        <v>2873</v>
      </c>
      <c r="H717" s="18" t="s">
        <v>2871</v>
      </c>
      <c r="I717" s="16" t="s">
        <v>2137</v>
      </c>
      <c r="J717" s="16" t="s">
        <v>1203</v>
      </c>
      <c r="K717" s="16" t="s">
        <v>1204</v>
      </c>
      <c r="L717" s="16" t="s">
        <v>1947</v>
      </c>
      <c r="M717" s="16" t="s">
        <v>2874</v>
      </c>
      <c r="N717" s="16" t="s">
        <v>2875</v>
      </c>
      <c r="O717" s="16" t="s">
        <v>1893</v>
      </c>
      <c r="P717" s="16" t="s">
        <v>2876</v>
      </c>
      <c r="Q717" s="20">
        <v>41000</v>
      </c>
      <c r="R717" s="20"/>
      <c r="S717" s="16" t="s">
        <v>2836</v>
      </c>
      <c r="T717" s="16" t="s">
        <v>816</v>
      </c>
      <c r="U717" s="12"/>
      <c r="V717" s="12"/>
      <c r="W717" s="16" t="s">
        <v>816</v>
      </c>
      <c r="X717" s="16" t="s">
        <v>2877</v>
      </c>
    </row>
    <row r="718" spans="1:24" ht="15" customHeight="1" x14ac:dyDescent="0.25">
      <c r="A718" s="8" t="s">
        <v>24</v>
      </c>
      <c r="B718" s="22">
        <v>1397</v>
      </c>
      <c r="C718" s="8"/>
      <c r="D718" s="16" t="s">
        <v>2878</v>
      </c>
      <c r="E718" s="8" t="s">
        <v>1033</v>
      </c>
      <c r="F718" s="16" t="s">
        <v>2879</v>
      </c>
      <c r="G718" s="16" t="s">
        <v>2880</v>
      </c>
      <c r="H718" s="18" t="s">
        <v>2878</v>
      </c>
      <c r="I718" s="16" t="s">
        <v>2137</v>
      </c>
      <c r="J718" s="16" t="s">
        <v>1203</v>
      </c>
      <c r="K718" s="16" t="s">
        <v>1236</v>
      </c>
      <c r="L718" s="8"/>
      <c r="M718" s="16" t="s">
        <v>2881</v>
      </c>
      <c r="N718" s="16" t="s">
        <v>2869</v>
      </c>
      <c r="O718" s="16" t="s">
        <v>2882</v>
      </c>
      <c r="P718" s="16" t="s">
        <v>2883</v>
      </c>
      <c r="Q718" s="20">
        <v>40978</v>
      </c>
      <c r="R718" s="20"/>
      <c r="S718" s="16" t="s">
        <v>816</v>
      </c>
      <c r="T718" s="16" t="s">
        <v>816</v>
      </c>
      <c r="U718" s="12"/>
      <c r="V718" s="12"/>
      <c r="W718" s="16" t="s">
        <v>816</v>
      </c>
      <c r="X718" s="8"/>
    </row>
    <row r="719" spans="1:24" ht="15" customHeight="1" x14ac:dyDescent="0.25">
      <c r="A719" s="8" t="s">
        <v>24</v>
      </c>
      <c r="B719" s="22">
        <v>1398</v>
      </c>
      <c r="C719" s="8"/>
      <c r="D719" s="16" t="s">
        <v>2884</v>
      </c>
      <c r="E719" s="8" t="s">
        <v>2885</v>
      </c>
      <c r="F719" s="16" t="s">
        <v>2886</v>
      </c>
      <c r="G719" s="16" t="s">
        <v>2887</v>
      </c>
      <c r="H719" s="18" t="s">
        <v>2884</v>
      </c>
      <c r="I719" s="16" t="s">
        <v>2137</v>
      </c>
      <c r="J719" s="16" t="s">
        <v>1203</v>
      </c>
      <c r="K719" s="16" t="s">
        <v>1204</v>
      </c>
      <c r="L719" s="16" t="s">
        <v>1947</v>
      </c>
      <c r="M719" s="16" t="s">
        <v>2888</v>
      </c>
      <c r="N719" s="16" t="s">
        <v>1327</v>
      </c>
      <c r="O719" s="16" t="s">
        <v>2213</v>
      </c>
      <c r="P719" s="16" t="s">
        <v>2889</v>
      </c>
      <c r="Q719" s="20">
        <v>41008</v>
      </c>
      <c r="R719" s="20"/>
      <c r="S719" s="16" t="s">
        <v>816</v>
      </c>
      <c r="T719" s="16" t="s">
        <v>816</v>
      </c>
      <c r="U719" s="12"/>
      <c r="V719" s="12"/>
      <c r="W719" s="16" t="s">
        <v>816</v>
      </c>
      <c r="X719" s="16" t="s">
        <v>2890</v>
      </c>
    </row>
    <row r="720" spans="1:24" ht="15" customHeight="1" x14ac:dyDescent="0.25">
      <c r="A720" s="8" t="s">
        <v>24</v>
      </c>
      <c r="B720" s="22">
        <v>1399</v>
      </c>
      <c r="C720" s="8"/>
      <c r="D720" s="16" t="s">
        <v>2891</v>
      </c>
      <c r="E720" s="8" t="s">
        <v>2000</v>
      </c>
      <c r="F720" s="16" t="s">
        <v>2892</v>
      </c>
      <c r="G720" s="16" t="s">
        <v>2893</v>
      </c>
      <c r="H720" s="18" t="s">
        <v>2891</v>
      </c>
      <c r="I720" s="16" t="s">
        <v>199</v>
      </c>
      <c r="J720" s="16" t="s">
        <v>1613</v>
      </c>
      <c r="K720" s="16" t="s">
        <v>1614</v>
      </c>
      <c r="L720" s="16" t="s">
        <v>2894</v>
      </c>
      <c r="M720" s="16" t="s">
        <v>2895</v>
      </c>
      <c r="N720" s="16" t="s">
        <v>2896</v>
      </c>
      <c r="O720" s="16" t="s">
        <v>1893</v>
      </c>
      <c r="P720" s="16" t="s">
        <v>2897</v>
      </c>
      <c r="Q720" s="20">
        <v>40682</v>
      </c>
      <c r="R720" s="20"/>
      <c r="S720" s="16" t="s">
        <v>2898</v>
      </c>
      <c r="T720" s="16" t="s">
        <v>816</v>
      </c>
      <c r="U720" s="12"/>
      <c r="V720" s="12"/>
      <c r="W720" s="16" t="s">
        <v>816</v>
      </c>
      <c r="X720" s="8"/>
    </row>
    <row r="721" spans="1:25" ht="15" customHeight="1" x14ac:dyDescent="0.25">
      <c r="A721" s="8" t="s">
        <v>24</v>
      </c>
      <c r="B721" s="22">
        <v>1400</v>
      </c>
      <c r="C721" s="8"/>
      <c r="D721" s="16" t="s">
        <v>2899</v>
      </c>
      <c r="E721" s="8" t="s">
        <v>2900</v>
      </c>
      <c r="F721" s="16" t="s">
        <v>2901</v>
      </c>
      <c r="G721" s="16" t="s">
        <v>2880</v>
      </c>
      <c r="H721" s="18" t="s">
        <v>2899</v>
      </c>
      <c r="I721" s="16" t="s">
        <v>2137</v>
      </c>
      <c r="J721" s="16" t="s">
        <v>1203</v>
      </c>
      <c r="K721" s="16" t="s">
        <v>1204</v>
      </c>
      <c r="L721" s="16" t="s">
        <v>1947</v>
      </c>
      <c r="M721" s="16" t="s">
        <v>2833</v>
      </c>
      <c r="N721" s="16" t="s">
        <v>1207</v>
      </c>
      <c r="O721" s="16" t="s">
        <v>1374</v>
      </c>
      <c r="P721" s="16" t="s">
        <v>2902</v>
      </c>
      <c r="Q721" s="20">
        <v>41000</v>
      </c>
      <c r="R721" s="20"/>
      <c r="S721" s="16" t="s">
        <v>2836</v>
      </c>
      <c r="T721" s="16" t="s">
        <v>816</v>
      </c>
      <c r="U721" s="12"/>
      <c r="V721" s="12"/>
      <c r="W721" s="16" t="s">
        <v>816</v>
      </c>
      <c r="X721" s="16" t="s">
        <v>2903</v>
      </c>
    </row>
    <row r="722" spans="1:25" ht="15" customHeight="1" x14ac:dyDescent="0.25">
      <c r="A722" s="8" t="s">
        <v>24</v>
      </c>
      <c r="B722" s="22">
        <v>1401</v>
      </c>
      <c r="C722" s="8"/>
      <c r="D722" s="16" t="s">
        <v>2904</v>
      </c>
      <c r="E722" s="8" t="s">
        <v>2905</v>
      </c>
      <c r="F722" s="16" t="s">
        <v>2906</v>
      </c>
      <c r="G722" s="8"/>
      <c r="H722" s="18" t="s">
        <v>2907</v>
      </c>
      <c r="I722" s="8"/>
      <c r="J722" s="8"/>
      <c r="K722" s="8"/>
      <c r="L722" s="8"/>
      <c r="M722" s="8"/>
      <c r="N722" s="8"/>
      <c r="O722" s="8"/>
      <c r="P722" s="8"/>
      <c r="Q722" s="8"/>
      <c r="R722" s="8"/>
      <c r="S722" s="13"/>
      <c r="T722" s="13"/>
      <c r="U722" s="12"/>
      <c r="V722" s="12"/>
      <c r="W722" s="12"/>
      <c r="X722" s="8"/>
    </row>
    <row r="723" spans="1:25" ht="15" customHeight="1" x14ac:dyDescent="0.25">
      <c r="A723" s="8" t="s">
        <v>24</v>
      </c>
      <c r="B723" s="22">
        <v>1402</v>
      </c>
      <c r="C723" s="8"/>
      <c r="D723" s="16" t="s">
        <v>2908</v>
      </c>
      <c r="E723" s="8" t="s">
        <v>2905</v>
      </c>
      <c r="F723" s="16" t="s">
        <v>2909</v>
      </c>
      <c r="G723" s="8"/>
      <c r="H723" s="18" t="s">
        <v>2908</v>
      </c>
      <c r="I723" s="16" t="s">
        <v>2910</v>
      </c>
      <c r="J723" s="8"/>
      <c r="K723" s="8"/>
      <c r="L723" s="8"/>
      <c r="M723" s="8" t="s">
        <v>2911</v>
      </c>
      <c r="N723" s="8"/>
      <c r="O723" s="8"/>
      <c r="P723" s="8"/>
      <c r="Q723" s="20">
        <v>24940</v>
      </c>
      <c r="R723" s="20"/>
      <c r="S723" s="13" t="s">
        <v>167</v>
      </c>
      <c r="T723" s="13" t="s">
        <v>2912</v>
      </c>
      <c r="U723" s="12"/>
      <c r="V723" s="12"/>
      <c r="W723" s="12"/>
      <c r="X723" s="8"/>
    </row>
    <row r="724" spans="1:25" ht="15" customHeight="1" x14ac:dyDescent="0.25">
      <c r="A724" s="8" t="s">
        <v>24</v>
      </c>
      <c r="B724" s="22">
        <v>1403</v>
      </c>
      <c r="C724" s="13"/>
      <c r="D724" s="16" t="s">
        <v>1098</v>
      </c>
      <c r="E724" s="13" t="s">
        <v>1061</v>
      </c>
      <c r="F724" s="16" t="s">
        <v>1099</v>
      </c>
      <c r="G724" s="13"/>
      <c r="H724" s="18" t="s">
        <v>1098</v>
      </c>
      <c r="I724" s="16" t="s">
        <v>941</v>
      </c>
      <c r="J724" s="13" t="s">
        <v>2913</v>
      </c>
      <c r="K724" s="13"/>
      <c r="L724" s="13"/>
      <c r="M724" s="13" t="s">
        <v>2914</v>
      </c>
      <c r="N724" s="13" t="s">
        <v>2915</v>
      </c>
      <c r="O724" s="13" t="s">
        <v>2916</v>
      </c>
      <c r="P724" s="13" t="s">
        <v>2917</v>
      </c>
      <c r="Q724" s="21">
        <v>34734</v>
      </c>
      <c r="R724" s="21"/>
      <c r="S724" s="13" t="s">
        <v>2918</v>
      </c>
      <c r="T724" s="13"/>
      <c r="U724" s="19"/>
      <c r="V724" s="19"/>
      <c r="W724" s="19"/>
      <c r="X724" s="13"/>
      <c r="Y724" s="19"/>
    </row>
    <row r="725" spans="1:25" ht="15" customHeight="1" x14ac:dyDescent="0.25">
      <c r="A725" s="8" t="s">
        <v>24</v>
      </c>
      <c r="B725" s="22">
        <v>1404</v>
      </c>
      <c r="C725" s="13"/>
      <c r="D725" s="16" t="s">
        <v>1078</v>
      </c>
      <c r="E725" s="13" t="s">
        <v>1061</v>
      </c>
      <c r="F725" s="16" t="s">
        <v>67</v>
      </c>
      <c r="G725" s="13"/>
      <c r="H725" s="18" t="s">
        <v>1078</v>
      </c>
      <c r="I725" s="16" t="s">
        <v>2189</v>
      </c>
      <c r="J725" s="16" t="s">
        <v>2919</v>
      </c>
      <c r="K725" s="16" t="s">
        <v>2920</v>
      </c>
      <c r="L725" s="13"/>
      <c r="M725" s="13" t="s">
        <v>2921</v>
      </c>
      <c r="N725" s="13" t="s">
        <v>2194</v>
      </c>
      <c r="O725" s="13"/>
      <c r="P725" s="13" t="s">
        <v>2922</v>
      </c>
      <c r="Q725" s="21">
        <v>36352</v>
      </c>
      <c r="R725" s="21"/>
      <c r="S725" s="13" t="s">
        <v>2197</v>
      </c>
      <c r="T725" s="13"/>
      <c r="U725" s="19"/>
      <c r="V725" s="19"/>
      <c r="W725" s="19"/>
      <c r="X725" s="13"/>
      <c r="Y725" s="19"/>
    </row>
    <row r="726" spans="1:25" ht="15" customHeight="1" x14ac:dyDescent="0.25">
      <c r="A726" s="8" t="s">
        <v>24</v>
      </c>
      <c r="B726" s="22">
        <v>1405</v>
      </c>
      <c r="C726" s="13"/>
      <c r="D726" s="16" t="s">
        <v>2923</v>
      </c>
      <c r="E726" s="13" t="s">
        <v>2924</v>
      </c>
      <c r="F726" s="16" t="s">
        <v>2925</v>
      </c>
      <c r="G726" s="13"/>
      <c r="H726" s="18" t="s">
        <v>2923</v>
      </c>
      <c r="I726" s="16" t="s">
        <v>2086</v>
      </c>
      <c r="J726" s="13"/>
      <c r="K726" s="16" t="s">
        <v>2087</v>
      </c>
      <c r="L726" s="13"/>
      <c r="M726" s="16" t="s">
        <v>2926</v>
      </c>
      <c r="N726" s="16" t="s">
        <v>2288</v>
      </c>
      <c r="O726" s="16" t="s">
        <v>2464</v>
      </c>
      <c r="P726" s="13" t="s">
        <v>2781</v>
      </c>
      <c r="Q726" s="21">
        <v>40459</v>
      </c>
      <c r="R726" s="21"/>
      <c r="S726" s="13" t="s">
        <v>2092</v>
      </c>
      <c r="T726" s="13"/>
      <c r="U726" s="19"/>
      <c r="V726" s="19"/>
      <c r="W726" s="13" t="s">
        <v>2092</v>
      </c>
      <c r="X726" s="13"/>
      <c r="Y726" s="19"/>
    </row>
    <row r="727" spans="1:25" ht="15" customHeight="1" x14ac:dyDescent="0.25">
      <c r="A727" s="8" t="s">
        <v>24</v>
      </c>
      <c r="B727" s="22">
        <v>1406</v>
      </c>
      <c r="C727" s="13"/>
      <c r="D727" s="16" t="s">
        <v>2927</v>
      </c>
      <c r="E727" s="13" t="s">
        <v>2928</v>
      </c>
      <c r="F727" s="16" t="s">
        <v>2929</v>
      </c>
      <c r="G727" s="13"/>
      <c r="H727" s="18" t="s">
        <v>2927</v>
      </c>
      <c r="I727" s="16" t="s">
        <v>2086</v>
      </c>
      <c r="J727" s="13"/>
      <c r="K727" s="16" t="s">
        <v>2087</v>
      </c>
      <c r="L727" s="13"/>
      <c r="M727" s="13" t="s">
        <v>2096</v>
      </c>
      <c r="N727" s="13" t="s">
        <v>2543</v>
      </c>
      <c r="O727" s="13" t="s">
        <v>2090</v>
      </c>
      <c r="P727" s="13" t="s">
        <v>2818</v>
      </c>
      <c r="Q727" s="21">
        <v>40459</v>
      </c>
      <c r="R727" s="21"/>
      <c r="S727" s="13" t="s">
        <v>2092</v>
      </c>
      <c r="T727" s="13"/>
      <c r="U727" s="19"/>
      <c r="V727" s="19"/>
      <c r="W727" s="13" t="s">
        <v>2092</v>
      </c>
      <c r="X727" s="13"/>
      <c r="Y727" s="19"/>
    </row>
    <row r="728" spans="1:25" ht="15" customHeight="1" x14ac:dyDescent="0.25">
      <c r="A728" s="8" t="s">
        <v>24</v>
      </c>
      <c r="B728" s="22">
        <v>1407</v>
      </c>
      <c r="C728" s="13"/>
      <c r="D728" s="16" t="s">
        <v>2930</v>
      </c>
      <c r="E728" s="13" t="s">
        <v>2931</v>
      </c>
      <c r="F728" s="16" t="s">
        <v>2932</v>
      </c>
      <c r="G728" s="13"/>
      <c r="H728" s="18" t="s">
        <v>2930</v>
      </c>
      <c r="I728" s="16" t="s">
        <v>2086</v>
      </c>
      <c r="J728" s="13"/>
      <c r="K728" s="16" t="s">
        <v>2549</v>
      </c>
      <c r="L728" s="13"/>
      <c r="M728" s="16" t="s">
        <v>2600</v>
      </c>
      <c r="N728" s="16" t="s">
        <v>2789</v>
      </c>
      <c r="O728" s="16" t="s">
        <v>2319</v>
      </c>
      <c r="P728" s="13" t="s">
        <v>2790</v>
      </c>
      <c r="Q728" s="21">
        <v>40466</v>
      </c>
      <c r="R728" s="21"/>
      <c r="S728" s="13" t="s">
        <v>2662</v>
      </c>
      <c r="T728" s="13"/>
      <c r="U728" s="19"/>
      <c r="V728" s="19"/>
      <c r="W728" s="13" t="s">
        <v>2092</v>
      </c>
      <c r="X728" s="13"/>
      <c r="Y728" s="19"/>
    </row>
    <row r="729" spans="1:25" ht="15" customHeight="1" x14ac:dyDescent="0.25">
      <c r="A729" s="8" t="s">
        <v>24</v>
      </c>
      <c r="B729" s="22">
        <v>1408</v>
      </c>
      <c r="C729" s="13"/>
      <c r="D729" s="16" t="s">
        <v>2933</v>
      </c>
      <c r="E729" s="13" t="s">
        <v>2934</v>
      </c>
      <c r="F729" s="16" t="s">
        <v>2935</v>
      </c>
      <c r="G729" s="13"/>
      <c r="H729" s="18" t="s">
        <v>2933</v>
      </c>
      <c r="I729" s="16" t="s">
        <v>2137</v>
      </c>
      <c r="J729" s="16" t="s">
        <v>2361</v>
      </c>
      <c r="K729" s="16" t="s">
        <v>2936</v>
      </c>
      <c r="L729" s="16" t="s">
        <v>1642</v>
      </c>
      <c r="M729" s="16" t="s">
        <v>2937</v>
      </c>
      <c r="N729" s="16" t="s">
        <v>2938</v>
      </c>
      <c r="O729" s="13"/>
      <c r="P729" s="13"/>
      <c r="Q729" s="21">
        <v>28334</v>
      </c>
      <c r="R729" s="21"/>
      <c r="S729" s="13" t="s">
        <v>120</v>
      </c>
      <c r="T729" s="13" t="s">
        <v>120</v>
      </c>
      <c r="U729" s="19"/>
      <c r="V729" s="19"/>
      <c r="W729" s="13" t="s">
        <v>120</v>
      </c>
      <c r="X729" s="13"/>
      <c r="Y729" s="19"/>
    </row>
    <row r="730" spans="1:25" ht="15" customHeight="1" x14ac:dyDescent="0.25">
      <c r="A730" s="8" t="s">
        <v>24</v>
      </c>
      <c r="B730" s="22">
        <v>1409</v>
      </c>
      <c r="C730" s="8"/>
      <c r="D730" s="16" t="s">
        <v>2939</v>
      </c>
      <c r="E730" s="13" t="s">
        <v>2940</v>
      </c>
      <c r="F730" s="16" t="s">
        <v>2941</v>
      </c>
      <c r="G730" s="8"/>
      <c r="H730" s="18" t="s">
        <v>2939</v>
      </c>
      <c r="I730" s="16" t="s">
        <v>2086</v>
      </c>
      <c r="J730" s="8"/>
      <c r="K730" s="16" t="s">
        <v>2087</v>
      </c>
      <c r="L730" s="8"/>
      <c r="M730" s="16" t="s">
        <v>2105</v>
      </c>
      <c r="N730" s="16" t="s">
        <v>2804</v>
      </c>
      <c r="O730" s="16" t="s">
        <v>2439</v>
      </c>
      <c r="P730" s="8" t="s">
        <v>2805</v>
      </c>
      <c r="Q730" s="20">
        <v>40459</v>
      </c>
      <c r="R730" s="20"/>
      <c r="S730" s="13" t="s">
        <v>2092</v>
      </c>
      <c r="T730" s="13"/>
      <c r="U730" s="12"/>
      <c r="V730" s="12"/>
      <c r="W730" s="8" t="s">
        <v>2092</v>
      </c>
      <c r="X730" s="8"/>
    </row>
    <row r="731" spans="1:25" ht="15" customHeight="1" x14ac:dyDescent="0.25">
      <c r="A731" s="8" t="s">
        <v>24</v>
      </c>
      <c r="B731" s="22">
        <v>1410</v>
      </c>
      <c r="C731" s="8"/>
      <c r="D731" s="16" t="s">
        <v>2942</v>
      </c>
      <c r="E731" s="8" t="s">
        <v>2039</v>
      </c>
      <c r="F731" s="16" t="s">
        <v>2943</v>
      </c>
      <c r="G731" s="8"/>
      <c r="H731" s="18" t="s">
        <v>2942</v>
      </c>
      <c r="I731" s="16" t="s">
        <v>2086</v>
      </c>
      <c r="J731" s="8"/>
      <c r="K731" s="16" t="s">
        <v>2087</v>
      </c>
      <c r="L731" s="8"/>
      <c r="M731" s="16" t="s">
        <v>2088</v>
      </c>
      <c r="N731" s="16" t="s">
        <v>1398</v>
      </c>
      <c r="O731" s="16" t="s">
        <v>2101</v>
      </c>
      <c r="P731" s="8" t="s">
        <v>2810</v>
      </c>
      <c r="Q731" s="20">
        <v>40459</v>
      </c>
      <c r="R731" s="20"/>
      <c r="S731" s="13" t="s">
        <v>2092</v>
      </c>
      <c r="T731" s="13"/>
      <c r="U731" s="12"/>
      <c r="V731" s="12"/>
      <c r="W731" s="8" t="s">
        <v>2092</v>
      </c>
      <c r="X731" s="8"/>
    </row>
    <row r="732" spans="1:25" ht="15" customHeight="1" x14ac:dyDescent="0.25">
      <c r="A732" s="8" t="s">
        <v>24</v>
      </c>
      <c r="B732" s="22">
        <v>1411</v>
      </c>
      <c r="C732" s="8"/>
      <c r="D732" s="16" t="s">
        <v>2942</v>
      </c>
      <c r="E732" s="8" t="s">
        <v>2039</v>
      </c>
      <c r="F732" s="16" t="s">
        <v>2943</v>
      </c>
      <c r="G732" s="8"/>
      <c r="H732" s="18" t="s">
        <v>2942</v>
      </c>
      <c r="I732" s="16" t="s">
        <v>2086</v>
      </c>
      <c r="J732" s="8"/>
      <c r="K732" s="16" t="s">
        <v>2087</v>
      </c>
      <c r="L732" s="8"/>
      <c r="M732" s="16" t="s">
        <v>2088</v>
      </c>
      <c r="N732" s="16" t="s">
        <v>1398</v>
      </c>
      <c r="O732" s="16" t="s">
        <v>2101</v>
      </c>
      <c r="P732" s="8" t="s">
        <v>2810</v>
      </c>
      <c r="Q732" s="20">
        <v>40459</v>
      </c>
      <c r="R732" s="20"/>
      <c r="S732" s="13" t="s">
        <v>2092</v>
      </c>
      <c r="T732" s="13"/>
      <c r="U732" s="12"/>
      <c r="V732" s="12"/>
      <c r="W732" s="8" t="s">
        <v>2092</v>
      </c>
      <c r="X732" s="8"/>
    </row>
    <row r="733" spans="1:25" ht="15" customHeight="1" x14ac:dyDescent="0.25">
      <c r="A733" s="8" t="s">
        <v>24</v>
      </c>
      <c r="B733" s="22">
        <v>1412</v>
      </c>
      <c r="C733" s="8"/>
      <c r="D733" s="16" t="s">
        <v>2942</v>
      </c>
      <c r="E733" s="8" t="s">
        <v>2039</v>
      </c>
      <c r="F733" s="16" t="s">
        <v>2943</v>
      </c>
      <c r="G733" s="8"/>
      <c r="H733" s="18" t="s">
        <v>2942</v>
      </c>
      <c r="I733" s="16" t="s">
        <v>2086</v>
      </c>
      <c r="J733" s="8"/>
      <c r="K733" s="16" t="s">
        <v>2087</v>
      </c>
      <c r="L733" s="8"/>
      <c r="M733" s="8" t="s">
        <v>2096</v>
      </c>
      <c r="N733" s="16" t="s">
        <v>2825</v>
      </c>
      <c r="O733" s="8" t="s">
        <v>2826</v>
      </c>
      <c r="P733" s="8" t="s">
        <v>2827</v>
      </c>
      <c r="Q733" s="20">
        <v>40459</v>
      </c>
      <c r="R733" s="20"/>
      <c r="S733" s="13" t="s">
        <v>2092</v>
      </c>
      <c r="T733" s="13"/>
      <c r="U733" s="12"/>
      <c r="V733" s="12"/>
      <c r="W733" s="8" t="s">
        <v>2092</v>
      </c>
      <c r="X733" s="8"/>
    </row>
    <row r="734" spans="1:25" ht="15" customHeight="1" x14ac:dyDescent="0.25">
      <c r="A734" s="8" t="s">
        <v>24</v>
      </c>
      <c r="B734" s="22">
        <v>1413</v>
      </c>
      <c r="C734" s="8"/>
      <c r="D734" s="16" t="s">
        <v>2944</v>
      </c>
      <c r="E734" s="13" t="s">
        <v>2039</v>
      </c>
      <c r="F734" s="16" t="s">
        <v>2158</v>
      </c>
      <c r="G734" s="8"/>
      <c r="H734" s="18" t="s">
        <v>2944</v>
      </c>
      <c r="I734" s="16" t="s">
        <v>2086</v>
      </c>
      <c r="J734" s="8"/>
      <c r="K734" s="16" t="s">
        <v>2087</v>
      </c>
      <c r="L734" s="8"/>
      <c r="M734" s="16" t="s">
        <v>2088</v>
      </c>
      <c r="N734" s="16" t="s">
        <v>2089</v>
      </c>
      <c r="O734" s="16" t="s">
        <v>2101</v>
      </c>
      <c r="P734" s="16" t="s">
        <v>2102</v>
      </c>
      <c r="Q734" s="20">
        <v>40459</v>
      </c>
      <c r="R734" s="20"/>
      <c r="S734" s="13" t="s">
        <v>2092</v>
      </c>
      <c r="T734" s="13"/>
      <c r="U734" s="12"/>
      <c r="V734" s="12"/>
      <c r="W734" s="8" t="s">
        <v>2092</v>
      </c>
      <c r="X734" s="8"/>
    </row>
    <row r="735" spans="1:25" ht="15" customHeight="1" x14ac:dyDescent="0.25">
      <c r="A735" s="8" t="s">
        <v>24</v>
      </c>
      <c r="B735" s="22">
        <v>1414</v>
      </c>
      <c r="C735" s="8"/>
      <c r="D735" s="16" t="s">
        <v>2945</v>
      </c>
      <c r="E735" s="8" t="s">
        <v>1152</v>
      </c>
      <c r="F735" s="16" t="s">
        <v>1153</v>
      </c>
      <c r="G735" s="16" t="s">
        <v>2946</v>
      </c>
      <c r="H735" s="18" t="s">
        <v>2945</v>
      </c>
      <c r="I735" s="16" t="s">
        <v>2137</v>
      </c>
      <c r="J735" s="8"/>
      <c r="K735" s="8"/>
      <c r="L735" s="8" t="s">
        <v>2947</v>
      </c>
      <c r="M735" s="16" t="s">
        <v>2948</v>
      </c>
      <c r="N735" s="16" t="s">
        <v>1739</v>
      </c>
      <c r="O735" s="16" t="s">
        <v>2949</v>
      </c>
      <c r="P735" s="16" t="s">
        <v>2950</v>
      </c>
      <c r="Q735" s="20">
        <v>39418</v>
      </c>
      <c r="R735" s="20"/>
      <c r="S735" s="16" t="s">
        <v>2255</v>
      </c>
      <c r="T735" s="13"/>
      <c r="U735" s="12"/>
      <c r="V735" s="12"/>
      <c r="W735" s="12"/>
      <c r="X735" s="8"/>
    </row>
    <row r="736" spans="1:25" ht="15" customHeight="1" x14ac:dyDescent="0.25">
      <c r="A736" s="8" t="s">
        <v>24</v>
      </c>
      <c r="B736" s="22">
        <v>1415</v>
      </c>
      <c r="C736" s="8"/>
      <c r="D736" s="16" t="s">
        <v>1157</v>
      </c>
      <c r="E736" s="8" t="s">
        <v>1152</v>
      </c>
      <c r="F736" s="16" t="s">
        <v>67</v>
      </c>
      <c r="G736" s="8"/>
      <c r="H736" s="18" t="s">
        <v>1157</v>
      </c>
      <c r="I736" s="16" t="s">
        <v>2951</v>
      </c>
      <c r="J736" s="16" t="s">
        <v>2952</v>
      </c>
      <c r="K736" s="16" t="s">
        <v>2953</v>
      </c>
      <c r="L736" s="16" t="s">
        <v>2954</v>
      </c>
      <c r="M736" s="16" t="s">
        <v>2955</v>
      </c>
      <c r="N736" s="16" t="s">
        <v>2956</v>
      </c>
      <c r="O736" s="8"/>
      <c r="P736" s="8"/>
      <c r="Q736" s="8"/>
      <c r="R736" s="8"/>
      <c r="S736" s="16" t="s">
        <v>2957</v>
      </c>
      <c r="T736" s="13"/>
      <c r="U736" s="12"/>
      <c r="V736" s="12"/>
      <c r="W736" s="12"/>
      <c r="X736" s="8"/>
    </row>
    <row r="737" spans="1:24" ht="15" customHeight="1" x14ac:dyDescent="0.25">
      <c r="A737" s="8" t="s">
        <v>24</v>
      </c>
      <c r="B737" s="22">
        <v>1416</v>
      </c>
      <c r="C737" s="8"/>
      <c r="D737" s="16" t="s">
        <v>1157</v>
      </c>
      <c r="E737" s="13" t="s">
        <v>1152</v>
      </c>
      <c r="F737" s="16" t="s">
        <v>67</v>
      </c>
      <c r="G737" s="13"/>
      <c r="H737" s="18" t="s">
        <v>1157</v>
      </c>
      <c r="I737" s="16" t="s">
        <v>2137</v>
      </c>
      <c r="J737" s="16" t="s">
        <v>2958</v>
      </c>
      <c r="K737" s="16" t="s">
        <v>2959</v>
      </c>
      <c r="L737" s="16" t="s">
        <v>2960</v>
      </c>
      <c r="M737" s="8"/>
      <c r="N737" s="8"/>
      <c r="O737" s="8" t="s">
        <v>2961</v>
      </c>
      <c r="P737" s="8"/>
      <c r="Q737" s="20">
        <v>26584</v>
      </c>
      <c r="R737" s="20"/>
      <c r="S737" s="16" t="s">
        <v>119</v>
      </c>
      <c r="T737" s="13"/>
      <c r="U737" s="12"/>
      <c r="V737" s="12"/>
      <c r="W737" s="12"/>
      <c r="X737" s="8"/>
    </row>
    <row r="738" spans="1:24" ht="15" customHeight="1" x14ac:dyDescent="0.25">
      <c r="A738" s="8" t="s">
        <v>24</v>
      </c>
      <c r="B738" s="22">
        <v>1417</v>
      </c>
      <c r="C738" s="8"/>
      <c r="D738" s="16" t="s">
        <v>2962</v>
      </c>
      <c r="E738" s="8" t="s">
        <v>2963</v>
      </c>
      <c r="F738" s="16" t="s">
        <v>1165</v>
      </c>
      <c r="G738" s="8"/>
      <c r="H738" s="18" t="s">
        <v>2962</v>
      </c>
      <c r="I738" s="16" t="s">
        <v>2086</v>
      </c>
      <c r="J738" s="8"/>
      <c r="K738" s="16" t="s">
        <v>2087</v>
      </c>
      <c r="L738" s="8"/>
      <c r="M738" s="8" t="s">
        <v>2111</v>
      </c>
      <c r="N738" s="8" t="s">
        <v>2112</v>
      </c>
      <c r="O738" s="8" t="s">
        <v>2964</v>
      </c>
      <c r="P738" s="8" t="s">
        <v>2114</v>
      </c>
      <c r="Q738" s="20">
        <v>40466</v>
      </c>
      <c r="R738" s="20"/>
      <c r="S738" s="16" t="s">
        <v>2115</v>
      </c>
      <c r="T738" s="13"/>
      <c r="U738" s="12"/>
      <c r="V738" s="12"/>
      <c r="W738" s="8" t="s">
        <v>2092</v>
      </c>
      <c r="X738" s="8"/>
    </row>
    <row r="739" spans="1:24" ht="15" customHeight="1" x14ac:dyDescent="0.25">
      <c r="A739" s="8" t="s">
        <v>24</v>
      </c>
      <c r="B739" s="22">
        <v>1418</v>
      </c>
      <c r="C739" s="8"/>
      <c r="D739" s="16" t="s">
        <v>2965</v>
      </c>
      <c r="E739" s="8" t="s">
        <v>1164</v>
      </c>
      <c r="F739" s="16" t="s">
        <v>2966</v>
      </c>
      <c r="G739" s="16" t="s">
        <v>2967</v>
      </c>
      <c r="H739" s="18" t="s">
        <v>2965</v>
      </c>
      <c r="I739" s="8"/>
      <c r="J739" s="8"/>
      <c r="K739" s="16" t="s">
        <v>2968</v>
      </c>
      <c r="L739" s="8"/>
      <c r="M739" s="8"/>
      <c r="N739" s="8"/>
      <c r="O739" s="8" t="s">
        <v>2969</v>
      </c>
      <c r="P739" s="8"/>
      <c r="Q739" s="8" t="s">
        <v>2970</v>
      </c>
      <c r="R739" s="8"/>
      <c r="S739" s="16" t="s">
        <v>2971</v>
      </c>
      <c r="T739" s="16" t="s">
        <v>816</v>
      </c>
      <c r="U739" s="12"/>
      <c r="V739" s="12"/>
      <c r="W739" s="12"/>
      <c r="X739" s="8"/>
    </row>
    <row r="740" spans="1:24" ht="15" customHeight="1" x14ac:dyDescent="0.25">
      <c r="A740" s="8" t="s">
        <v>24</v>
      </c>
      <c r="B740" s="22">
        <v>1419</v>
      </c>
      <c r="C740" s="8"/>
      <c r="D740" s="16" t="s">
        <v>2972</v>
      </c>
      <c r="E740" s="13" t="s">
        <v>1164</v>
      </c>
      <c r="F740" s="16" t="s">
        <v>2973</v>
      </c>
      <c r="G740" s="13"/>
      <c r="H740" s="18" t="s">
        <v>2972</v>
      </c>
      <c r="I740" s="16" t="s">
        <v>2974</v>
      </c>
      <c r="J740" s="16" t="s">
        <v>2975</v>
      </c>
      <c r="K740" s="16" t="s">
        <v>2351</v>
      </c>
      <c r="L740" s="16" t="s">
        <v>2976</v>
      </c>
      <c r="M740" s="16" t="s">
        <v>2977</v>
      </c>
      <c r="N740" s="16" t="s">
        <v>2354</v>
      </c>
      <c r="O740" s="8"/>
      <c r="P740" s="8" t="s">
        <v>2978</v>
      </c>
      <c r="Q740" s="20">
        <v>37831</v>
      </c>
      <c r="R740" s="20"/>
      <c r="S740" s="16" t="s">
        <v>2979</v>
      </c>
      <c r="T740" s="13"/>
      <c r="U740" s="12"/>
      <c r="V740" s="12"/>
      <c r="W740" s="12"/>
      <c r="X740" s="8"/>
    </row>
    <row r="741" spans="1:24" ht="15" customHeight="1" x14ac:dyDescent="0.25">
      <c r="A741" s="8" t="s">
        <v>24</v>
      </c>
      <c r="B741" s="22">
        <v>1420</v>
      </c>
      <c r="C741" s="8"/>
      <c r="D741" s="16" t="s">
        <v>2972</v>
      </c>
      <c r="E741" s="8" t="s">
        <v>1164</v>
      </c>
      <c r="F741" s="16" t="s">
        <v>2973</v>
      </c>
      <c r="G741" s="8"/>
      <c r="H741" s="18" t="s">
        <v>2972</v>
      </c>
      <c r="I741" s="16" t="s">
        <v>2974</v>
      </c>
      <c r="J741" s="16" t="s">
        <v>2975</v>
      </c>
      <c r="K741" s="16" t="s">
        <v>2351</v>
      </c>
      <c r="L741" s="16" t="s">
        <v>2976</v>
      </c>
      <c r="M741" s="16" t="s">
        <v>2977</v>
      </c>
      <c r="N741" s="16" t="s">
        <v>2354</v>
      </c>
      <c r="O741" s="8"/>
      <c r="P741" s="8" t="s">
        <v>2978</v>
      </c>
      <c r="Q741" s="20">
        <v>37831</v>
      </c>
      <c r="R741" s="20"/>
      <c r="S741" s="16" t="s">
        <v>2979</v>
      </c>
      <c r="T741" s="13"/>
      <c r="U741" s="12"/>
      <c r="V741" s="12"/>
      <c r="W741" s="12"/>
      <c r="X741" s="8"/>
    </row>
    <row r="742" spans="1:24" ht="15" customHeight="1" x14ac:dyDescent="0.25">
      <c r="A742" s="8" t="s">
        <v>24</v>
      </c>
      <c r="B742" s="22">
        <v>1421</v>
      </c>
      <c r="C742" s="8"/>
      <c r="D742" s="16" t="s">
        <v>2972</v>
      </c>
      <c r="E742" s="8" t="s">
        <v>1164</v>
      </c>
      <c r="F742" s="16" t="s">
        <v>2973</v>
      </c>
      <c r="G742" s="8"/>
      <c r="H742" s="18" t="s">
        <v>2972</v>
      </c>
      <c r="I742" s="16" t="s">
        <v>2086</v>
      </c>
      <c r="J742" s="8"/>
      <c r="K742" s="16" t="s">
        <v>2087</v>
      </c>
      <c r="L742" s="8"/>
      <c r="M742" s="8" t="s">
        <v>2111</v>
      </c>
      <c r="N742" s="16" t="s">
        <v>2112</v>
      </c>
      <c r="O742" s="16" t="s">
        <v>2123</v>
      </c>
      <c r="P742" s="16" t="s">
        <v>2114</v>
      </c>
      <c r="Q742" s="20">
        <v>40466</v>
      </c>
      <c r="R742" s="20"/>
      <c r="S742" s="16" t="s">
        <v>2115</v>
      </c>
      <c r="T742" s="13"/>
      <c r="U742" s="12"/>
      <c r="V742" s="12"/>
      <c r="W742" s="8" t="s">
        <v>2092</v>
      </c>
      <c r="X742" s="8"/>
    </row>
    <row r="743" spans="1:24" ht="15" customHeight="1" x14ac:dyDescent="0.25">
      <c r="A743" s="8" t="s">
        <v>24</v>
      </c>
      <c r="B743" s="22">
        <v>1422</v>
      </c>
      <c r="C743" s="8"/>
      <c r="D743" s="16" t="s">
        <v>1172</v>
      </c>
      <c r="E743" s="8" t="s">
        <v>1167</v>
      </c>
      <c r="F743" s="16" t="s">
        <v>1173</v>
      </c>
      <c r="G743" s="8"/>
      <c r="H743" s="18" t="s">
        <v>1172</v>
      </c>
      <c r="I743" s="16" t="s">
        <v>2086</v>
      </c>
      <c r="J743" s="8"/>
      <c r="K743" s="16" t="s">
        <v>2087</v>
      </c>
      <c r="L743" s="8"/>
      <c r="M743" s="8" t="s">
        <v>2980</v>
      </c>
      <c r="N743" s="16" t="s">
        <v>2981</v>
      </c>
      <c r="O743" s="16" t="s">
        <v>2982</v>
      </c>
      <c r="P743" s="16" t="s">
        <v>2983</v>
      </c>
      <c r="Q743" s="20">
        <v>40475</v>
      </c>
      <c r="R743" s="20"/>
      <c r="S743" s="16" t="s">
        <v>2092</v>
      </c>
      <c r="T743" s="13"/>
      <c r="U743" s="12"/>
      <c r="V743" s="12"/>
      <c r="W743" s="12"/>
      <c r="X743" s="8"/>
    </row>
    <row r="744" spans="1:24" ht="15" customHeight="1" x14ac:dyDescent="0.25">
      <c r="A744" s="8" t="s">
        <v>24</v>
      </c>
      <c r="B744" s="22">
        <v>1423</v>
      </c>
      <c r="C744" s="8"/>
      <c r="D744" s="16" t="s">
        <v>2984</v>
      </c>
      <c r="E744" s="8" t="s">
        <v>1268</v>
      </c>
      <c r="F744" s="16" t="s">
        <v>2985</v>
      </c>
      <c r="G744" s="16" t="s">
        <v>2986</v>
      </c>
      <c r="H744" s="18" t="s">
        <v>2984</v>
      </c>
      <c r="I744" s="16" t="s">
        <v>2137</v>
      </c>
      <c r="J744" s="16" t="s">
        <v>1226</v>
      </c>
      <c r="K744" s="16" t="s">
        <v>2987</v>
      </c>
      <c r="L744" s="16" t="s">
        <v>2988</v>
      </c>
      <c r="M744" s="16" t="s">
        <v>2989</v>
      </c>
      <c r="N744" s="16" t="s">
        <v>2990</v>
      </c>
      <c r="O744" s="16" t="s">
        <v>1444</v>
      </c>
      <c r="P744" s="16" t="s">
        <v>2991</v>
      </c>
      <c r="Q744" s="20">
        <v>41558</v>
      </c>
      <c r="R744" s="20"/>
      <c r="S744" s="16" t="s">
        <v>1187</v>
      </c>
      <c r="T744" s="16" t="s">
        <v>1188</v>
      </c>
      <c r="U744" s="12"/>
      <c r="V744" s="12"/>
      <c r="W744" s="8" t="s">
        <v>1188</v>
      </c>
      <c r="X744" s="8" t="s">
        <v>2992</v>
      </c>
    </row>
    <row r="745" spans="1:24" ht="15" customHeight="1" x14ac:dyDescent="0.25">
      <c r="A745" s="8" t="s">
        <v>24</v>
      </c>
      <c r="B745" s="22">
        <v>1424</v>
      </c>
      <c r="C745" s="8"/>
      <c r="D745" s="16" t="s">
        <v>2993</v>
      </c>
      <c r="E745" s="8" t="s">
        <v>877</v>
      </c>
      <c r="F745" s="8" t="s">
        <v>2994</v>
      </c>
      <c r="G745" s="8" t="s">
        <v>2995</v>
      </c>
      <c r="H745" s="18" t="s">
        <v>2993</v>
      </c>
      <c r="I745" s="16" t="s">
        <v>2137</v>
      </c>
      <c r="J745" s="16" t="s">
        <v>1226</v>
      </c>
      <c r="K745" s="16" t="s">
        <v>2987</v>
      </c>
      <c r="L745" s="16" t="s">
        <v>2988</v>
      </c>
      <c r="M745" s="16" t="s">
        <v>2989</v>
      </c>
      <c r="N745" s="16" t="s">
        <v>2990</v>
      </c>
      <c r="O745" s="16" t="s">
        <v>2996</v>
      </c>
      <c r="P745" s="16" t="s">
        <v>2991</v>
      </c>
      <c r="Q745" s="20">
        <v>41558</v>
      </c>
      <c r="R745" s="20"/>
      <c r="S745" s="16" t="s">
        <v>1187</v>
      </c>
      <c r="T745" s="16" t="s">
        <v>1188</v>
      </c>
      <c r="U745" s="12"/>
      <c r="V745" s="12"/>
      <c r="W745" s="8" t="s">
        <v>1188</v>
      </c>
      <c r="X745" s="8"/>
    </row>
    <row r="746" spans="1:24" ht="15" customHeight="1" x14ac:dyDescent="0.25">
      <c r="A746" s="8" t="s">
        <v>24</v>
      </c>
      <c r="B746" s="22">
        <v>1425</v>
      </c>
      <c r="C746" s="8"/>
      <c r="D746" s="16" t="s">
        <v>987</v>
      </c>
      <c r="E746" s="8" t="s">
        <v>984</v>
      </c>
      <c r="F746" s="8" t="s">
        <v>985</v>
      </c>
      <c r="G746" s="8" t="s">
        <v>986</v>
      </c>
      <c r="H746" s="18" t="s">
        <v>987</v>
      </c>
      <c r="I746" s="16" t="s">
        <v>2137</v>
      </c>
      <c r="J746" s="16" t="s">
        <v>1226</v>
      </c>
      <c r="K746" s="16" t="s">
        <v>2987</v>
      </c>
      <c r="L746" s="16" t="s">
        <v>2988</v>
      </c>
      <c r="M746" s="16" t="s">
        <v>2989</v>
      </c>
      <c r="N746" s="16" t="s">
        <v>2990</v>
      </c>
      <c r="O746" s="16" t="s">
        <v>2996</v>
      </c>
      <c r="P746" s="16" t="s">
        <v>2991</v>
      </c>
      <c r="Q746" s="20">
        <v>41557</v>
      </c>
      <c r="R746" s="20"/>
      <c r="S746" s="16" t="s">
        <v>1187</v>
      </c>
      <c r="T746" s="16" t="s">
        <v>1188</v>
      </c>
      <c r="U746" s="12"/>
      <c r="V746" s="12"/>
      <c r="W746" s="8" t="s">
        <v>1188</v>
      </c>
      <c r="X746" s="8" t="s">
        <v>2997</v>
      </c>
    </row>
    <row r="747" spans="1:24" ht="15" customHeight="1" x14ac:dyDescent="0.25">
      <c r="A747" s="8" t="s">
        <v>24</v>
      </c>
      <c r="B747" s="9">
        <v>1426</v>
      </c>
      <c r="C747" s="8"/>
      <c r="D747" s="8" t="s">
        <v>2998</v>
      </c>
      <c r="E747" s="8" t="s">
        <v>2999</v>
      </c>
      <c r="F747" s="8" t="s">
        <v>3000</v>
      </c>
      <c r="G747" s="8" t="s">
        <v>3001</v>
      </c>
      <c r="H747" s="10" t="s">
        <v>2998</v>
      </c>
      <c r="I747" s="8" t="s">
        <v>91</v>
      </c>
      <c r="J747" s="8" t="s">
        <v>92</v>
      </c>
      <c r="K747" s="8"/>
      <c r="L747" s="8" t="s">
        <v>3002</v>
      </c>
      <c r="M747" s="8" t="s">
        <v>3003</v>
      </c>
      <c r="N747" s="8"/>
      <c r="O747" s="8" t="s">
        <v>3004</v>
      </c>
      <c r="P747" s="8"/>
      <c r="Q747" s="20">
        <v>41131</v>
      </c>
      <c r="R747" s="20"/>
      <c r="S747" s="13" t="s">
        <v>3005</v>
      </c>
      <c r="T747" s="13" t="s">
        <v>3005</v>
      </c>
      <c r="U747" s="12"/>
      <c r="V747" s="8" t="str">
        <f>F747</f>
        <v>corticale</v>
      </c>
      <c r="W747" s="12"/>
      <c r="X747" s="8"/>
    </row>
    <row r="748" spans="1:24" ht="15" customHeight="1" x14ac:dyDescent="0.25">
      <c r="A748" s="8" t="s">
        <v>24</v>
      </c>
      <c r="B748" s="9">
        <v>1427</v>
      </c>
      <c r="C748" s="8"/>
      <c r="D748" s="8" t="s">
        <v>2998</v>
      </c>
      <c r="E748" s="8" t="s">
        <v>2999</v>
      </c>
      <c r="F748" s="8" t="s">
        <v>3000</v>
      </c>
      <c r="G748" s="8" t="s">
        <v>3001</v>
      </c>
      <c r="H748" s="10" t="s">
        <v>2998</v>
      </c>
      <c r="I748" s="8" t="s">
        <v>91</v>
      </c>
      <c r="J748" s="8" t="s">
        <v>92</v>
      </c>
      <c r="K748" s="8"/>
      <c r="L748" s="8" t="s">
        <v>3002</v>
      </c>
      <c r="M748" s="8" t="s">
        <v>3006</v>
      </c>
      <c r="N748" s="8"/>
      <c r="O748" s="8" t="s">
        <v>3004</v>
      </c>
      <c r="P748" s="8"/>
      <c r="Q748" s="20">
        <v>38451</v>
      </c>
      <c r="R748" s="20"/>
      <c r="S748" s="13" t="s">
        <v>3005</v>
      </c>
      <c r="T748" s="13" t="s">
        <v>3005</v>
      </c>
      <c r="U748" s="12"/>
      <c r="V748" s="8" t="s">
        <v>3000</v>
      </c>
      <c r="W748" s="12"/>
      <c r="X748" s="8"/>
    </row>
    <row r="749" spans="1:24" ht="15" customHeight="1" x14ac:dyDescent="0.25">
      <c r="A749" s="8" t="s">
        <v>24</v>
      </c>
      <c r="B749" s="9">
        <v>1428</v>
      </c>
      <c r="C749" s="8"/>
      <c r="D749" s="8" t="s">
        <v>2998</v>
      </c>
      <c r="E749" s="8" t="s">
        <v>2999</v>
      </c>
      <c r="F749" s="8" t="s">
        <v>3000</v>
      </c>
      <c r="G749" s="8" t="s">
        <v>3001</v>
      </c>
      <c r="H749" s="10" t="s">
        <v>2998</v>
      </c>
      <c r="I749" s="8" t="s">
        <v>91</v>
      </c>
      <c r="J749" s="8" t="s">
        <v>92</v>
      </c>
      <c r="K749" s="8"/>
      <c r="L749" s="8" t="s">
        <v>3002</v>
      </c>
      <c r="M749" s="8" t="s">
        <v>3007</v>
      </c>
      <c r="N749" s="8"/>
      <c r="O749" s="8" t="s">
        <v>3004</v>
      </c>
      <c r="P749" s="8" t="s">
        <v>3008</v>
      </c>
      <c r="Q749" s="20">
        <v>40969</v>
      </c>
      <c r="R749" s="20"/>
      <c r="S749" s="13" t="s">
        <v>3005</v>
      </c>
      <c r="T749" s="13" t="s">
        <v>3005</v>
      </c>
      <c r="U749" s="12"/>
      <c r="V749" s="8" t="s">
        <v>3000</v>
      </c>
      <c r="W749" s="12"/>
      <c r="X749" s="8"/>
    </row>
    <row r="750" spans="1:24" ht="15" customHeight="1" x14ac:dyDescent="0.25">
      <c r="A750" s="8" t="s">
        <v>24</v>
      </c>
      <c r="B750" s="9">
        <v>1429</v>
      </c>
      <c r="C750" s="8"/>
      <c r="D750" s="8" t="s">
        <v>2998</v>
      </c>
      <c r="E750" s="8" t="s">
        <v>2999</v>
      </c>
      <c r="F750" s="8" t="s">
        <v>3000</v>
      </c>
      <c r="G750" s="8" t="s">
        <v>3001</v>
      </c>
      <c r="H750" s="10" t="s">
        <v>2998</v>
      </c>
      <c r="I750" s="8" t="s">
        <v>91</v>
      </c>
      <c r="J750" s="8" t="s">
        <v>92</v>
      </c>
      <c r="K750" s="8"/>
      <c r="L750" s="8" t="s">
        <v>3002</v>
      </c>
      <c r="M750" s="8" t="s">
        <v>3007</v>
      </c>
      <c r="N750" s="8"/>
      <c r="O750" s="8" t="s">
        <v>3004</v>
      </c>
      <c r="P750" s="8"/>
      <c r="Q750" s="20">
        <v>41219</v>
      </c>
      <c r="R750" s="20"/>
      <c r="S750" s="13" t="s">
        <v>3009</v>
      </c>
      <c r="T750" s="13" t="s">
        <v>3005</v>
      </c>
      <c r="U750" s="12"/>
      <c r="V750" s="8" t="s">
        <v>3000</v>
      </c>
      <c r="W750" s="12"/>
      <c r="X750" s="8"/>
    </row>
    <row r="751" spans="1:24" ht="15" customHeight="1" x14ac:dyDescent="0.25">
      <c r="A751" s="8" t="s">
        <v>24</v>
      </c>
      <c r="B751" s="9">
        <v>1430</v>
      </c>
      <c r="C751" s="8"/>
      <c r="D751" s="8" t="s">
        <v>2998</v>
      </c>
      <c r="E751" s="8" t="s">
        <v>2999</v>
      </c>
      <c r="F751" s="8" t="s">
        <v>3000</v>
      </c>
      <c r="G751" s="8" t="s">
        <v>3001</v>
      </c>
      <c r="H751" s="10" t="s">
        <v>2998</v>
      </c>
      <c r="I751" s="8" t="s">
        <v>91</v>
      </c>
      <c r="J751" s="8" t="s">
        <v>92</v>
      </c>
      <c r="K751" s="8"/>
      <c r="L751" s="8" t="s">
        <v>3002</v>
      </c>
      <c r="M751" s="8" t="s">
        <v>3007</v>
      </c>
      <c r="N751" s="8"/>
      <c r="O751" s="8" t="s">
        <v>3004</v>
      </c>
      <c r="P751" s="8"/>
      <c r="Q751" s="20">
        <v>41339</v>
      </c>
      <c r="R751" s="20"/>
      <c r="S751" s="13" t="s">
        <v>3009</v>
      </c>
      <c r="T751" s="13" t="s">
        <v>3005</v>
      </c>
      <c r="U751" s="12"/>
      <c r="V751" s="8" t="s">
        <v>3000</v>
      </c>
      <c r="W751" s="12"/>
      <c r="X751" s="8"/>
    </row>
    <row r="752" spans="1:24" ht="15" customHeight="1" x14ac:dyDescent="0.25">
      <c r="A752" s="8" t="s">
        <v>24</v>
      </c>
      <c r="B752" s="9">
        <v>1431</v>
      </c>
      <c r="C752" s="8">
        <v>171</v>
      </c>
      <c r="D752" s="10" t="s">
        <v>1176</v>
      </c>
      <c r="E752" s="8" t="s">
        <v>1177</v>
      </c>
      <c r="F752" s="8" t="s">
        <v>1178</v>
      </c>
      <c r="G752" s="8" t="s">
        <v>1179</v>
      </c>
      <c r="H752" s="10" t="s">
        <v>1176</v>
      </c>
      <c r="I752" s="8" t="s">
        <v>74</v>
      </c>
      <c r="J752" s="8"/>
      <c r="K752" s="8" t="s">
        <v>3010</v>
      </c>
      <c r="L752" s="8"/>
      <c r="M752" s="8" t="s">
        <v>3011</v>
      </c>
      <c r="N752" s="8"/>
      <c r="O752" s="27" t="s">
        <v>3012</v>
      </c>
      <c r="P752" s="8"/>
      <c r="Q752" s="67">
        <v>38858</v>
      </c>
      <c r="R752" s="67"/>
      <c r="S752" s="26" t="s">
        <v>3013</v>
      </c>
      <c r="T752" s="26" t="s">
        <v>3013</v>
      </c>
      <c r="U752" s="12"/>
      <c r="V752" s="12"/>
      <c r="W752" s="8" t="s">
        <v>3013</v>
      </c>
      <c r="X752" s="8"/>
    </row>
    <row r="753" spans="1:24" ht="15" customHeight="1" x14ac:dyDescent="0.25">
      <c r="A753" s="8" t="s">
        <v>24</v>
      </c>
      <c r="B753" s="9">
        <v>1432</v>
      </c>
      <c r="C753" s="8">
        <v>73</v>
      </c>
      <c r="D753" s="10" t="s">
        <v>3014</v>
      </c>
      <c r="E753" s="8" t="s">
        <v>1191</v>
      </c>
      <c r="F753" s="8" t="s">
        <v>3015</v>
      </c>
      <c r="G753" s="8" t="s">
        <v>3016</v>
      </c>
      <c r="H753" s="10" t="s">
        <v>3014</v>
      </c>
      <c r="I753" s="8" t="s">
        <v>74</v>
      </c>
      <c r="J753" s="8"/>
      <c r="K753" s="8" t="s">
        <v>3017</v>
      </c>
      <c r="L753" s="8"/>
      <c r="M753" s="8" t="s">
        <v>3018</v>
      </c>
      <c r="N753" s="8"/>
      <c r="O753" s="27" t="s">
        <v>3019</v>
      </c>
      <c r="P753" s="8"/>
      <c r="Q753" s="67">
        <v>38590</v>
      </c>
      <c r="R753" s="67"/>
      <c r="S753" s="26" t="s">
        <v>3013</v>
      </c>
      <c r="T753" s="26" t="s">
        <v>3013</v>
      </c>
      <c r="U753" s="8" t="s">
        <v>3020</v>
      </c>
      <c r="V753" s="12"/>
      <c r="W753" s="8" t="s">
        <v>3013</v>
      </c>
      <c r="X753" s="8"/>
    </row>
    <row r="754" spans="1:24" ht="15" customHeight="1" x14ac:dyDescent="0.25">
      <c r="A754" s="8" t="s">
        <v>24</v>
      </c>
      <c r="B754" s="9">
        <v>1433</v>
      </c>
      <c r="C754" s="8">
        <v>242</v>
      </c>
      <c r="D754" s="10" t="s">
        <v>3021</v>
      </c>
      <c r="E754" s="27" t="s">
        <v>2134</v>
      </c>
      <c r="F754" s="27" t="s">
        <v>2135</v>
      </c>
      <c r="G754" s="8" t="s">
        <v>3022</v>
      </c>
      <c r="H754" s="10" t="s">
        <v>3021</v>
      </c>
      <c r="I754" s="8" t="s">
        <v>74</v>
      </c>
      <c r="J754" s="8"/>
      <c r="K754" s="8" t="s">
        <v>3017</v>
      </c>
      <c r="L754" s="8"/>
      <c r="M754" s="27" t="s">
        <v>3023</v>
      </c>
      <c r="N754" s="8"/>
      <c r="O754" s="8" t="s">
        <v>1672</v>
      </c>
      <c r="P754" s="8"/>
      <c r="Q754" s="67">
        <v>38971</v>
      </c>
      <c r="R754" s="67"/>
      <c r="S754" s="26" t="s">
        <v>3013</v>
      </c>
      <c r="T754" s="26" t="s">
        <v>3013</v>
      </c>
      <c r="U754" s="12"/>
      <c r="V754" s="12"/>
      <c r="W754" s="8" t="s">
        <v>3013</v>
      </c>
      <c r="X754" s="8"/>
    </row>
    <row r="755" spans="1:24" ht="15" customHeight="1" x14ac:dyDescent="0.25">
      <c r="A755" s="8" t="s">
        <v>24</v>
      </c>
      <c r="B755" s="9">
        <v>1434</v>
      </c>
      <c r="C755" s="8">
        <v>144</v>
      </c>
      <c r="D755" s="10" t="s">
        <v>3021</v>
      </c>
      <c r="E755" s="27" t="s">
        <v>2134</v>
      </c>
      <c r="F755" s="27" t="s">
        <v>2135</v>
      </c>
      <c r="G755" s="8" t="s">
        <v>3022</v>
      </c>
      <c r="H755" s="10" t="s">
        <v>3021</v>
      </c>
      <c r="I755" s="8" t="s">
        <v>74</v>
      </c>
      <c r="J755" s="8"/>
      <c r="K755" s="8" t="s">
        <v>3010</v>
      </c>
      <c r="L755" s="8"/>
      <c r="M755" s="8" t="s">
        <v>3024</v>
      </c>
      <c r="N755" s="8"/>
      <c r="O755" s="8" t="s">
        <v>1672</v>
      </c>
      <c r="P755" s="8"/>
      <c r="Q755" s="67">
        <v>38264</v>
      </c>
      <c r="R755" s="67"/>
      <c r="S755" s="26" t="s">
        <v>3013</v>
      </c>
      <c r="T755" s="26" t="s">
        <v>3013</v>
      </c>
      <c r="U755" s="12"/>
      <c r="V755" s="12"/>
      <c r="W755" s="8" t="s">
        <v>3013</v>
      </c>
      <c r="X755" s="8"/>
    </row>
    <row r="756" spans="1:24" ht="15" customHeight="1" x14ac:dyDescent="0.25">
      <c r="A756" s="8" t="s">
        <v>24</v>
      </c>
      <c r="B756" s="9">
        <v>1435</v>
      </c>
      <c r="C756" s="8">
        <v>14</v>
      </c>
      <c r="D756" s="10" t="s">
        <v>3021</v>
      </c>
      <c r="E756" s="8" t="s">
        <v>2134</v>
      </c>
      <c r="F756" s="8" t="s">
        <v>2135</v>
      </c>
      <c r="G756" s="8" t="s">
        <v>3022</v>
      </c>
      <c r="H756" s="10" t="s">
        <v>3021</v>
      </c>
      <c r="I756" s="8" t="s">
        <v>74</v>
      </c>
      <c r="J756" s="8"/>
      <c r="K756" s="8" t="s">
        <v>3017</v>
      </c>
      <c r="L756" s="27" t="s">
        <v>3025</v>
      </c>
      <c r="M756" s="8"/>
      <c r="N756" s="8"/>
      <c r="O756" s="8" t="s">
        <v>912</v>
      </c>
      <c r="P756" s="8"/>
      <c r="Q756" s="67">
        <v>38582</v>
      </c>
      <c r="R756" s="67"/>
      <c r="S756" s="26" t="s">
        <v>3013</v>
      </c>
      <c r="T756" s="26" t="s">
        <v>3013</v>
      </c>
      <c r="U756" s="12"/>
      <c r="V756" s="12"/>
      <c r="W756" s="8" t="s">
        <v>3013</v>
      </c>
      <c r="X756" s="8"/>
    </row>
    <row r="757" spans="1:24" ht="15" customHeight="1" x14ac:dyDescent="0.25">
      <c r="A757" s="8" t="s">
        <v>24</v>
      </c>
      <c r="B757" s="9">
        <v>1436</v>
      </c>
      <c r="C757" s="8">
        <v>221</v>
      </c>
      <c r="D757" s="10" t="s">
        <v>3026</v>
      </c>
      <c r="E757" s="27" t="s">
        <v>3027</v>
      </c>
      <c r="F757" s="27" t="s">
        <v>3028</v>
      </c>
      <c r="G757" s="8" t="s">
        <v>3029</v>
      </c>
      <c r="H757" s="10" t="s">
        <v>3026</v>
      </c>
      <c r="I757" s="8" t="s">
        <v>74</v>
      </c>
      <c r="J757" s="8"/>
      <c r="K757" s="8" t="s">
        <v>3017</v>
      </c>
      <c r="L757" s="8"/>
      <c r="M757" s="8" t="s">
        <v>3030</v>
      </c>
      <c r="N757" s="8"/>
      <c r="O757" s="27" t="s">
        <v>266</v>
      </c>
      <c r="P757" s="8"/>
      <c r="Q757" s="67">
        <v>38142</v>
      </c>
      <c r="R757" s="67"/>
      <c r="S757" s="26" t="s">
        <v>3013</v>
      </c>
      <c r="T757" s="26" t="s">
        <v>3013</v>
      </c>
      <c r="U757" s="12"/>
      <c r="V757" s="12"/>
      <c r="W757" s="8" t="s">
        <v>3013</v>
      </c>
      <c r="X757" s="8"/>
    </row>
    <row r="758" spans="1:24" ht="15" customHeight="1" x14ac:dyDescent="0.25">
      <c r="A758" s="8" t="s">
        <v>24</v>
      </c>
      <c r="B758" s="9">
        <v>1437</v>
      </c>
      <c r="C758" s="8">
        <v>6</v>
      </c>
      <c r="D758" s="10" t="s">
        <v>3026</v>
      </c>
      <c r="E758" s="8" t="s">
        <v>3027</v>
      </c>
      <c r="F758" s="8" t="s">
        <v>3028</v>
      </c>
      <c r="G758" s="8" t="s">
        <v>3029</v>
      </c>
      <c r="H758" s="10" t="s">
        <v>3026</v>
      </c>
      <c r="I758" s="8" t="s">
        <v>74</v>
      </c>
      <c r="J758" s="8"/>
      <c r="K758" s="8" t="s">
        <v>3017</v>
      </c>
      <c r="L758" s="8"/>
      <c r="M758" s="27" t="s">
        <v>3031</v>
      </c>
      <c r="N758" s="8"/>
      <c r="O758" s="27" t="s">
        <v>3019</v>
      </c>
      <c r="P758" s="8"/>
      <c r="Q758" s="67">
        <v>38508</v>
      </c>
      <c r="R758" s="67"/>
      <c r="S758" s="26" t="s">
        <v>3013</v>
      </c>
      <c r="T758" s="26" t="s">
        <v>3013</v>
      </c>
      <c r="U758" s="12"/>
      <c r="V758" s="12"/>
      <c r="W758" s="8" t="s">
        <v>3013</v>
      </c>
      <c r="X758" s="8"/>
    </row>
    <row r="759" spans="1:24" ht="15" customHeight="1" x14ac:dyDescent="0.25">
      <c r="A759" s="8" t="s">
        <v>24</v>
      </c>
      <c r="B759" s="9">
        <v>1438</v>
      </c>
      <c r="C759" s="8">
        <v>74</v>
      </c>
      <c r="D759" s="10" t="s">
        <v>3032</v>
      </c>
      <c r="E759" s="8" t="s">
        <v>1268</v>
      </c>
      <c r="F759" s="8" t="s">
        <v>3028</v>
      </c>
      <c r="G759" s="8" t="s">
        <v>3029</v>
      </c>
      <c r="H759" s="10" t="s">
        <v>3032</v>
      </c>
      <c r="I759" s="8" t="s">
        <v>74</v>
      </c>
      <c r="J759" s="8"/>
      <c r="K759" s="8" t="s">
        <v>3017</v>
      </c>
      <c r="L759" s="8"/>
      <c r="M759" s="8" t="s">
        <v>3033</v>
      </c>
      <c r="N759" s="8"/>
      <c r="O759" s="27" t="s">
        <v>3019</v>
      </c>
      <c r="P759" s="8"/>
      <c r="Q759" s="67">
        <v>38590</v>
      </c>
      <c r="R759" s="67"/>
      <c r="S759" s="26" t="s">
        <v>3013</v>
      </c>
      <c r="T759" s="26" t="s">
        <v>3013</v>
      </c>
      <c r="U759" s="12"/>
      <c r="V759" s="12"/>
      <c r="W759" s="8" t="s">
        <v>3013</v>
      </c>
      <c r="X759" s="8"/>
    </row>
    <row r="760" spans="1:24" ht="15" customHeight="1" x14ac:dyDescent="0.25">
      <c r="A760" s="8" t="s">
        <v>24</v>
      </c>
      <c r="B760" s="9">
        <v>1439</v>
      </c>
      <c r="C760" s="8">
        <v>52</v>
      </c>
      <c r="D760" s="10" t="s">
        <v>3032</v>
      </c>
      <c r="E760" s="8" t="s">
        <v>1268</v>
      </c>
      <c r="F760" s="8" t="s">
        <v>3028</v>
      </c>
      <c r="G760" s="8" t="s">
        <v>3029</v>
      </c>
      <c r="H760" s="10" t="s">
        <v>3032</v>
      </c>
      <c r="I760" s="8" t="s">
        <v>74</v>
      </c>
      <c r="J760" s="8"/>
      <c r="K760" s="8" t="s">
        <v>3017</v>
      </c>
      <c r="L760" s="8"/>
      <c r="M760" s="8" t="s">
        <v>3034</v>
      </c>
      <c r="N760" s="8"/>
      <c r="O760" s="8" t="s">
        <v>3019</v>
      </c>
      <c r="P760" s="8"/>
      <c r="Q760" s="8"/>
      <c r="R760" s="8"/>
      <c r="S760" s="26" t="s">
        <v>3013</v>
      </c>
      <c r="T760" s="26" t="s">
        <v>3013</v>
      </c>
      <c r="U760" s="12"/>
      <c r="V760" s="12"/>
      <c r="W760" s="8" t="s">
        <v>3013</v>
      </c>
      <c r="X760" s="8"/>
    </row>
    <row r="761" spans="1:24" ht="15" customHeight="1" x14ac:dyDescent="0.25">
      <c r="A761" s="8" t="s">
        <v>24</v>
      </c>
      <c r="B761" s="9">
        <v>1440</v>
      </c>
      <c r="C761" s="8">
        <v>124</v>
      </c>
      <c r="D761" s="10" t="s">
        <v>1267</v>
      </c>
      <c r="E761" s="8" t="s">
        <v>1268</v>
      </c>
      <c r="F761" s="8" t="s">
        <v>1269</v>
      </c>
      <c r="G761" s="8" t="s">
        <v>1270</v>
      </c>
      <c r="H761" s="10" t="s">
        <v>1267</v>
      </c>
      <c r="I761" s="8" t="s">
        <v>74</v>
      </c>
      <c r="J761" s="8"/>
      <c r="K761" s="8" t="s">
        <v>3010</v>
      </c>
      <c r="L761" s="8"/>
      <c r="M761" s="8" t="s">
        <v>3035</v>
      </c>
      <c r="N761" s="8"/>
      <c r="O761" s="8" t="s">
        <v>912</v>
      </c>
      <c r="P761" s="8"/>
      <c r="Q761" s="67">
        <v>38232</v>
      </c>
      <c r="R761" s="23"/>
      <c r="S761" s="26" t="s">
        <v>3013</v>
      </c>
      <c r="T761" s="26" t="s">
        <v>3013</v>
      </c>
      <c r="U761" s="12"/>
      <c r="V761" s="12"/>
      <c r="W761" s="8" t="s">
        <v>3013</v>
      </c>
      <c r="X761" s="8"/>
    </row>
    <row r="762" spans="1:24" ht="15" customHeight="1" x14ac:dyDescent="0.25">
      <c r="A762" s="8" t="s">
        <v>24</v>
      </c>
      <c r="B762" s="9">
        <v>1441</v>
      </c>
      <c r="C762" s="8">
        <v>125</v>
      </c>
      <c r="D762" s="10" t="s">
        <v>1267</v>
      </c>
      <c r="E762" s="8" t="s">
        <v>1268</v>
      </c>
      <c r="F762" s="8" t="s">
        <v>1269</v>
      </c>
      <c r="G762" s="8" t="s">
        <v>1270</v>
      </c>
      <c r="H762" s="10" t="s">
        <v>1267</v>
      </c>
      <c r="I762" s="8" t="s">
        <v>74</v>
      </c>
      <c r="J762" s="8"/>
      <c r="K762" s="8" t="s">
        <v>3010</v>
      </c>
      <c r="L762" s="8"/>
      <c r="M762" s="8" t="s">
        <v>3036</v>
      </c>
      <c r="N762" s="8"/>
      <c r="O762" s="8" t="s">
        <v>912</v>
      </c>
      <c r="P762" s="8"/>
      <c r="Q762" s="67">
        <v>38232</v>
      </c>
      <c r="R762" s="23"/>
      <c r="S762" s="26" t="s">
        <v>3013</v>
      </c>
      <c r="T762" s="26" t="s">
        <v>3013</v>
      </c>
      <c r="U762" s="12"/>
      <c r="V762" s="12"/>
      <c r="W762" s="8" t="s">
        <v>3013</v>
      </c>
      <c r="X762" s="8"/>
    </row>
    <row r="763" spans="1:24" ht="15" customHeight="1" x14ac:dyDescent="0.25">
      <c r="A763" s="8" t="s">
        <v>24</v>
      </c>
      <c r="B763" s="9">
        <v>1442</v>
      </c>
      <c r="C763" s="8">
        <v>123</v>
      </c>
      <c r="D763" s="10" t="s">
        <v>1267</v>
      </c>
      <c r="E763" s="8" t="s">
        <v>1268</v>
      </c>
      <c r="F763" s="8" t="s">
        <v>1269</v>
      </c>
      <c r="G763" s="8" t="s">
        <v>1270</v>
      </c>
      <c r="H763" s="10" t="s">
        <v>1267</v>
      </c>
      <c r="I763" s="8" t="s">
        <v>74</v>
      </c>
      <c r="J763" s="8"/>
      <c r="K763" s="8" t="s">
        <v>3010</v>
      </c>
      <c r="L763" s="8"/>
      <c r="M763" s="8" t="s">
        <v>3037</v>
      </c>
      <c r="N763" s="8"/>
      <c r="O763" s="8" t="s">
        <v>912</v>
      </c>
      <c r="P763" s="8"/>
      <c r="Q763" s="8"/>
      <c r="R763" s="8"/>
      <c r="S763" s="26" t="s">
        <v>3013</v>
      </c>
      <c r="T763" s="26" t="s">
        <v>3013</v>
      </c>
      <c r="U763" s="12"/>
      <c r="V763" s="12"/>
      <c r="W763" s="8" t="s">
        <v>3013</v>
      </c>
      <c r="X763" s="8"/>
    </row>
    <row r="764" spans="1:24" ht="15" customHeight="1" x14ac:dyDescent="0.25">
      <c r="A764" s="8" t="s">
        <v>24</v>
      </c>
      <c r="B764" s="9">
        <v>1443</v>
      </c>
      <c r="C764" s="8">
        <v>259</v>
      </c>
      <c r="D764" s="10" t="s">
        <v>3038</v>
      </c>
      <c r="E764" s="27" t="s">
        <v>3039</v>
      </c>
      <c r="F764" s="27" t="s">
        <v>3040</v>
      </c>
      <c r="G764" s="8" t="s">
        <v>3041</v>
      </c>
      <c r="H764" s="10" t="s">
        <v>3038</v>
      </c>
      <c r="I764" s="8" t="s">
        <v>74</v>
      </c>
      <c r="J764" s="8"/>
      <c r="K764" s="8" t="s">
        <v>3017</v>
      </c>
      <c r="L764" s="8"/>
      <c r="M764" s="8" t="s">
        <v>3042</v>
      </c>
      <c r="N764" s="8"/>
      <c r="O764" s="8" t="s">
        <v>3019</v>
      </c>
      <c r="P764" s="8"/>
      <c r="Q764" s="20">
        <v>38116</v>
      </c>
      <c r="R764" s="20"/>
      <c r="S764" s="26" t="s">
        <v>3013</v>
      </c>
      <c r="T764" s="26" t="s">
        <v>3013</v>
      </c>
      <c r="U764" s="12"/>
      <c r="V764" s="12"/>
      <c r="W764" s="8" t="s">
        <v>3013</v>
      </c>
      <c r="X764" s="8"/>
    </row>
    <row r="765" spans="1:24" ht="15" customHeight="1" x14ac:dyDescent="0.25">
      <c r="A765" s="8" t="s">
        <v>24</v>
      </c>
      <c r="B765" s="9">
        <v>1444</v>
      </c>
      <c r="C765" s="8">
        <v>149</v>
      </c>
      <c r="D765" s="10" t="s">
        <v>3038</v>
      </c>
      <c r="E765" s="27" t="s">
        <v>3039</v>
      </c>
      <c r="F765" s="27" t="s">
        <v>3040</v>
      </c>
      <c r="G765" s="8" t="s">
        <v>3041</v>
      </c>
      <c r="H765" s="10" t="s">
        <v>3038</v>
      </c>
      <c r="I765" s="8" t="s">
        <v>74</v>
      </c>
      <c r="J765" s="8"/>
      <c r="K765" s="8" t="s">
        <v>3017</v>
      </c>
      <c r="L765" s="8"/>
      <c r="M765" s="8" t="s">
        <v>3043</v>
      </c>
      <c r="N765" s="8"/>
      <c r="O765" s="8"/>
      <c r="P765" s="8"/>
      <c r="Q765" s="20">
        <v>38963</v>
      </c>
      <c r="R765" s="20"/>
      <c r="S765" s="26" t="s">
        <v>3013</v>
      </c>
      <c r="T765" s="26" t="s">
        <v>3013</v>
      </c>
      <c r="U765" s="12"/>
      <c r="V765" s="12"/>
      <c r="W765" s="8" t="s">
        <v>3013</v>
      </c>
      <c r="X765" s="8"/>
    </row>
    <row r="766" spans="1:24" ht="15" customHeight="1" x14ac:dyDescent="0.25">
      <c r="A766" s="8" t="s">
        <v>24</v>
      </c>
      <c r="B766" s="9">
        <v>1445</v>
      </c>
      <c r="C766" s="8">
        <v>10</v>
      </c>
      <c r="D766" s="10" t="s">
        <v>3044</v>
      </c>
      <c r="E766" s="8" t="s">
        <v>3045</v>
      </c>
      <c r="F766" s="8" t="s">
        <v>3046</v>
      </c>
      <c r="G766" s="8" t="s">
        <v>3047</v>
      </c>
      <c r="H766" s="10" t="s">
        <v>3044</v>
      </c>
      <c r="I766" s="8" t="s">
        <v>74</v>
      </c>
      <c r="J766" s="8"/>
      <c r="K766" s="8" t="s">
        <v>3017</v>
      </c>
      <c r="L766" s="8" t="s">
        <v>3025</v>
      </c>
      <c r="M766" s="8"/>
      <c r="N766" s="8"/>
      <c r="O766" s="8" t="s">
        <v>3048</v>
      </c>
      <c r="P766" s="8"/>
      <c r="Q766" s="20">
        <v>38582</v>
      </c>
      <c r="R766" s="20"/>
      <c r="S766" s="26" t="s">
        <v>3013</v>
      </c>
      <c r="T766" s="26" t="s">
        <v>3013</v>
      </c>
      <c r="U766" s="12"/>
      <c r="V766" s="12"/>
      <c r="W766" s="8" t="s">
        <v>3013</v>
      </c>
      <c r="X766" s="8"/>
    </row>
    <row r="767" spans="1:24" ht="15" customHeight="1" x14ac:dyDescent="0.25">
      <c r="A767" s="8" t="s">
        <v>24</v>
      </c>
      <c r="B767" s="9">
        <v>1446</v>
      </c>
      <c r="C767" s="8">
        <v>104</v>
      </c>
      <c r="D767" s="10" t="s">
        <v>3049</v>
      </c>
      <c r="E767" s="8" t="s">
        <v>213</v>
      </c>
      <c r="F767" s="8" t="s">
        <v>3050</v>
      </c>
      <c r="G767" s="8" t="s">
        <v>2630</v>
      </c>
      <c r="H767" s="10" t="s">
        <v>3049</v>
      </c>
      <c r="I767" s="8" t="s">
        <v>74</v>
      </c>
      <c r="J767" s="8"/>
      <c r="K767" s="8" t="s">
        <v>3017</v>
      </c>
      <c r="L767" s="8"/>
      <c r="M767" s="8" t="s">
        <v>3051</v>
      </c>
      <c r="N767" s="8"/>
      <c r="O767" s="8" t="s">
        <v>3052</v>
      </c>
      <c r="P767" s="8"/>
      <c r="Q767" s="20">
        <v>38508</v>
      </c>
      <c r="R767" s="20"/>
      <c r="S767" s="26" t="s">
        <v>3013</v>
      </c>
      <c r="T767" s="26" t="s">
        <v>3013</v>
      </c>
      <c r="U767" s="12"/>
      <c r="V767" s="12"/>
      <c r="W767" s="8" t="s">
        <v>3013</v>
      </c>
      <c r="X767" s="8"/>
    </row>
    <row r="768" spans="1:24" ht="15" customHeight="1" x14ac:dyDescent="0.25">
      <c r="A768" s="8" t="s">
        <v>24</v>
      </c>
      <c r="B768" s="9">
        <v>1447</v>
      </c>
      <c r="C768" s="8">
        <v>11</v>
      </c>
      <c r="D768" s="10" t="s">
        <v>3053</v>
      </c>
      <c r="E768" s="8" t="s">
        <v>232</v>
      </c>
      <c r="F768" s="8" t="s">
        <v>2239</v>
      </c>
      <c r="G768" s="8" t="s">
        <v>3054</v>
      </c>
      <c r="H768" s="10" t="s">
        <v>3053</v>
      </c>
      <c r="I768" s="8" t="s">
        <v>74</v>
      </c>
      <c r="J768" s="8"/>
      <c r="K768" s="8" t="s">
        <v>3017</v>
      </c>
      <c r="L768" s="8" t="s">
        <v>3025</v>
      </c>
      <c r="M768" s="8"/>
      <c r="N768" s="8"/>
      <c r="O768" s="8" t="s">
        <v>3048</v>
      </c>
      <c r="P768" s="8"/>
      <c r="Q768" s="20">
        <v>38582</v>
      </c>
      <c r="R768" s="20"/>
      <c r="S768" s="26" t="s">
        <v>3013</v>
      </c>
      <c r="T768" s="26" t="s">
        <v>3013</v>
      </c>
      <c r="U768" s="12"/>
      <c r="V768" s="12"/>
      <c r="W768" s="8" t="s">
        <v>3013</v>
      </c>
      <c r="X768" s="8"/>
    </row>
    <row r="769" spans="1:24" ht="15" customHeight="1" x14ac:dyDescent="0.25">
      <c r="A769" s="8" t="s">
        <v>24</v>
      </c>
      <c r="B769" s="9">
        <v>1448</v>
      </c>
      <c r="C769" s="8">
        <v>247</v>
      </c>
      <c r="D769" s="10" t="s">
        <v>3055</v>
      </c>
      <c r="E769" s="8" t="s">
        <v>1458</v>
      </c>
      <c r="F769" s="8" t="s">
        <v>3056</v>
      </c>
      <c r="G769" s="27" t="s">
        <v>3057</v>
      </c>
      <c r="H769" s="10" t="s">
        <v>3055</v>
      </c>
      <c r="I769" s="8" t="s">
        <v>74</v>
      </c>
      <c r="J769" s="8"/>
      <c r="K769" s="8" t="s">
        <v>3017</v>
      </c>
      <c r="L769" s="8"/>
      <c r="M769" s="8" t="s">
        <v>3058</v>
      </c>
      <c r="N769" s="8"/>
      <c r="O769" s="8" t="s">
        <v>3019</v>
      </c>
      <c r="P769" s="8"/>
      <c r="Q769" s="20">
        <v>39004</v>
      </c>
      <c r="R769" s="20"/>
      <c r="S769" s="26" t="s">
        <v>3013</v>
      </c>
      <c r="T769" s="26" t="s">
        <v>3013</v>
      </c>
      <c r="U769" s="12"/>
      <c r="V769" s="12"/>
      <c r="W769" s="8" t="s">
        <v>3013</v>
      </c>
      <c r="X769" s="8"/>
    </row>
    <row r="770" spans="1:24" ht="15" customHeight="1" x14ac:dyDescent="0.25">
      <c r="A770" s="8" t="s">
        <v>24</v>
      </c>
      <c r="B770" s="9">
        <v>1449</v>
      </c>
      <c r="C770" s="8">
        <v>99</v>
      </c>
      <c r="D770" s="10" t="s">
        <v>3055</v>
      </c>
      <c r="E770" s="27" t="s">
        <v>1458</v>
      </c>
      <c r="F770" s="27" t="s">
        <v>3056</v>
      </c>
      <c r="G770" s="27" t="s">
        <v>3057</v>
      </c>
      <c r="H770" s="10" t="s">
        <v>3055</v>
      </c>
      <c r="I770" s="8" t="s">
        <v>74</v>
      </c>
      <c r="J770" s="8"/>
      <c r="K770" s="8" t="s">
        <v>3017</v>
      </c>
      <c r="L770" s="8"/>
      <c r="M770" s="8" t="s">
        <v>3059</v>
      </c>
      <c r="N770" s="8"/>
      <c r="O770" s="8" t="s">
        <v>1819</v>
      </c>
      <c r="P770" s="8"/>
      <c r="Q770" s="20">
        <v>38508</v>
      </c>
      <c r="R770" s="20"/>
      <c r="S770" s="26" t="s">
        <v>3013</v>
      </c>
      <c r="T770" s="26" t="s">
        <v>3013</v>
      </c>
      <c r="U770" s="8" t="s">
        <v>3020</v>
      </c>
      <c r="V770" s="12"/>
      <c r="W770" s="8" t="s">
        <v>3013</v>
      </c>
      <c r="X770" s="8"/>
    </row>
    <row r="771" spans="1:24" ht="15" customHeight="1" x14ac:dyDescent="0.25">
      <c r="A771" s="8" t="s">
        <v>24</v>
      </c>
      <c r="B771" s="9">
        <v>1450</v>
      </c>
      <c r="C771" s="8">
        <v>37</v>
      </c>
      <c r="D771" s="10" t="s">
        <v>3060</v>
      </c>
      <c r="E771" s="27" t="s">
        <v>1458</v>
      </c>
      <c r="F771" s="27" t="s">
        <v>3061</v>
      </c>
      <c r="G771" s="27" t="s">
        <v>3062</v>
      </c>
      <c r="H771" s="10" t="s">
        <v>3060</v>
      </c>
      <c r="I771" s="8" t="s">
        <v>74</v>
      </c>
      <c r="J771" s="8"/>
      <c r="K771" s="8" t="s">
        <v>3017</v>
      </c>
      <c r="L771" s="8"/>
      <c r="M771" s="8" t="s">
        <v>3063</v>
      </c>
      <c r="N771" s="8"/>
      <c r="O771" s="8"/>
      <c r="P771" s="8"/>
      <c r="Q771" s="20">
        <v>38582</v>
      </c>
      <c r="R771" s="20"/>
      <c r="S771" s="26" t="s">
        <v>3013</v>
      </c>
      <c r="T771" s="26" t="s">
        <v>3013</v>
      </c>
      <c r="U771" s="12"/>
      <c r="V771" s="12"/>
      <c r="W771" s="8" t="s">
        <v>3013</v>
      </c>
      <c r="X771" s="8"/>
    </row>
    <row r="772" spans="1:24" ht="15" customHeight="1" x14ac:dyDescent="0.25">
      <c r="A772" s="8" t="s">
        <v>24</v>
      </c>
      <c r="B772" s="9">
        <v>1451</v>
      </c>
      <c r="C772" s="8">
        <v>177</v>
      </c>
      <c r="D772" s="10" t="s">
        <v>3064</v>
      </c>
      <c r="E772" s="27" t="s">
        <v>1458</v>
      </c>
      <c r="F772" s="27" t="s">
        <v>2257</v>
      </c>
      <c r="G772" s="8" t="s">
        <v>89</v>
      </c>
      <c r="H772" s="10" t="s">
        <v>3064</v>
      </c>
      <c r="I772" s="8" t="s">
        <v>74</v>
      </c>
      <c r="J772" s="8"/>
      <c r="K772" s="8" t="s">
        <v>3017</v>
      </c>
      <c r="L772" s="8"/>
      <c r="M772" s="8" t="s">
        <v>3065</v>
      </c>
      <c r="N772" s="8"/>
      <c r="O772" s="8" t="s">
        <v>3066</v>
      </c>
      <c r="P772" s="8"/>
      <c r="Q772" s="67">
        <v>38116</v>
      </c>
      <c r="R772" s="67"/>
      <c r="S772" s="26" t="s">
        <v>3013</v>
      </c>
      <c r="T772" s="26" t="s">
        <v>3013</v>
      </c>
      <c r="U772" s="12"/>
      <c r="V772" s="12"/>
      <c r="W772" s="8" t="s">
        <v>3013</v>
      </c>
      <c r="X772" s="8"/>
    </row>
    <row r="773" spans="1:24" ht="15" customHeight="1" x14ac:dyDescent="0.25">
      <c r="A773" s="8" t="s">
        <v>24</v>
      </c>
      <c r="B773" s="9">
        <v>1452</v>
      </c>
      <c r="C773" s="8">
        <v>64</v>
      </c>
      <c r="D773" s="10" t="s">
        <v>3064</v>
      </c>
      <c r="E773" s="8" t="s">
        <v>1458</v>
      </c>
      <c r="F773" s="8" t="s">
        <v>2257</v>
      </c>
      <c r="G773" s="8" t="s">
        <v>89</v>
      </c>
      <c r="H773" s="10" t="s">
        <v>3064</v>
      </c>
      <c r="I773" s="8" t="s">
        <v>74</v>
      </c>
      <c r="J773" s="8"/>
      <c r="K773" s="8" t="s">
        <v>3017</v>
      </c>
      <c r="L773" s="8"/>
      <c r="M773" s="8" t="s">
        <v>3067</v>
      </c>
      <c r="N773" s="8"/>
      <c r="O773" s="8" t="s">
        <v>266</v>
      </c>
      <c r="P773" s="8"/>
      <c r="Q773" s="20">
        <v>38590</v>
      </c>
      <c r="R773" s="20"/>
      <c r="S773" s="26" t="s">
        <v>3013</v>
      </c>
      <c r="T773" s="26" t="s">
        <v>3013</v>
      </c>
      <c r="U773" s="12"/>
      <c r="V773" s="12"/>
      <c r="W773" s="8" t="s">
        <v>3013</v>
      </c>
      <c r="X773" s="8"/>
    </row>
    <row r="774" spans="1:24" ht="15" customHeight="1" x14ac:dyDescent="0.25">
      <c r="A774" s="8" t="s">
        <v>24</v>
      </c>
      <c r="B774" s="9">
        <v>1453</v>
      </c>
      <c r="C774" s="8">
        <v>116</v>
      </c>
      <c r="D774" s="10" t="s">
        <v>3068</v>
      </c>
      <c r="E774" s="27" t="s">
        <v>1477</v>
      </c>
      <c r="F774" s="27" t="s">
        <v>2261</v>
      </c>
      <c r="G774" s="8" t="s">
        <v>3069</v>
      </c>
      <c r="H774" s="10" t="s">
        <v>3068</v>
      </c>
      <c r="I774" s="8" t="s">
        <v>74</v>
      </c>
      <c r="J774" s="8"/>
      <c r="K774" s="8" t="s">
        <v>3017</v>
      </c>
      <c r="L774" s="8"/>
      <c r="M774" s="8" t="s">
        <v>3070</v>
      </c>
      <c r="N774" s="8"/>
      <c r="O774" s="8" t="s">
        <v>3071</v>
      </c>
      <c r="P774" s="8"/>
      <c r="Q774" s="8"/>
      <c r="R774" s="8"/>
      <c r="S774" s="26" t="s">
        <v>3013</v>
      </c>
      <c r="T774" s="26" t="s">
        <v>3013</v>
      </c>
      <c r="U774" s="12"/>
      <c r="V774" s="12"/>
      <c r="W774" s="8" t="s">
        <v>3013</v>
      </c>
      <c r="X774" s="8"/>
    </row>
    <row r="775" spans="1:24" ht="15" customHeight="1" x14ac:dyDescent="0.25">
      <c r="A775" s="8" t="s">
        <v>24</v>
      </c>
      <c r="B775" s="9">
        <v>1454</v>
      </c>
      <c r="C775" s="8">
        <v>117</v>
      </c>
      <c r="D775" s="10" t="s">
        <v>3068</v>
      </c>
      <c r="E775" s="27" t="s">
        <v>1477</v>
      </c>
      <c r="F775" s="27" t="s">
        <v>2261</v>
      </c>
      <c r="G775" s="8" t="s">
        <v>3069</v>
      </c>
      <c r="H775" s="10" t="s">
        <v>3068</v>
      </c>
      <c r="I775" s="8" t="s">
        <v>74</v>
      </c>
      <c r="J775" s="8"/>
      <c r="K775" s="8" t="s">
        <v>3017</v>
      </c>
      <c r="L775" s="8"/>
      <c r="M775" s="8"/>
      <c r="N775" s="8"/>
      <c r="O775" s="8" t="s">
        <v>3012</v>
      </c>
      <c r="P775" s="8"/>
      <c r="Q775" s="20">
        <v>38585</v>
      </c>
      <c r="R775" s="20"/>
      <c r="S775" s="26" t="s">
        <v>3013</v>
      </c>
      <c r="T775" s="26" t="s">
        <v>3013</v>
      </c>
      <c r="U775" s="12"/>
      <c r="V775" s="12"/>
      <c r="W775" s="8" t="s">
        <v>3013</v>
      </c>
      <c r="X775" s="8"/>
    </row>
    <row r="776" spans="1:24" ht="15" customHeight="1" x14ac:dyDescent="0.25">
      <c r="A776" s="8" t="s">
        <v>24</v>
      </c>
      <c r="B776" s="9">
        <v>1455</v>
      </c>
      <c r="C776" s="8">
        <v>265</v>
      </c>
      <c r="D776" s="10" t="s">
        <v>3072</v>
      </c>
      <c r="E776" s="8" t="s">
        <v>1477</v>
      </c>
      <c r="F776" s="8" t="s">
        <v>3073</v>
      </c>
      <c r="G776" s="8" t="s">
        <v>3074</v>
      </c>
      <c r="H776" s="10" t="s">
        <v>3072</v>
      </c>
      <c r="I776" s="8" t="s">
        <v>74</v>
      </c>
      <c r="J776" s="8"/>
      <c r="K776" s="8" t="s">
        <v>3010</v>
      </c>
      <c r="L776" s="8"/>
      <c r="M776" s="8" t="s">
        <v>3075</v>
      </c>
      <c r="N776" s="8"/>
      <c r="O776" s="8"/>
      <c r="P776" s="8"/>
      <c r="Q776" s="20">
        <v>38159</v>
      </c>
      <c r="R776" s="20"/>
      <c r="S776" s="26" t="s">
        <v>3076</v>
      </c>
      <c r="T776" s="26" t="s">
        <v>3013</v>
      </c>
      <c r="U776" s="12"/>
      <c r="V776" s="12"/>
      <c r="W776" s="8" t="s">
        <v>3013</v>
      </c>
      <c r="X776" s="8"/>
    </row>
    <row r="777" spans="1:24" ht="15" customHeight="1" x14ac:dyDescent="0.25">
      <c r="A777" s="8" t="s">
        <v>24</v>
      </c>
      <c r="B777" s="9">
        <v>1456</v>
      </c>
      <c r="C777" s="8">
        <v>118</v>
      </c>
      <c r="D777" s="10" t="s">
        <v>3077</v>
      </c>
      <c r="E777" s="8" t="s">
        <v>1477</v>
      </c>
      <c r="F777" s="8" t="s">
        <v>3078</v>
      </c>
      <c r="G777" s="8" t="s">
        <v>3074</v>
      </c>
      <c r="H777" s="10" t="s">
        <v>3077</v>
      </c>
      <c r="I777" s="8" t="s">
        <v>74</v>
      </c>
      <c r="J777" s="8"/>
      <c r="K777" s="8" t="s">
        <v>3017</v>
      </c>
      <c r="L777" s="8"/>
      <c r="M777" s="8"/>
      <c r="N777" s="8"/>
      <c r="O777" s="8" t="s">
        <v>3012</v>
      </c>
      <c r="P777" s="8"/>
      <c r="Q777" s="20">
        <v>38585</v>
      </c>
      <c r="R777" s="20"/>
      <c r="S777" s="26"/>
      <c r="T777" s="26" t="s">
        <v>3013</v>
      </c>
      <c r="U777" s="12"/>
      <c r="V777" s="12"/>
      <c r="W777" s="8" t="s">
        <v>3013</v>
      </c>
      <c r="X777" s="8"/>
    </row>
    <row r="778" spans="1:24" ht="15" customHeight="1" x14ac:dyDescent="0.25">
      <c r="A778" s="8" t="s">
        <v>24</v>
      </c>
      <c r="B778" s="9">
        <v>1457</v>
      </c>
      <c r="C778" s="8">
        <v>106</v>
      </c>
      <c r="D778" s="10" t="s">
        <v>3077</v>
      </c>
      <c r="E778" s="13" t="s">
        <v>1477</v>
      </c>
      <c r="F778" s="13" t="s">
        <v>3078</v>
      </c>
      <c r="G778" s="8" t="s">
        <v>3074</v>
      </c>
      <c r="H778" s="10" t="s">
        <v>3077</v>
      </c>
      <c r="I778" s="8" t="s">
        <v>74</v>
      </c>
      <c r="J778" s="8"/>
      <c r="K778" s="8" t="s">
        <v>3017</v>
      </c>
      <c r="L778" s="8"/>
      <c r="M778" s="8" t="s">
        <v>3051</v>
      </c>
      <c r="N778" s="8"/>
      <c r="O778" s="8" t="s">
        <v>3052</v>
      </c>
      <c r="P778" s="8"/>
      <c r="Q778" s="20">
        <v>38508</v>
      </c>
      <c r="R778" s="20"/>
      <c r="S778" s="26" t="s">
        <v>3013</v>
      </c>
      <c r="T778" s="26" t="s">
        <v>3013</v>
      </c>
      <c r="U778" s="12"/>
      <c r="V778" s="12"/>
      <c r="W778" s="8" t="s">
        <v>3013</v>
      </c>
      <c r="X778" s="8"/>
    </row>
    <row r="779" spans="1:24" ht="15" customHeight="1" x14ac:dyDescent="0.25">
      <c r="A779" s="8" t="s">
        <v>24</v>
      </c>
      <c r="B779" s="9">
        <v>1458</v>
      </c>
      <c r="C779" s="8">
        <v>268</v>
      </c>
      <c r="D779" s="10" t="s">
        <v>3077</v>
      </c>
      <c r="E779" s="8" t="s">
        <v>1477</v>
      </c>
      <c r="F779" s="8" t="s">
        <v>3078</v>
      </c>
      <c r="G779" s="8" t="s">
        <v>3074</v>
      </c>
      <c r="H779" s="10" t="s">
        <v>3077</v>
      </c>
      <c r="I779" s="8" t="s">
        <v>74</v>
      </c>
      <c r="J779" s="8"/>
      <c r="K779" s="8" t="s">
        <v>3010</v>
      </c>
      <c r="L779" s="8"/>
      <c r="M779" s="8" t="s">
        <v>3079</v>
      </c>
      <c r="N779" s="8"/>
      <c r="O779" s="8" t="s">
        <v>1800</v>
      </c>
      <c r="P779" s="8"/>
      <c r="Q779" s="20">
        <v>38159</v>
      </c>
      <c r="R779" s="20"/>
      <c r="S779" s="26" t="s">
        <v>3013</v>
      </c>
      <c r="T779" s="26"/>
      <c r="U779" s="12"/>
      <c r="V779" s="12"/>
      <c r="W779" s="8" t="s">
        <v>3013</v>
      </c>
      <c r="X779" s="8"/>
    </row>
    <row r="780" spans="1:24" ht="15" customHeight="1" x14ac:dyDescent="0.25">
      <c r="A780" s="8" t="s">
        <v>24</v>
      </c>
      <c r="B780" s="9">
        <v>1459</v>
      </c>
      <c r="C780" s="8">
        <v>105</v>
      </c>
      <c r="D780" s="10" t="s">
        <v>3072</v>
      </c>
      <c r="E780" s="8" t="s">
        <v>1477</v>
      </c>
      <c r="F780" s="8" t="s">
        <v>3073</v>
      </c>
      <c r="G780" s="8" t="s">
        <v>3074</v>
      </c>
      <c r="H780" s="10" t="s">
        <v>3072</v>
      </c>
      <c r="I780" s="8" t="s">
        <v>74</v>
      </c>
      <c r="J780" s="8"/>
      <c r="K780" s="8" t="s">
        <v>3017</v>
      </c>
      <c r="L780" s="8"/>
      <c r="M780" s="8" t="s">
        <v>3080</v>
      </c>
      <c r="N780" s="8"/>
      <c r="O780" s="8" t="s">
        <v>1800</v>
      </c>
      <c r="P780" s="8"/>
      <c r="Q780" s="20">
        <v>38508</v>
      </c>
      <c r="R780" s="20"/>
      <c r="S780" s="26" t="s">
        <v>3013</v>
      </c>
      <c r="T780" s="26" t="s">
        <v>3013</v>
      </c>
      <c r="U780" s="12"/>
      <c r="V780" s="12"/>
      <c r="W780" s="8" t="s">
        <v>3013</v>
      </c>
      <c r="X780" s="8"/>
    </row>
    <row r="781" spans="1:24" ht="15" customHeight="1" x14ac:dyDescent="0.25">
      <c r="A781" s="8" t="s">
        <v>24</v>
      </c>
      <c r="B781" s="9">
        <v>1460</v>
      </c>
      <c r="C781" s="8">
        <v>122</v>
      </c>
      <c r="D781" s="10" t="s">
        <v>3077</v>
      </c>
      <c r="E781" s="8" t="s">
        <v>1477</v>
      </c>
      <c r="F781" s="8" t="s">
        <v>3078</v>
      </c>
      <c r="G781" s="8" t="s">
        <v>3074</v>
      </c>
      <c r="H781" s="10" t="s">
        <v>3077</v>
      </c>
      <c r="I781" s="8" t="s">
        <v>74</v>
      </c>
      <c r="J781" s="8"/>
      <c r="K781" s="8" t="s">
        <v>3017</v>
      </c>
      <c r="L781" s="8"/>
      <c r="M781" s="8" t="s">
        <v>3070</v>
      </c>
      <c r="N781" s="8"/>
      <c r="O781" s="8" t="s">
        <v>3071</v>
      </c>
      <c r="P781" s="8"/>
      <c r="Q781" s="8"/>
      <c r="R781" s="8"/>
      <c r="S781" s="26" t="s">
        <v>3013</v>
      </c>
      <c r="T781" s="26" t="s">
        <v>3013</v>
      </c>
      <c r="U781" s="12"/>
      <c r="V781" s="12"/>
      <c r="W781" s="8" t="s">
        <v>3013</v>
      </c>
      <c r="X781" s="8"/>
    </row>
    <row r="782" spans="1:24" ht="15" customHeight="1" x14ac:dyDescent="0.25">
      <c r="A782" s="8" t="s">
        <v>24</v>
      </c>
      <c r="B782" s="9">
        <v>1461</v>
      </c>
      <c r="C782" s="8">
        <v>202</v>
      </c>
      <c r="D782" s="10" t="s">
        <v>3077</v>
      </c>
      <c r="E782" s="8" t="s">
        <v>1477</v>
      </c>
      <c r="F782" s="8" t="s">
        <v>3078</v>
      </c>
      <c r="G782" s="8" t="s">
        <v>3074</v>
      </c>
      <c r="H782" s="10" t="s">
        <v>3077</v>
      </c>
      <c r="I782" s="8" t="s">
        <v>74</v>
      </c>
      <c r="J782" s="8"/>
      <c r="K782" s="8" t="s">
        <v>3010</v>
      </c>
      <c r="L782" s="8"/>
      <c r="M782" s="8" t="s">
        <v>3081</v>
      </c>
      <c r="N782" s="8"/>
      <c r="O782" s="8" t="s">
        <v>3012</v>
      </c>
      <c r="P782" s="8"/>
      <c r="Q782" s="20">
        <v>38160</v>
      </c>
      <c r="R782" s="20"/>
      <c r="S782" s="26" t="s">
        <v>3076</v>
      </c>
      <c r="T782" s="26" t="s">
        <v>3013</v>
      </c>
      <c r="U782" s="12"/>
      <c r="V782" s="12"/>
      <c r="W782" s="8" t="s">
        <v>3013</v>
      </c>
      <c r="X782" s="8"/>
    </row>
    <row r="783" spans="1:24" ht="15" customHeight="1" x14ac:dyDescent="0.25">
      <c r="A783" s="8" t="s">
        <v>24</v>
      </c>
      <c r="B783" s="9">
        <v>1462</v>
      </c>
      <c r="C783" s="8">
        <v>229</v>
      </c>
      <c r="D783" s="10" t="s">
        <v>3077</v>
      </c>
      <c r="E783" s="8" t="s">
        <v>1477</v>
      </c>
      <c r="F783" s="8" t="s">
        <v>3078</v>
      </c>
      <c r="G783" s="8" t="s">
        <v>3074</v>
      </c>
      <c r="H783" s="10" t="s">
        <v>3077</v>
      </c>
      <c r="I783" s="8" t="s">
        <v>74</v>
      </c>
      <c r="J783" s="8"/>
      <c r="K783" s="8" t="s">
        <v>3017</v>
      </c>
      <c r="L783" s="8"/>
      <c r="M783" s="8" t="s">
        <v>3082</v>
      </c>
      <c r="N783" s="8"/>
      <c r="O783" s="8" t="s">
        <v>3083</v>
      </c>
      <c r="P783" s="8"/>
      <c r="Q783" s="20">
        <v>38971</v>
      </c>
      <c r="R783" s="20"/>
      <c r="S783" s="26" t="s">
        <v>3013</v>
      </c>
      <c r="T783" s="26" t="s">
        <v>3013</v>
      </c>
      <c r="U783" s="8" t="s">
        <v>3020</v>
      </c>
      <c r="V783" s="12"/>
      <c r="W783" s="8" t="s">
        <v>3013</v>
      </c>
      <c r="X783" s="8"/>
    </row>
    <row r="784" spans="1:24" ht="15" customHeight="1" x14ac:dyDescent="0.25">
      <c r="A784" s="8" t="s">
        <v>24</v>
      </c>
      <c r="B784" s="9">
        <v>1463</v>
      </c>
      <c r="C784" s="8">
        <v>169</v>
      </c>
      <c r="D784" s="10" t="s">
        <v>3077</v>
      </c>
      <c r="E784" s="8" t="s">
        <v>1477</v>
      </c>
      <c r="F784" s="8" t="s">
        <v>3078</v>
      </c>
      <c r="G784" s="8" t="s">
        <v>3074</v>
      </c>
      <c r="H784" s="10" t="s">
        <v>3077</v>
      </c>
      <c r="I784" s="8" t="s">
        <v>74</v>
      </c>
      <c r="J784" s="8"/>
      <c r="K784" s="8" t="s">
        <v>3017</v>
      </c>
      <c r="L784" s="8"/>
      <c r="M784" s="8" t="s">
        <v>3084</v>
      </c>
      <c r="N784" s="8"/>
      <c r="O784" s="8" t="s">
        <v>3012</v>
      </c>
      <c r="P784" s="8"/>
      <c r="Q784" s="20">
        <v>38963</v>
      </c>
      <c r="R784" s="20"/>
      <c r="S784" s="26" t="s">
        <v>3013</v>
      </c>
      <c r="T784" s="26"/>
      <c r="U784" s="12"/>
      <c r="V784" s="12"/>
      <c r="W784" s="8" t="s">
        <v>3013</v>
      </c>
      <c r="X784" s="8"/>
    </row>
    <row r="785" spans="1:24" ht="15" customHeight="1" x14ac:dyDescent="0.25">
      <c r="A785" s="8" t="s">
        <v>24</v>
      </c>
      <c r="B785" s="9">
        <v>1464</v>
      </c>
      <c r="C785" s="8">
        <v>262</v>
      </c>
      <c r="D785" s="10" t="s">
        <v>3085</v>
      </c>
      <c r="E785" s="8" t="s">
        <v>1477</v>
      </c>
      <c r="F785" s="8" t="s">
        <v>2273</v>
      </c>
      <c r="G785" s="8" t="s">
        <v>3086</v>
      </c>
      <c r="H785" s="10" t="s">
        <v>3085</v>
      </c>
      <c r="I785" s="8" t="s">
        <v>74</v>
      </c>
      <c r="J785" s="8"/>
      <c r="K785" s="8" t="s">
        <v>3010</v>
      </c>
      <c r="L785" s="8"/>
      <c r="M785" s="8" t="s">
        <v>3087</v>
      </c>
      <c r="N785" s="8"/>
      <c r="O785" s="8" t="s">
        <v>3088</v>
      </c>
      <c r="P785" s="8"/>
      <c r="Q785" s="20">
        <v>38161</v>
      </c>
      <c r="R785" s="20"/>
      <c r="S785" s="26" t="s">
        <v>3089</v>
      </c>
      <c r="T785" s="26"/>
      <c r="U785" s="12"/>
      <c r="V785" s="12"/>
      <c r="W785" s="8" t="s">
        <v>3013</v>
      </c>
      <c r="X785" s="8"/>
    </row>
    <row r="786" spans="1:24" ht="15" customHeight="1" x14ac:dyDescent="0.25">
      <c r="A786" s="8" t="s">
        <v>24</v>
      </c>
      <c r="B786" s="9">
        <v>1465</v>
      </c>
      <c r="C786" s="8">
        <v>103</v>
      </c>
      <c r="D786" s="10" t="s">
        <v>3085</v>
      </c>
      <c r="E786" s="8" t="s">
        <v>1477</v>
      </c>
      <c r="F786" s="8" t="s">
        <v>2273</v>
      </c>
      <c r="G786" s="8" t="s">
        <v>3086</v>
      </c>
      <c r="H786" s="10" t="s">
        <v>3085</v>
      </c>
      <c r="I786" s="8" t="s">
        <v>74</v>
      </c>
      <c r="J786" s="8"/>
      <c r="K786" s="8" t="s">
        <v>3017</v>
      </c>
      <c r="L786" s="8"/>
      <c r="M786" s="8" t="s">
        <v>3090</v>
      </c>
      <c r="N786" s="8"/>
      <c r="O786" s="8" t="s">
        <v>1800</v>
      </c>
      <c r="P786" s="8"/>
      <c r="Q786" s="20">
        <v>38557</v>
      </c>
      <c r="R786" s="20"/>
      <c r="S786" s="26" t="s">
        <v>3089</v>
      </c>
      <c r="T786" s="26" t="s">
        <v>3013</v>
      </c>
      <c r="U786" s="12"/>
      <c r="V786" s="12"/>
      <c r="W786" s="8" t="s">
        <v>3013</v>
      </c>
      <c r="X786" s="8"/>
    </row>
    <row r="787" spans="1:24" ht="15" customHeight="1" x14ac:dyDescent="0.25">
      <c r="A787" s="8" t="s">
        <v>24</v>
      </c>
      <c r="B787" s="9">
        <v>1466</v>
      </c>
      <c r="C787" s="8">
        <v>129</v>
      </c>
      <c r="D787" s="10" t="s">
        <v>3085</v>
      </c>
      <c r="E787" s="8" t="s">
        <v>1477</v>
      </c>
      <c r="F787" s="8" t="s">
        <v>2273</v>
      </c>
      <c r="G787" s="8" t="s">
        <v>3086</v>
      </c>
      <c r="H787" s="10" t="s">
        <v>3085</v>
      </c>
      <c r="I787" s="8" t="s">
        <v>74</v>
      </c>
      <c r="J787" s="8"/>
      <c r="K787" s="8" t="s">
        <v>3010</v>
      </c>
      <c r="L787" s="8"/>
      <c r="M787" s="8" t="s">
        <v>3091</v>
      </c>
      <c r="N787" s="8"/>
      <c r="O787" s="16" t="s">
        <v>3092</v>
      </c>
      <c r="P787" s="8"/>
      <c r="Q787" s="21">
        <v>38159</v>
      </c>
      <c r="R787" s="21"/>
      <c r="S787" s="26" t="s">
        <v>3013</v>
      </c>
      <c r="T787" s="26" t="s">
        <v>3013</v>
      </c>
      <c r="U787" s="12"/>
      <c r="V787" s="12"/>
      <c r="W787" s="8" t="s">
        <v>3013</v>
      </c>
      <c r="X787" s="8" t="s">
        <v>3093</v>
      </c>
    </row>
    <row r="788" spans="1:24" ht="15" customHeight="1" x14ac:dyDescent="0.25">
      <c r="A788" s="8" t="s">
        <v>24</v>
      </c>
      <c r="B788" s="9">
        <v>1467</v>
      </c>
      <c r="C788" s="8">
        <v>170</v>
      </c>
      <c r="D788" s="10" t="s">
        <v>3085</v>
      </c>
      <c r="E788" s="13" t="s">
        <v>1477</v>
      </c>
      <c r="F788" s="13" t="s">
        <v>2273</v>
      </c>
      <c r="G788" s="8" t="s">
        <v>3086</v>
      </c>
      <c r="H788" s="10" t="s">
        <v>3085</v>
      </c>
      <c r="I788" s="8" t="s">
        <v>74</v>
      </c>
      <c r="J788" s="8"/>
      <c r="K788" s="8" t="s">
        <v>3010</v>
      </c>
      <c r="L788" s="8"/>
      <c r="M788" s="8" t="s">
        <v>3011</v>
      </c>
      <c r="N788" s="8"/>
      <c r="O788" s="16" t="s">
        <v>3094</v>
      </c>
      <c r="P788" s="8"/>
      <c r="Q788" s="21">
        <v>38858</v>
      </c>
      <c r="R788" s="21"/>
      <c r="S788" s="26" t="s">
        <v>3013</v>
      </c>
      <c r="T788" s="26"/>
      <c r="U788" s="12"/>
      <c r="V788" s="12"/>
      <c r="W788" s="8" t="s">
        <v>3013</v>
      </c>
      <c r="X788" s="8"/>
    </row>
    <row r="789" spans="1:24" ht="15" customHeight="1" x14ac:dyDescent="0.25">
      <c r="A789" s="8" t="s">
        <v>24</v>
      </c>
      <c r="B789" s="9">
        <v>1468</v>
      </c>
      <c r="C789" s="8">
        <v>211</v>
      </c>
      <c r="D789" s="10" t="s">
        <v>3085</v>
      </c>
      <c r="E789" s="16" t="s">
        <v>1477</v>
      </c>
      <c r="F789" s="16" t="s">
        <v>2273</v>
      </c>
      <c r="G789" s="8" t="s">
        <v>3086</v>
      </c>
      <c r="H789" s="10" t="s">
        <v>3085</v>
      </c>
      <c r="I789" s="8" t="s">
        <v>74</v>
      </c>
      <c r="J789" s="8"/>
      <c r="K789" s="8" t="s">
        <v>3017</v>
      </c>
      <c r="L789" s="8"/>
      <c r="M789" s="16" t="s">
        <v>3095</v>
      </c>
      <c r="N789" s="8"/>
      <c r="O789" s="8" t="s">
        <v>1800</v>
      </c>
      <c r="P789" s="8"/>
      <c r="Q789" s="21">
        <v>38971</v>
      </c>
      <c r="R789" s="21"/>
      <c r="S789" s="26" t="s">
        <v>3013</v>
      </c>
      <c r="T789" s="26"/>
      <c r="U789" s="12"/>
      <c r="V789" s="12"/>
      <c r="W789" s="8" t="s">
        <v>3013</v>
      </c>
      <c r="X789" s="8"/>
    </row>
    <row r="790" spans="1:24" ht="15" customHeight="1" x14ac:dyDescent="0.25">
      <c r="A790" s="8" t="s">
        <v>24</v>
      </c>
      <c r="B790" s="9">
        <v>1469</v>
      </c>
      <c r="C790" s="8">
        <v>225</v>
      </c>
      <c r="D790" s="10" t="s">
        <v>3096</v>
      </c>
      <c r="E790" s="16" t="s">
        <v>1477</v>
      </c>
      <c r="F790" s="16" t="s">
        <v>3078</v>
      </c>
      <c r="G790" s="8" t="s">
        <v>3097</v>
      </c>
      <c r="H790" s="10" t="s">
        <v>3085</v>
      </c>
      <c r="I790" s="8" t="s">
        <v>74</v>
      </c>
      <c r="J790" s="8"/>
      <c r="K790" s="8" t="s">
        <v>3017</v>
      </c>
      <c r="L790" s="8"/>
      <c r="M790" s="8" t="s">
        <v>3098</v>
      </c>
      <c r="N790" s="8"/>
      <c r="O790" s="8" t="s">
        <v>1800</v>
      </c>
      <c r="P790" s="8"/>
      <c r="Q790" s="21">
        <v>38971</v>
      </c>
      <c r="R790" s="21"/>
      <c r="S790" s="26" t="s">
        <v>3013</v>
      </c>
      <c r="T790" s="26" t="s">
        <v>3013</v>
      </c>
      <c r="U790" s="8" t="s">
        <v>3020</v>
      </c>
      <c r="V790" s="12"/>
      <c r="W790" s="8" t="s">
        <v>3013</v>
      </c>
      <c r="X790" s="8"/>
    </row>
    <row r="791" spans="1:24" ht="15" customHeight="1" x14ac:dyDescent="0.25">
      <c r="A791" s="8" t="s">
        <v>24</v>
      </c>
      <c r="B791" s="9">
        <v>1470</v>
      </c>
      <c r="C791" s="8">
        <v>243</v>
      </c>
      <c r="D791" s="10" t="s">
        <v>3099</v>
      </c>
      <c r="E791" s="27" t="s">
        <v>1477</v>
      </c>
      <c r="F791" s="27" t="s">
        <v>3100</v>
      </c>
      <c r="G791" s="8" t="s">
        <v>3101</v>
      </c>
      <c r="H791" s="10" t="s">
        <v>3099</v>
      </c>
      <c r="I791" s="8" t="s">
        <v>74</v>
      </c>
      <c r="J791" s="8"/>
      <c r="K791" s="8" t="s">
        <v>3010</v>
      </c>
      <c r="L791" s="16"/>
      <c r="M791" s="8" t="s">
        <v>3102</v>
      </c>
      <c r="N791" s="8"/>
      <c r="O791" s="8" t="s">
        <v>1800</v>
      </c>
      <c r="P791" s="8"/>
      <c r="Q791" s="21">
        <v>38890</v>
      </c>
      <c r="R791" s="21"/>
      <c r="S791" s="26" t="s">
        <v>3076</v>
      </c>
      <c r="T791" s="26"/>
      <c r="U791" s="12"/>
      <c r="V791" s="12"/>
      <c r="W791" s="8" t="s">
        <v>3013</v>
      </c>
      <c r="X791" s="8"/>
    </row>
    <row r="792" spans="1:24" ht="15" customHeight="1" x14ac:dyDescent="0.25">
      <c r="A792" s="8" t="s">
        <v>24</v>
      </c>
      <c r="B792" s="9">
        <v>1471</v>
      </c>
      <c r="C792" s="8">
        <v>267</v>
      </c>
      <c r="D792" s="10" t="s">
        <v>3099</v>
      </c>
      <c r="E792" s="27" t="s">
        <v>1477</v>
      </c>
      <c r="F792" s="27" t="s">
        <v>3100</v>
      </c>
      <c r="G792" s="8" t="s">
        <v>3101</v>
      </c>
      <c r="H792" s="10" t="s">
        <v>3099</v>
      </c>
      <c r="I792" s="8" t="s">
        <v>74</v>
      </c>
      <c r="J792" s="8"/>
      <c r="K792" s="8" t="s">
        <v>3010</v>
      </c>
      <c r="L792" s="8"/>
      <c r="M792" s="8" t="s">
        <v>3103</v>
      </c>
      <c r="N792" s="8"/>
      <c r="O792" s="16"/>
      <c r="P792" s="8"/>
      <c r="Q792" s="21">
        <v>38161</v>
      </c>
      <c r="R792" s="21"/>
      <c r="S792" s="26" t="s">
        <v>3089</v>
      </c>
      <c r="T792" s="26" t="s">
        <v>3013</v>
      </c>
      <c r="U792" s="12"/>
      <c r="V792" s="12"/>
      <c r="W792" s="8" t="s">
        <v>3013</v>
      </c>
      <c r="X792" s="8" t="str">
        <f>"+ Ch. ferruginea"</f>
        <v>+ Ch. ferruginea</v>
      </c>
    </row>
    <row r="793" spans="1:24" ht="15" customHeight="1" x14ac:dyDescent="0.25">
      <c r="A793" s="8" t="s">
        <v>24</v>
      </c>
      <c r="B793" s="9">
        <v>1472</v>
      </c>
      <c r="C793" s="8">
        <v>270</v>
      </c>
      <c r="D793" s="10" t="s">
        <v>2278</v>
      </c>
      <c r="E793" s="8" t="s">
        <v>1477</v>
      </c>
      <c r="F793" s="8" t="s">
        <v>2279</v>
      </c>
      <c r="G793" s="8" t="s">
        <v>2280</v>
      </c>
      <c r="H793" s="10" t="s">
        <v>2278</v>
      </c>
      <c r="I793" s="8" t="s">
        <v>74</v>
      </c>
      <c r="J793" s="8"/>
      <c r="K793" s="8" t="s">
        <v>3010</v>
      </c>
      <c r="L793" s="8"/>
      <c r="M793" s="16" t="s">
        <v>3104</v>
      </c>
      <c r="N793" s="8"/>
      <c r="O793" s="16" t="s">
        <v>3012</v>
      </c>
      <c r="P793" s="8"/>
      <c r="Q793" s="21">
        <v>38232</v>
      </c>
      <c r="R793" s="21"/>
      <c r="S793" s="26" t="s">
        <v>3089</v>
      </c>
      <c r="T793" s="26" t="s">
        <v>3013</v>
      </c>
      <c r="U793" s="12"/>
      <c r="V793" s="12"/>
      <c r="W793" s="8" t="s">
        <v>3013</v>
      </c>
      <c r="X793" s="8"/>
    </row>
    <row r="794" spans="1:24" ht="15" customHeight="1" x14ac:dyDescent="0.25">
      <c r="A794" s="8" t="s">
        <v>24</v>
      </c>
      <c r="B794" s="9">
        <v>1473</v>
      </c>
      <c r="C794" s="8">
        <v>266</v>
      </c>
      <c r="D794" s="10" t="s">
        <v>2278</v>
      </c>
      <c r="E794" s="8" t="s">
        <v>1477</v>
      </c>
      <c r="F794" s="8" t="s">
        <v>2279</v>
      </c>
      <c r="G794" s="8" t="s">
        <v>2280</v>
      </c>
      <c r="H794" s="10" t="s">
        <v>2278</v>
      </c>
      <c r="I794" s="8" t="s">
        <v>74</v>
      </c>
      <c r="J794" s="8"/>
      <c r="K794" s="8" t="s">
        <v>3010</v>
      </c>
      <c r="L794" s="8"/>
      <c r="M794" s="8" t="s">
        <v>3104</v>
      </c>
      <c r="N794" s="8"/>
      <c r="O794" s="16" t="s">
        <v>3012</v>
      </c>
      <c r="P794" s="8"/>
      <c r="Q794" s="21">
        <v>38232</v>
      </c>
      <c r="R794" s="21"/>
      <c r="S794" s="26" t="s">
        <v>3089</v>
      </c>
      <c r="T794" s="26" t="s">
        <v>3013</v>
      </c>
      <c r="U794" s="12"/>
      <c r="V794" s="12"/>
      <c r="W794" s="8" t="s">
        <v>3013</v>
      </c>
      <c r="X794" s="8"/>
    </row>
    <row r="795" spans="1:24" ht="15" customHeight="1" x14ac:dyDescent="0.25">
      <c r="A795" s="8" t="s">
        <v>24</v>
      </c>
      <c r="B795" s="9">
        <v>1474</v>
      </c>
      <c r="C795" s="8">
        <v>230</v>
      </c>
      <c r="D795" s="10" t="s">
        <v>3105</v>
      </c>
      <c r="E795" s="8" t="s">
        <v>3106</v>
      </c>
      <c r="F795" s="8" t="s">
        <v>2286</v>
      </c>
      <c r="G795" s="8" t="s">
        <v>3107</v>
      </c>
      <c r="H795" s="10" t="s">
        <v>3105</v>
      </c>
      <c r="I795" s="8" t="s">
        <v>74</v>
      </c>
      <c r="J795" s="8"/>
      <c r="K795" s="8" t="s">
        <v>3017</v>
      </c>
      <c r="L795" s="8"/>
      <c r="M795" s="8" t="s">
        <v>3108</v>
      </c>
      <c r="N795" s="8"/>
      <c r="O795" s="8" t="s">
        <v>3019</v>
      </c>
      <c r="P795" s="8"/>
      <c r="Q795" s="20">
        <v>38970</v>
      </c>
      <c r="R795" s="20"/>
      <c r="S795" s="26" t="s">
        <v>3013</v>
      </c>
      <c r="T795" s="26" t="s">
        <v>3013</v>
      </c>
      <c r="U795" s="12"/>
      <c r="V795" s="12"/>
      <c r="W795" s="8" t="s">
        <v>3013</v>
      </c>
      <c r="X795" s="8"/>
    </row>
    <row r="796" spans="1:24" ht="15" customHeight="1" x14ac:dyDescent="0.25">
      <c r="A796" s="8" t="s">
        <v>24</v>
      </c>
      <c r="B796" s="9">
        <v>1475</v>
      </c>
      <c r="C796" s="8">
        <v>246</v>
      </c>
      <c r="D796" s="10" t="s">
        <v>3109</v>
      </c>
      <c r="E796" s="27" t="s">
        <v>26</v>
      </c>
      <c r="F796" s="27" t="s">
        <v>2300</v>
      </c>
      <c r="G796" s="8" t="s">
        <v>3110</v>
      </c>
      <c r="H796" s="10" t="s">
        <v>3109</v>
      </c>
      <c r="I796" s="8" t="s">
        <v>74</v>
      </c>
      <c r="J796" s="8"/>
      <c r="K796" s="8" t="s">
        <v>3017</v>
      </c>
      <c r="L796" s="8"/>
      <c r="M796" s="8" t="s">
        <v>3111</v>
      </c>
      <c r="N796" s="8"/>
      <c r="O796" s="8" t="s">
        <v>3019</v>
      </c>
      <c r="P796" s="8"/>
      <c r="Q796" s="21">
        <v>39006</v>
      </c>
      <c r="R796" s="21"/>
      <c r="S796" s="26" t="s">
        <v>3013</v>
      </c>
      <c r="T796" s="26"/>
      <c r="U796" s="12"/>
      <c r="V796" s="12"/>
      <c r="W796" s="8" t="s">
        <v>3013</v>
      </c>
      <c r="X796" s="8"/>
    </row>
    <row r="797" spans="1:24" ht="15" customHeight="1" x14ac:dyDescent="0.25">
      <c r="A797" s="8" t="s">
        <v>24</v>
      </c>
      <c r="B797" s="9">
        <v>1476</v>
      </c>
      <c r="C797" s="8">
        <v>62</v>
      </c>
      <c r="D797" s="10" t="s">
        <v>3109</v>
      </c>
      <c r="E797" s="8" t="s">
        <v>26</v>
      </c>
      <c r="F797" s="8" t="s">
        <v>2300</v>
      </c>
      <c r="G797" s="8" t="s">
        <v>3110</v>
      </c>
      <c r="H797" s="10" t="s">
        <v>3109</v>
      </c>
      <c r="I797" s="8" t="s">
        <v>74</v>
      </c>
      <c r="J797" s="8"/>
      <c r="K797" s="8" t="s">
        <v>3017</v>
      </c>
      <c r="L797" s="8"/>
      <c r="M797" s="8" t="s">
        <v>3112</v>
      </c>
      <c r="N797" s="8"/>
      <c r="O797" s="8" t="s">
        <v>266</v>
      </c>
      <c r="P797" s="8"/>
      <c r="Q797" s="21">
        <v>38583</v>
      </c>
      <c r="R797" s="21"/>
      <c r="S797" s="26" t="s">
        <v>3013</v>
      </c>
      <c r="T797" s="26" t="s">
        <v>3013</v>
      </c>
      <c r="U797" s="12"/>
      <c r="V797" s="12"/>
      <c r="W797" s="8" t="s">
        <v>3013</v>
      </c>
      <c r="X797" s="8"/>
    </row>
    <row r="798" spans="1:24" ht="15" customHeight="1" x14ac:dyDescent="0.25">
      <c r="A798" s="8" t="s">
        <v>24</v>
      </c>
      <c r="B798" s="9">
        <v>1477</v>
      </c>
      <c r="C798" s="8">
        <v>90</v>
      </c>
      <c r="D798" s="10" t="s">
        <v>3109</v>
      </c>
      <c r="E798" s="8" t="s">
        <v>26</v>
      </c>
      <c r="F798" s="8" t="s">
        <v>2300</v>
      </c>
      <c r="G798" s="8" t="s">
        <v>3110</v>
      </c>
      <c r="H798" s="10" t="s">
        <v>3109</v>
      </c>
      <c r="I798" s="8" t="s">
        <v>74</v>
      </c>
      <c r="J798" s="8"/>
      <c r="K798" s="8" t="s">
        <v>3017</v>
      </c>
      <c r="L798" s="8"/>
      <c r="M798" s="8" t="s">
        <v>3113</v>
      </c>
      <c r="N798" s="8"/>
      <c r="O798" s="8" t="s">
        <v>266</v>
      </c>
      <c r="P798" s="8"/>
      <c r="Q798" s="20">
        <v>38507</v>
      </c>
      <c r="R798" s="20"/>
      <c r="S798" s="26" t="s">
        <v>3013</v>
      </c>
      <c r="T798" s="26" t="s">
        <v>3013</v>
      </c>
      <c r="U798" s="12"/>
      <c r="V798" s="12"/>
      <c r="W798" s="8" t="s">
        <v>3013</v>
      </c>
      <c r="X798" s="8"/>
    </row>
    <row r="799" spans="1:24" ht="15" customHeight="1" x14ac:dyDescent="0.25">
      <c r="A799" s="8" t="s">
        <v>24</v>
      </c>
      <c r="B799" s="9">
        <v>1478</v>
      </c>
      <c r="C799" s="8">
        <v>89</v>
      </c>
      <c r="D799" s="10" t="s">
        <v>3114</v>
      </c>
      <c r="E799" s="27" t="s">
        <v>26</v>
      </c>
      <c r="F799" s="27" t="s">
        <v>397</v>
      </c>
      <c r="G799" s="27" t="s">
        <v>3115</v>
      </c>
      <c r="H799" s="10" t="s">
        <v>3114</v>
      </c>
      <c r="I799" s="8" t="s">
        <v>74</v>
      </c>
      <c r="J799" s="8"/>
      <c r="K799" s="8" t="s">
        <v>3017</v>
      </c>
      <c r="L799" s="8"/>
      <c r="M799" s="8" t="s">
        <v>3116</v>
      </c>
      <c r="N799" s="8"/>
      <c r="O799" s="8" t="s">
        <v>266</v>
      </c>
      <c r="P799" s="8"/>
      <c r="Q799" s="20">
        <v>38508</v>
      </c>
      <c r="R799" s="20"/>
      <c r="S799" s="26" t="s">
        <v>3013</v>
      </c>
      <c r="T799" s="26" t="s">
        <v>3013</v>
      </c>
      <c r="U799" s="12"/>
      <c r="V799" s="12"/>
      <c r="W799" s="8" t="s">
        <v>3013</v>
      </c>
      <c r="X799" s="8"/>
    </row>
    <row r="800" spans="1:24" ht="15" customHeight="1" x14ac:dyDescent="0.25">
      <c r="A800" s="8" t="s">
        <v>24</v>
      </c>
      <c r="B800" s="9">
        <v>1479</v>
      </c>
      <c r="C800" s="8">
        <v>182</v>
      </c>
      <c r="D800" s="10" t="s">
        <v>3117</v>
      </c>
      <c r="E800" s="16" t="s">
        <v>26</v>
      </c>
      <c r="F800" s="16" t="s">
        <v>428</v>
      </c>
      <c r="G800" s="8" t="s">
        <v>2750</v>
      </c>
      <c r="H800" s="10" t="s">
        <v>3117</v>
      </c>
      <c r="I800" s="8" t="s">
        <v>74</v>
      </c>
      <c r="J800" s="8"/>
      <c r="K800" s="8" t="s">
        <v>3010</v>
      </c>
      <c r="L800" s="8"/>
      <c r="M800" s="8" t="s">
        <v>3118</v>
      </c>
      <c r="N800" s="8"/>
      <c r="O800" s="8" t="s">
        <v>3066</v>
      </c>
      <c r="P800" s="8"/>
      <c r="Q800" s="20">
        <v>38160</v>
      </c>
      <c r="R800" s="20"/>
      <c r="S800" s="26" t="s">
        <v>3119</v>
      </c>
      <c r="T800" s="26" t="s">
        <v>3013</v>
      </c>
      <c r="U800" s="12"/>
      <c r="V800" s="12"/>
      <c r="W800" s="8" t="s">
        <v>3013</v>
      </c>
      <c r="X800" s="8"/>
    </row>
    <row r="801" spans="1:24" ht="15" customHeight="1" x14ac:dyDescent="0.25">
      <c r="A801" s="8" t="s">
        <v>24</v>
      </c>
      <c r="B801" s="9">
        <v>1480</v>
      </c>
      <c r="C801" s="8">
        <v>271</v>
      </c>
      <c r="D801" s="10" t="s">
        <v>3120</v>
      </c>
      <c r="E801" s="8" t="s">
        <v>26</v>
      </c>
      <c r="F801" s="8" t="s">
        <v>520</v>
      </c>
      <c r="G801" s="60" t="s">
        <v>3121</v>
      </c>
      <c r="H801" s="10" t="s">
        <v>3120</v>
      </c>
      <c r="I801" s="8" t="s">
        <v>74</v>
      </c>
      <c r="J801" s="8"/>
      <c r="K801" s="8" t="s">
        <v>3010</v>
      </c>
      <c r="L801" s="8"/>
      <c r="M801" s="8" t="s">
        <v>3122</v>
      </c>
      <c r="N801" s="8"/>
      <c r="O801" s="8"/>
      <c r="P801" s="8"/>
      <c r="Q801" s="20">
        <v>38159</v>
      </c>
      <c r="R801" s="20"/>
      <c r="S801" s="26" t="s">
        <v>3119</v>
      </c>
      <c r="T801" s="26" t="s">
        <v>3013</v>
      </c>
      <c r="U801" s="12"/>
      <c r="V801" s="12"/>
      <c r="W801" s="8" t="s">
        <v>3013</v>
      </c>
      <c r="X801" s="8"/>
    </row>
    <row r="802" spans="1:24" ht="15" customHeight="1" x14ac:dyDescent="0.25">
      <c r="A802" s="8" t="s">
        <v>24</v>
      </c>
      <c r="B802" s="9">
        <v>1481</v>
      </c>
      <c r="C802" s="8">
        <v>46</v>
      </c>
      <c r="D802" s="10" t="s">
        <v>3123</v>
      </c>
      <c r="E802" s="27" t="s">
        <v>26</v>
      </c>
      <c r="F802" s="27" t="s">
        <v>3124</v>
      </c>
      <c r="G802" s="60" t="s">
        <v>3121</v>
      </c>
      <c r="H802" s="10" t="s">
        <v>3123</v>
      </c>
      <c r="I802" s="8" t="s">
        <v>74</v>
      </c>
      <c r="J802" s="8"/>
      <c r="K802" s="8" t="s">
        <v>3017</v>
      </c>
      <c r="L802" s="8"/>
      <c r="M802" s="8" t="s">
        <v>3125</v>
      </c>
      <c r="N802" s="8"/>
      <c r="O802" s="8" t="s">
        <v>3019</v>
      </c>
      <c r="P802" s="8"/>
      <c r="Q802" s="20">
        <v>38557</v>
      </c>
      <c r="R802" s="20"/>
      <c r="S802" s="26" t="s">
        <v>3013</v>
      </c>
      <c r="T802" s="26" t="s">
        <v>3013</v>
      </c>
      <c r="U802" s="8" t="s">
        <v>3020</v>
      </c>
      <c r="V802" s="12"/>
      <c r="W802" s="8" t="s">
        <v>3013</v>
      </c>
      <c r="X802" s="8"/>
    </row>
    <row r="803" spans="1:24" ht="15" customHeight="1" x14ac:dyDescent="0.25">
      <c r="A803" s="8" t="s">
        <v>24</v>
      </c>
      <c r="B803" s="9">
        <v>1482</v>
      </c>
      <c r="C803" s="8">
        <v>255</v>
      </c>
      <c r="D803" s="10" t="s">
        <v>3126</v>
      </c>
      <c r="E803" s="13" t="s">
        <v>26</v>
      </c>
      <c r="F803" s="13" t="s">
        <v>3127</v>
      </c>
      <c r="G803" s="8" t="s">
        <v>528</v>
      </c>
      <c r="H803" s="10" t="s">
        <v>3126</v>
      </c>
      <c r="I803" s="8" t="s">
        <v>74</v>
      </c>
      <c r="J803" s="8"/>
      <c r="K803" s="8" t="s">
        <v>3017</v>
      </c>
      <c r="L803" s="8"/>
      <c r="M803" s="8" t="s">
        <v>3128</v>
      </c>
      <c r="N803" s="8"/>
      <c r="O803" s="8" t="s">
        <v>1800</v>
      </c>
      <c r="P803" s="8"/>
      <c r="Q803" s="20">
        <v>37927</v>
      </c>
      <c r="R803" s="20"/>
      <c r="S803" s="26" t="s">
        <v>3013</v>
      </c>
      <c r="T803" s="26"/>
      <c r="U803" s="12"/>
      <c r="V803" s="12"/>
      <c r="W803" s="8" t="s">
        <v>3013</v>
      </c>
      <c r="X803" s="8"/>
    </row>
    <row r="804" spans="1:24" ht="15" customHeight="1" x14ac:dyDescent="0.25">
      <c r="A804" s="8" t="s">
        <v>24</v>
      </c>
      <c r="B804" s="9">
        <v>1483</v>
      </c>
      <c r="C804" s="8">
        <v>203</v>
      </c>
      <c r="D804" s="10" t="s">
        <v>3126</v>
      </c>
      <c r="E804" s="8" t="s">
        <v>26</v>
      </c>
      <c r="F804" s="8" t="s">
        <v>3127</v>
      </c>
      <c r="G804" s="16" t="s">
        <v>528</v>
      </c>
      <c r="H804" s="10" t="s">
        <v>3126</v>
      </c>
      <c r="I804" s="8" t="s">
        <v>74</v>
      </c>
      <c r="J804" s="8"/>
      <c r="K804" s="8" t="s">
        <v>3010</v>
      </c>
      <c r="L804" s="8"/>
      <c r="M804" s="8" t="s">
        <v>3129</v>
      </c>
      <c r="N804" s="8"/>
      <c r="O804" s="8" t="s">
        <v>3130</v>
      </c>
      <c r="P804" s="8"/>
      <c r="Q804" s="20">
        <v>38159</v>
      </c>
      <c r="R804" s="20"/>
      <c r="S804" s="26" t="s">
        <v>3089</v>
      </c>
      <c r="T804" s="26" t="s">
        <v>3013</v>
      </c>
      <c r="U804" s="12"/>
      <c r="V804" s="12"/>
      <c r="W804" s="8" t="s">
        <v>3013</v>
      </c>
      <c r="X804" s="8"/>
    </row>
    <row r="805" spans="1:24" ht="15" customHeight="1" x14ac:dyDescent="0.25">
      <c r="A805" s="8" t="s">
        <v>24</v>
      </c>
      <c r="B805" s="9">
        <v>1484</v>
      </c>
      <c r="C805" s="8">
        <v>80</v>
      </c>
      <c r="D805" s="10" t="s">
        <v>3126</v>
      </c>
      <c r="E805" s="16" t="s">
        <v>26</v>
      </c>
      <c r="F805" s="16" t="s">
        <v>3127</v>
      </c>
      <c r="G805" s="16" t="s">
        <v>528</v>
      </c>
      <c r="H805" s="10" t="s">
        <v>3126</v>
      </c>
      <c r="I805" s="8" t="s">
        <v>74</v>
      </c>
      <c r="J805" s="8"/>
      <c r="K805" s="8" t="s">
        <v>3017</v>
      </c>
      <c r="L805" s="8"/>
      <c r="M805" s="8" t="s">
        <v>3131</v>
      </c>
      <c r="N805" s="8"/>
      <c r="O805" s="8" t="s">
        <v>3132</v>
      </c>
      <c r="P805" s="8"/>
      <c r="Q805" s="20">
        <v>38293</v>
      </c>
      <c r="R805" s="20"/>
      <c r="S805" s="26" t="s">
        <v>3013</v>
      </c>
      <c r="T805" s="26" t="s">
        <v>3013</v>
      </c>
      <c r="U805" s="12"/>
      <c r="V805" s="12"/>
      <c r="W805" s="8" t="s">
        <v>3013</v>
      </c>
      <c r="X805" s="8"/>
    </row>
    <row r="806" spans="1:24" ht="15" customHeight="1" x14ac:dyDescent="0.25">
      <c r="A806" s="8" t="s">
        <v>24</v>
      </c>
      <c r="B806" s="9">
        <v>1485</v>
      </c>
      <c r="C806" s="8">
        <v>86</v>
      </c>
      <c r="D806" s="10" t="s">
        <v>3126</v>
      </c>
      <c r="E806" s="16" t="s">
        <v>26</v>
      </c>
      <c r="F806" s="16" t="s">
        <v>3127</v>
      </c>
      <c r="G806" s="16" t="s">
        <v>528</v>
      </c>
      <c r="H806" s="10" t="s">
        <v>3126</v>
      </c>
      <c r="I806" s="8" t="s">
        <v>74</v>
      </c>
      <c r="J806" s="8"/>
      <c r="K806" s="8" t="s">
        <v>3017</v>
      </c>
      <c r="L806" s="8"/>
      <c r="M806" s="8" t="s">
        <v>3133</v>
      </c>
      <c r="N806" s="8"/>
      <c r="O806" s="8" t="s">
        <v>3012</v>
      </c>
      <c r="P806" s="8"/>
      <c r="Q806" s="20">
        <v>37927</v>
      </c>
      <c r="R806" s="20"/>
      <c r="S806" s="26" t="s">
        <v>3013</v>
      </c>
      <c r="T806" s="26" t="s">
        <v>3013</v>
      </c>
      <c r="U806" s="12"/>
      <c r="V806" s="12"/>
      <c r="W806" s="8" t="s">
        <v>3013</v>
      </c>
      <c r="X806" s="8"/>
    </row>
    <row r="807" spans="1:24" ht="15" customHeight="1" x14ac:dyDescent="0.25">
      <c r="A807" s="8" t="s">
        <v>24</v>
      </c>
      <c r="B807" s="9">
        <v>1486</v>
      </c>
      <c r="C807" s="8">
        <v>87</v>
      </c>
      <c r="D807" s="10" t="s">
        <v>3126</v>
      </c>
      <c r="E807" s="16" t="s">
        <v>26</v>
      </c>
      <c r="F807" s="16" t="s">
        <v>3127</v>
      </c>
      <c r="G807" s="8" t="s">
        <v>528</v>
      </c>
      <c r="H807" s="10" t="s">
        <v>3126</v>
      </c>
      <c r="I807" s="8" t="s">
        <v>74</v>
      </c>
      <c r="J807" s="8"/>
      <c r="K807" s="8" t="s">
        <v>3017</v>
      </c>
      <c r="L807" s="8"/>
      <c r="M807" s="8" t="s">
        <v>3134</v>
      </c>
      <c r="N807" s="8"/>
      <c r="O807" s="8" t="s">
        <v>3019</v>
      </c>
      <c r="P807" s="8"/>
      <c r="Q807" s="21">
        <v>37927</v>
      </c>
      <c r="R807" s="21"/>
      <c r="S807" s="26" t="s">
        <v>3013</v>
      </c>
      <c r="T807" s="26" t="s">
        <v>3013</v>
      </c>
      <c r="U807" s="12"/>
      <c r="V807" s="12"/>
      <c r="W807" s="8" t="s">
        <v>3013</v>
      </c>
      <c r="X807" s="8"/>
    </row>
    <row r="808" spans="1:24" ht="15" customHeight="1" x14ac:dyDescent="0.25">
      <c r="A808" s="8" t="s">
        <v>24</v>
      </c>
      <c r="B808" s="9">
        <v>1487</v>
      </c>
      <c r="C808" s="8">
        <v>135</v>
      </c>
      <c r="D808" s="10" t="s">
        <v>3126</v>
      </c>
      <c r="E808" s="8" t="s">
        <v>26</v>
      </c>
      <c r="F808" s="8" t="s">
        <v>3127</v>
      </c>
      <c r="G808" s="8" t="s">
        <v>528</v>
      </c>
      <c r="H808" s="10" t="s">
        <v>3126</v>
      </c>
      <c r="I808" s="8" t="s">
        <v>74</v>
      </c>
      <c r="J808" s="8"/>
      <c r="K808" s="8" t="s">
        <v>3010</v>
      </c>
      <c r="L808" s="8"/>
      <c r="M808" s="8" t="s">
        <v>3135</v>
      </c>
      <c r="N808" s="8"/>
      <c r="O808" s="8" t="s">
        <v>3019</v>
      </c>
      <c r="P808" s="8"/>
      <c r="Q808" s="20">
        <v>38160</v>
      </c>
      <c r="R808" s="20"/>
      <c r="S808" s="26" t="s">
        <v>3136</v>
      </c>
      <c r="T808" s="26" t="s">
        <v>3013</v>
      </c>
      <c r="U808" s="12"/>
      <c r="V808" s="12"/>
      <c r="W808" s="8" t="s">
        <v>3013</v>
      </c>
      <c r="X808" s="8"/>
    </row>
    <row r="809" spans="1:24" ht="15" customHeight="1" x14ac:dyDescent="0.25">
      <c r="A809" s="8" t="s">
        <v>24</v>
      </c>
      <c r="B809" s="9">
        <v>1488</v>
      </c>
      <c r="C809" s="8">
        <v>18</v>
      </c>
      <c r="D809" s="10" t="s">
        <v>3126</v>
      </c>
      <c r="E809" s="16" t="s">
        <v>26</v>
      </c>
      <c r="F809" s="16" t="s">
        <v>3127</v>
      </c>
      <c r="G809" s="8" t="s">
        <v>528</v>
      </c>
      <c r="H809" s="10" t="s">
        <v>3126</v>
      </c>
      <c r="I809" s="8" t="s">
        <v>74</v>
      </c>
      <c r="J809" s="8"/>
      <c r="K809" s="8" t="s">
        <v>3017</v>
      </c>
      <c r="L809" s="8"/>
      <c r="M809" s="8" t="s">
        <v>3137</v>
      </c>
      <c r="N809" s="8"/>
      <c r="O809" s="8" t="s">
        <v>1800</v>
      </c>
      <c r="P809" s="8"/>
      <c r="Q809" s="20">
        <v>37927</v>
      </c>
      <c r="R809" s="20"/>
      <c r="S809" s="26" t="s">
        <v>3013</v>
      </c>
      <c r="T809" s="26" t="s">
        <v>3013</v>
      </c>
      <c r="U809" s="12"/>
      <c r="V809" s="12"/>
      <c r="W809" s="8" t="s">
        <v>3013</v>
      </c>
      <c r="X809" s="8"/>
    </row>
    <row r="810" spans="1:24" ht="15" customHeight="1" x14ac:dyDescent="0.25">
      <c r="A810" s="8" t="s">
        <v>24</v>
      </c>
      <c r="B810" s="9">
        <v>1489</v>
      </c>
      <c r="C810" s="8">
        <v>94</v>
      </c>
      <c r="D810" s="10" t="s">
        <v>3126</v>
      </c>
      <c r="E810" s="16" t="s">
        <v>26</v>
      </c>
      <c r="F810" s="16" t="s">
        <v>3127</v>
      </c>
      <c r="G810" s="8" t="s">
        <v>528</v>
      </c>
      <c r="H810" s="10" t="s">
        <v>3126</v>
      </c>
      <c r="I810" s="8" t="s">
        <v>74</v>
      </c>
      <c r="J810" s="8"/>
      <c r="K810" s="8" t="s">
        <v>3017</v>
      </c>
      <c r="L810" s="8"/>
      <c r="M810" s="8" t="s">
        <v>3138</v>
      </c>
      <c r="N810" s="8"/>
      <c r="O810" s="8"/>
      <c r="P810" s="8"/>
      <c r="Q810" s="20">
        <v>38560</v>
      </c>
      <c r="R810" s="20"/>
      <c r="S810" s="26" t="s">
        <v>3013</v>
      </c>
      <c r="T810" s="26" t="s">
        <v>3013</v>
      </c>
      <c r="U810" s="12"/>
      <c r="V810" s="12"/>
      <c r="W810" s="8" t="s">
        <v>3013</v>
      </c>
      <c r="X810" s="8" t="str">
        <f>"+ C. polydactyla"</f>
        <v>+ C. polydactyla</v>
      </c>
    </row>
    <row r="811" spans="1:24" ht="15" customHeight="1" x14ac:dyDescent="0.25">
      <c r="A811" s="8" t="s">
        <v>24</v>
      </c>
      <c r="B811" s="9">
        <v>1490</v>
      </c>
      <c r="C811" s="8">
        <v>220</v>
      </c>
      <c r="D811" s="10" t="s">
        <v>3126</v>
      </c>
      <c r="E811" s="8" t="s">
        <v>26</v>
      </c>
      <c r="F811" s="8" t="s">
        <v>3127</v>
      </c>
      <c r="G811" s="8" t="s">
        <v>528</v>
      </c>
      <c r="H811" s="10" t="s">
        <v>3126</v>
      </c>
      <c r="I811" s="8" t="s">
        <v>74</v>
      </c>
      <c r="J811" s="8"/>
      <c r="K811" s="8" t="s">
        <v>3017</v>
      </c>
      <c r="L811" s="8"/>
      <c r="M811" s="8" t="s">
        <v>3139</v>
      </c>
      <c r="N811" s="8"/>
      <c r="O811" s="8" t="s">
        <v>266</v>
      </c>
      <c r="P811" s="8"/>
      <c r="Q811" s="20">
        <v>38963</v>
      </c>
      <c r="R811" s="20"/>
      <c r="S811" s="26" t="s">
        <v>3013</v>
      </c>
      <c r="T811" s="26"/>
      <c r="U811" s="12"/>
      <c r="V811" s="12"/>
      <c r="W811" s="8" t="s">
        <v>3013</v>
      </c>
      <c r="X811" s="8"/>
    </row>
    <row r="812" spans="1:24" ht="15" customHeight="1" x14ac:dyDescent="0.25">
      <c r="A812" s="8" t="s">
        <v>24</v>
      </c>
      <c r="B812" s="9">
        <v>1491</v>
      </c>
      <c r="C812" s="8">
        <v>136</v>
      </c>
      <c r="D812" s="10" t="s">
        <v>3140</v>
      </c>
      <c r="E812" s="8" t="s">
        <v>26</v>
      </c>
      <c r="F812" s="8" t="s">
        <v>564</v>
      </c>
      <c r="G812" s="8" t="s">
        <v>3141</v>
      </c>
      <c r="H812" s="10" t="s">
        <v>3140</v>
      </c>
      <c r="I812" s="8" t="s">
        <v>74</v>
      </c>
      <c r="J812" s="8"/>
      <c r="K812" s="8" t="s">
        <v>3010</v>
      </c>
      <c r="L812" s="8"/>
      <c r="M812" s="8" t="s">
        <v>3142</v>
      </c>
      <c r="N812" s="8"/>
      <c r="O812" s="8"/>
      <c r="P812" s="8"/>
      <c r="Q812" s="20">
        <v>38159</v>
      </c>
      <c r="R812" s="20"/>
      <c r="S812" s="26" t="s">
        <v>3013</v>
      </c>
      <c r="T812" s="26"/>
      <c r="U812" s="12"/>
      <c r="V812" s="12"/>
      <c r="W812" s="8" t="s">
        <v>3013</v>
      </c>
      <c r="X812" s="8"/>
    </row>
    <row r="813" spans="1:24" ht="15" customHeight="1" x14ac:dyDescent="0.25">
      <c r="A813" s="8" t="s">
        <v>24</v>
      </c>
      <c r="B813" s="9">
        <v>1492</v>
      </c>
      <c r="C813" s="8">
        <v>258</v>
      </c>
      <c r="D813" s="10" t="s">
        <v>3140</v>
      </c>
      <c r="E813" s="8" t="s">
        <v>26</v>
      </c>
      <c r="F813" s="8" t="s">
        <v>564</v>
      </c>
      <c r="G813" s="8" t="s">
        <v>3141</v>
      </c>
      <c r="H813" s="10" t="s">
        <v>3140</v>
      </c>
      <c r="I813" s="8" t="s">
        <v>74</v>
      </c>
      <c r="J813" s="8"/>
      <c r="K813" s="8" t="s">
        <v>3017</v>
      </c>
      <c r="L813" s="8"/>
      <c r="M813" s="8" t="s">
        <v>3143</v>
      </c>
      <c r="N813" s="8"/>
      <c r="O813" s="8" t="s">
        <v>3012</v>
      </c>
      <c r="P813" s="8"/>
      <c r="Q813" s="20">
        <v>37955</v>
      </c>
      <c r="R813" s="20"/>
      <c r="S813" s="26" t="s">
        <v>3013</v>
      </c>
      <c r="T813" s="26"/>
      <c r="U813" s="12"/>
      <c r="V813" s="12"/>
      <c r="W813" s="8" t="s">
        <v>3013</v>
      </c>
      <c r="X813" s="8"/>
    </row>
    <row r="814" spans="1:24" ht="15" customHeight="1" x14ac:dyDescent="0.25">
      <c r="A814" s="8" t="s">
        <v>24</v>
      </c>
      <c r="B814" s="9">
        <v>1493</v>
      </c>
      <c r="C814" s="8">
        <v>81</v>
      </c>
      <c r="D814" s="10" t="s">
        <v>3140</v>
      </c>
      <c r="E814" s="8" t="s">
        <v>26</v>
      </c>
      <c r="F814" s="8" t="s">
        <v>564</v>
      </c>
      <c r="G814" s="8" t="s">
        <v>3141</v>
      </c>
      <c r="H814" s="10" t="s">
        <v>3140</v>
      </c>
      <c r="I814" s="8" t="s">
        <v>74</v>
      </c>
      <c r="J814" s="8"/>
      <c r="K814" s="8" t="s">
        <v>3017</v>
      </c>
      <c r="L814" s="8"/>
      <c r="M814" s="8" t="s">
        <v>3144</v>
      </c>
      <c r="N814" s="8"/>
      <c r="O814" s="8" t="s">
        <v>3132</v>
      </c>
      <c r="P814" s="8"/>
      <c r="Q814" s="20">
        <v>37955</v>
      </c>
      <c r="R814" s="20"/>
      <c r="S814" s="26" t="s">
        <v>3013</v>
      </c>
      <c r="T814" s="26" t="s">
        <v>3013</v>
      </c>
      <c r="U814" s="12"/>
      <c r="V814" s="12"/>
      <c r="W814" s="8" t="s">
        <v>3013</v>
      </c>
      <c r="X814" s="8"/>
    </row>
    <row r="815" spans="1:24" ht="15" customHeight="1" x14ac:dyDescent="0.25">
      <c r="A815" s="8" t="s">
        <v>24</v>
      </c>
      <c r="B815" s="9">
        <v>1494</v>
      </c>
      <c r="C815" s="8">
        <v>83</v>
      </c>
      <c r="D815" s="10" t="s">
        <v>3145</v>
      </c>
      <c r="E815" s="8" t="s">
        <v>26</v>
      </c>
      <c r="F815" s="8" t="s">
        <v>578</v>
      </c>
      <c r="G815" s="8" t="s">
        <v>3146</v>
      </c>
      <c r="H815" s="10" t="s">
        <v>3145</v>
      </c>
      <c r="I815" s="8" t="s">
        <v>74</v>
      </c>
      <c r="J815" s="8"/>
      <c r="K815" s="8" t="s">
        <v>3017</v>
      </c>
      <c r="L815" s="8"/>
      <c r="M815" s="8" t="s">
        <v>3147</v>
      </c>
      <c r="N815" s="8"/>
      <c r="O815" s="8" t="s">
        <v>3132</v>
      </c>
      <c r="P815" s="8"/>
      <c r="Q815" s="20">
        <v>38557</v>
      </c>
      <c r="R815" s="20"/>
      <c r="S815" s="26" t="s">
        <v>3013</v>
      </c>
      <c r="T815" s="26" t="s">
        <v>3013</v>
      </c>
      <c r="U815" s="12"/>
      <c r="V815" s="12"/>
      <c r="W815" s="8" t="s">
        <v>3013</v>
      </c>
      <c r="X815" s="8"/>
    </row>
    <row r="816" spans="1:24" ht="15" customHeight="1" x14ac:dyDescent="0.25">
      <c r="A816" s="8" t="s">
        <v>24</v>
      </c>
      <c r="B816" s="9">
        <v>1495</v>
      </c>
      <c r="C816" s="8">
        <v>51</v>
      </c>
      <c r="D816" s="10" t="s">
        <v>3145</v>
      </c>
      <c r="E816" s="8" t="s">
        <v>26</v>
      </c>
      <c r="F816" s="8" t="s">
        <v>578</v>
      </c>
      <c r="G816" s="8" t="s">
        <v>3146</v>
      </c>
      <c r="H816" s="10" t="s">
        <v>3145</v>
      </c>
      <c r="I816" s="8" t="s">
        <v>74</v>
      </c>
      <c r="J816" s="8"/>
      <c r="K816" s="8" t="s">
        <v>3017</v>
      </c>
      <c r="L816" s="8"/>
      <c r="M816" s="8" t="s">
        <v>3148</v>
      </c>
      <c r="N816" s="8"/>
      <c r="O816" s="8"/>
      <c r="P816" s="8"/>
      <c r="Q816" s="8"/>
      <c r="R816" s="8"/>
      <c r="S816" s="26" t="s">
        <v>3013</v>
      </c>
      <c r="T816" s="26" t="s">
        <v>3013</v>
      </c>
      <c r="U816" s="12"/>
      <c r="V816" s="12"/>
      <c r="W816" s="8" t="s">
        <v>3013</v>
      </c>
      <c r="X816" s="8"/>
    </row>
    <row r="817" spans="1:24" ht="15" customHeight="1" x14ac:dyDescent="0.25">
      <c r="A817" s="8" t="s">
        <v>24</v>
      </c>
      <c r="B817" s="9">
        <v>1496</v>
      </c>
      <c r="C817" s="8">
        <v>91</v>
      </c>
      <c r="D817" s="10" t="s">
        <v>3145</v>
      </c>
      <c r="E817" s="8" t="s">
        <v>26</v>
      </c>
      <c r="F817" s="8" t="s">
        <v>578</v>
      </c>
      <c r="G817" s="8" t="s">
        <v>3146</v>
      </c>
      <c r="H817" s="10" t="s">
        <v>3145</v>
      </c>
      <c r="I817" s="8" t="s">
        <v>74</v>
      </c>
      <c r="J817" s="8"/>
      <c r="K817" s="8" t="s">
        <v>3017</v>
      </c>
      <c r="L817" s="8"/>
      <c r="M817" s="8" t="s">
        <v>3149</v>
      </c>
      <c r="N817" s="8"/>
      <c r="O817" s="8"/>
      <c r="P817" s="8"/>
      <c r="Q817" s="20">
        <v>38507</v>
      </c>
      <c r="R817" s="20"/>
      <c r="S817" s="26" t="s">
        <v>3013</v>
      </c>
      <c r="T817" s="26" t="s">
        <v>3013</v>
      </c>
      <c r="U817" s="12"/>
      <c r="V817" s="12"/>
      <c r="W817" s="8" t="s">
        <v>3013</v>
      </c>
      <c r="X817" s="8"/>
    </row>
    <row r="818" spans="1:24" ht="15" customHeight="1" x14ac:dyDescent="0.25">
      <c r="A818" s="8" t="s">
        <v>24</v>
      </c>
      <c r="B818" s="9">
        <v>1497</v>
      </c>
      <c r="C818" s="8">
        <v>194</v>
      </c>
      <c r="D818" s="10" t="s">
        <v>3150</v>
      </c>
      <c r="E818" s="8" t="s">
        <v>26</v>
      </c>
      <c r="F818" s="8" t="s">
        <v>618</v>
      </c>
      <c r="G818" s="8" t="s">
        <v>3151</v>
      </c>
      <c r="H818" s="10" t="s">
        <v>3150</v>
      </c>
      <c r="I818" s="8" t="s">
        <v>74</v>
      </c>
      <c r="J818" s="8"/>
      <c r="K818" s="8" t="s">
        <v>3010</v>
      </c>
      <c r="L818" s="8"/>
      <c r="M818" s="8" t="s">
        <v>3152</v>
      </c>
      <c r="N818" s="8"/>
      <c r="O818" s="8"/>
      <c r="P818" s="8"/>
      <c r="Q818" s="20">
        <v>38159</v>
      </c>
      <c r="R818" s="20"/>
      <c r="S818" s="26" t="s">
        <v>3153</v>
      </c>
      <c r="T818" s="26"/>
      <c r="U818" s="12"/>
      <c r="V818" s="12"/>
      <c r="W818" s="8" t="s">
        <v>3013</v>
      </c>
      <c r="X818" s="8"/>
    </row>
    <row r="819" spans="1:24" ht="15" customHeight="1" x14ac:dyDescent="0.25">
      <c r="A819" s="8" t="s">
        <v>24</v>
      </c>
      <c r="B819" s="9">
        <v>1498</v>
      </c>
      <c r="C819" s="8">
        <v>193</v>
      </c>
      <c r="D819" s="10" t="s">
        <v>3150</v>
      </c>
      <c r="E819" s="13" t="s">
        <v>26</v>
      </c>
      <c r="F819" s="13" t="s">
        <v>618</v>
      </c>
      <c r="G819" s="8" t="s">
        <v>3151</v>
      </c>
      <c r="H819" s="10" t="s">
        <v>3150</v>
      </c>
      <c r="I819" s="8" t="s">
        <v>74</v>
      </c>
      <c r="J819" s="8"/>
      <c r="K819" s="8" t="s">
        <v>3010</v>
      </c>
      <c r="L819" s="8"/>
      <c r="M819" s="8" t="s">
        <v>3154</v>
      </c>
      <c r="N819" s="8"/>
      <c r="O819" s="8"/>
      <c r="P819" s="8"/>
      <c r="Q819" s="20">
        <v>38159</v>
      </c>
      <c r="R819" s="20"/>
      <c r="S819" s="26" t="s">
        <v>3153</v>
      </c>
      <c r="T819" s="26"/>
      <c r="U819" s="12"/>
      <c r="V819" s="12"/>
      <c r="W819" s="8" t="s">
        <v>3013</v>
      </c>
      <c r="X819" s="8"/>
    </row>
    <row r="820" spans="1:24" ht="15" customHeight="1" x14ac:dyDescent="0.25">
      <c r="A820" s="8" t="s">
        <v>24</v>
      </c>
      <c r="B820" s="9">
        <v>1499</v>
      </c>
      <c r="C820" s="8">
        <v>72</v>
      </c>
      <c r="D820" s="10" t="s">
        <v>3150</v>
      </c>
      <c r="E820" s="8" t="s">
        <v>26</v>
      </c>
      <c r="F820" s="8" t="s">
        <v>618</v>
      </c>
      <c r="G820" s="8" t="s">
        <v>3151</v>
      </c>
      <c r="H820" s="10" t="s">
        <v>3150</v>
      </c>
      <c r="I820" s="8" t="s">
        <v>74</v>
      </c>
      <c r="J820" s="8"/>
      <c r="K820" s="8" t="s">
        <v>3017</v>
      </c>
      <c r="L820" s="8"/>
      <c r="M820" s="8" t="s">
        <v>3155</v>
      </c>
      <c r="N820" s="8"/>
      <c r="O820" s="8" t="s">
        <v>3083</v>
      </c>
      <c r="P820" s="8"/>
      <c r="Q820" s="20">
        <v>38557</v>
      </c>
      <c r="R820" s="20"/>
      <c r="S820" s="26" t="s">
        <v>3013</v>
      </c>
      <c r="T820" s="26" t="s">
        <v>3013</v>
      </c>
      <c r="U820" s="12"/>
      <c r="V820" s="12"/>
      <c r="W820" s="8" t="s">
        <v>3013</v>
      </c>
      <c r="X820" s="8"/>
    </row>
    <row r="821" spans="1:24" ht="15" customHeight="1" x14ac:dyDescent="0.25">
      <c r="A821" s="8" t="s">
        <v>24</v>
      </c>
      <c r="B821" s="9">
        <v>1500</v>
      </c>
      <c r="C821" s="8">
        <v>216</v>
      </c>
      <c r="D821" s="10" t="s">
        <v>3123</v>
      </c>
      <c r="E821" s="8" t="s">
        <v>26</v>
      </c>
      <c r="F821" s="8" t="s">
        <v>3124</v>
      </c>
      <c r="G821" s="8" t="s">
        <v>3121</v>
      </c>
      <c r="H821" s="10" t="s">
        <v>3123</v>
      </c>
      <c r="I821" s="8" t="s">
        <v>74</v>
      </c>
      <c r="J821" s="8"/>
      <c r="K821" s="8" t="s">
        <v>3017</v>
      </c>
      <c r="L821" s="8"/>
      <c r="M821" s="8" t="s">
        <v>3156</v>
      </c>
      <c r="N821" s="8"/>
      <c r="O821" s="8" t="s">
        <v>3019</v>
      </c>
      <c r="P821" s="8"/>
      <c r="Q821" s="20">
        <v>38590</v>
      </c>
      <c r="R821" s="20"/>
      <c r="S821" s="26" t="s">
        <v>3013</v>
      </c>
      <c r="T821" s="26" t="s">
        <v>3013</v>
      </c>
      <c r="U821" s="12"/>
      <c r="V821" s="12"/>
      <c r="W821" s="8" t="s">
        <v>3013</v>
      </c>
      <c r="X821" s="8"/>
    </row>
    <row r="822" spans="1:24" ht="15" customHeight="1" x14ac:dyDescent="0.25">
      <c r="A822" s="8" t="s">
        <v>24</v>
      </c>
      <c r="B822" s="9">
        <v>1501</v>
      </c>
      <c r="C822" s="8">
        <v>67</v>
      </c>
      <c r="D822" s="10" t="s">
        <v>3123</v>
      </c>
      <c r="E822" s="8" t="s">
        <v>26</v>
      </c>
      <c r="F822" s="8" t="s">
        <v>3124</v>
      </c>
      <c r="G822" s="8" t="s">
        <v>3121</v>
      </c>
      <c r="H822" s="10" t="s">
        <v>3123</v>
      </c>
      <c r="I822" s="8" t="s">
        <v>74</v>
      </c>
      <c r="J822" s="8"/>
      <c r="K822" s="8" t="s">
        <v>3017</v>
      </c>
      <c r="L822" s="8"/>
      <c r="M822" s="8" t="s">
        <v>3157</v>
      </c>
      <c r="N822" s="8"/>
      <c r="O822" s="8"/>
      <c r="P822" s="8"/>
      <c r="Q822" s="20">
        <v>38116</v>
      </c>
      <c r="R822" s="20"/>
      <c r="S822" s="26" t="s">
        <v>3013</v>
      </c>
      <c r="T822" s="26" t="s">
        <v>3013</v>
      </c>
      <c r="U822" s="12"/>
      <c r="V822" s="12"/>
      <c r="W822" s="8" t="s">
        <v>3013</v>
      </c>
      <c r="X822" s="8"/>
    </row>
    <row r="823" spans="1:24" ht="15" customHeight="1" x14ac:dyDescent="0.25">
      <c r="A823" s="8" t="s">
        <v>24</v>
      </c>
      <c r="B823" s="9">
        <v>1502</v>
      </c>
      <c r="C823" s="8">
        <v>57</v>
      </c>
      <c r="D823" s="10" t="s">
        <v>3123</v>
      </c>
      <c r="E823" s="13" t="s">
        <v>26</v>
      </c>
      <c r="F823" s="13" t="s">
        <v>3124</v>
      </c>
      <c r="G823" s="8" t="s">
        <v>3121</v>
      </c>
      <c r="H823" s="10" t="s">
        <v>3123</v>
      </c>
      <c r="I823" s="8" t="s">
        <v>74</v>
      </c>
      <c r="J823" s="8"/>
      <c r="K823" s="8" t="s">
        <v>3017</v>
      </c>
      <c r="L823" s="8"/>
      <c r="M823" s="8" t="s">
        <v>3158</v>
      </c>
      <c r="N823" s="8"/>
      <c r="O823" s="8"/>
      <c r="P823" s="8"/>
      <c r="Q823" s="8"/>
      <c r="R823" s="8"/>
      <c r="S823" s="26" t="s">
        <v>3013</v>
      </c>
      <c r="T823" s="26" t="s">
        <v>3013</v>
      </c>
      <c r="U823" s="12"/>
      <c r="V823" s="12"/>
      <c r="W823" s="8" t="s">
        <v>3013</v>
      </c>
      <c r="X823" s="8"/>
    </row>
    <row r="824" spans="1:24" ht="15" customHeight="1" x14ac:dyDescent="0.25">
      <c r="A824" s="8" t="s">
        <v>24</v>
      </c>
      <c r="B824" s="9">
        <v>1503</v>
      </c>
      <c r="C824" s="8">
        <v>88</v>
      </c>
      <c r="D824" s="10" t="s">
        <v>3123</v>
      </c>
      <c r="E824" s="13" t="s">
        <v>26</v>
      </c>
      <c r="F824" s="13" t="s">
        <v>3124</v>
      </c>
      <c r="G824" s="8" t="s">
        <v>3121</v>
      </c>
      <c r="H824" s="10" t="s">
        <v>3123</v>
      </c>
      <c r="I824" s="8" t="s">
        <v>74</v>
      </c>
      <c r="J824" s="8"/>
      <c r="K824" s="8" t="s">
        <v>3017</v>
      </c>
      <c r="L824" s="8"/>
      <c r="M824" s="8" t="s">
        <v>3159</v>
      </c>
      <c r="N824" s="8"/>
      <c r="O824" s="8" t="s">
        <v>3132</v>
      </c>
      <c r="P824" s="8"/>
      <c r="Q824" s="20">
        <v>38507</v>
      </c>
      <c r="R824" s="20"/>
      <c r="S824" s="26" t="s">
        <v>3013</v>
      </c>
      <c r="T824" s="26" t="s">
        <v>3013</v>
      </c>
      <c r="U824" s="12"/>
      <c r="V824" s="12"/>
      <c r="W824" s="8" t="s">
        <v>3013</v>
      </c>
      <c r="X824" s="8"/>
    </row>
    <row r="825" spans="1:24" ht="15" customHeight="1" x14ac:dyDescent="0.25">
      <c r="A825" s="8" t="s">
        <v>24</v>
      </c>
      <c r="B825" s="9">
        <v>1504</v>
      </c>
      <c r="C825" s="8">
        <v>82</v>
      </c>
      <c r="D825" s="10" t="s">
        <v>3123</v>
      </c>
      <c r="E825" s="13" t="s">
        <v>26</v>
      </c>
      <c r="F825" s="13" t="s">
        <v>3124</v>
      </c>
      <c r="G825" s="8" t="s">
        <v>3121</v>
      </c>
      <c r="H825" s="10" t="s">
        <v>3123</v>
      </c>
      <c r="I825" s="8" t="s">
        <v>74</v>
      </c>
      <c r="J825" s="8"/>
      <c r="K825" s="8" t="s">
        <v>3017</v>
      </c>
      <c r="L825" s="8"/>
      <c r="M825" s="8" t="s">
        <v>3160</v>
      </c>
      <c r="N825" s="8"/>
      <c r="O825" s="8" t="s">
        <v>3132</v>
      </c>
      <c r="P825" s="8"/>
      <c r="Q825" s="20">
        <v>38557</v>
      </c>
      <c r="R825" s="20"/>
      <c r="S825" s="26" t="s">
        <v>3013</v>
      </c>
      <c r="T825" s="26" t="s">
        <v>3013</v>
      </c>
      <c r="U825" s="12"/>
      <c r="V825" s="12"/>
      <c r="W825" s="8" t="s">
        <v>3013</v>
      </c>
      <c r="X825" s="8"/>
    </row>
    <row r="826" spans="1:24" ht="15" customHeight="1" x14ac:dyDescent="0.25">
      <c r="A826" s="8" t="s">
        <v>24</v>
      </c>
      <c r="B826" s="9">
        <v>1505</v>
      </c>
      <c r="C826" s="8">
        <v>256</v>
      </c>
      <c r="D826" s="10" t="s">
        <v>3126</v>
      </c>
      <c r="E826" s="16" t="s">
        <v>26</v>
      </c>
      <c r="F826" s="16" t="s">
        <v>3127</v>
      </c>
      <c r="G826" s="8" t="s">
        <v>528</v>
      </c>
      <c r="H826" s="10" t="s">
        <v>3126</v>
      </c>
      <c r="I826" s="8" t="s">
        <v>74</v>
      </c>
      <c r="J826" s="8"/>
      <c r="K826" s="8" t="s">
        <v>3017</v>
      </c>
      <c r="L826" s="8"/>
      <c r="M826" s="8" t="s">
        <v>3143</v>
      </c>
      <c r="N826" s="8"/>
      <c r="O826" s="8" t="s">
        <v>3132</v>
      </c>
      <c r="P826" s="8"/>
      <c r="Q826" s="20">
        <v>37955</v>
      </c>
      <c r="R826" s="20"/>
      <c r="S826" s="26" t="s">
        <v>3013</v>
      </c>
      <c r="T826" s="26" t="s">
        <v>3013</v>
      </c>
      <c r="U826" s="8" t="s">
        <v>3020</v>
      </c>
      <c r="V826" s="12"/>
      <c r="W826" s="8" t="s">
        <v>3013</v>
      </c>
      <c r="X826" s="8"/>
    </row>
    <row r="827" spans="1:24" ht="15" customHeight="1" x14ac:dyDescent="0.25">
      <c r="A827" s="8" t="s">
        <v>24</v>
      </c>
      <c r="B827" s="9">
        <v>1506</v>
      </c>
      <c r="C827" s="8">
        <v>216</v>
      </c>
      <c r="D827" s="10" t="s">
        <v>3161</v>
      </c>
      <c r="E827" s="16" t="s">
        <v>26</v>
      </c>
      <c r="F827" s="16" t="s">
        <v>707</v>
      </c>
      <c r="G827" s="8" t="s">
        <v>528</v>
      </c>
      <c r="H827" s="10" t="s">
        <v>3161</v>
      </c>
      <c r="I827" s="8" t="s">
        <v>74</v>
      </c>
      <c r="J827" s="8"/>
      <c r="K827" s="8" t="s">
        <v>3010</v>
      </c>
      <c r="L827" s="8"/>
      <c r="M827" s="8" t="s">
        <v>3162</v>
      </c>
      <c r="N827" s="8"/>
      <c r="O827" s="8" t="s">
        <v>3066</v>
      </c>
      <c r="P827" s="8"/>
      <c r="Q827" s="20">
        <v>38159</v>
      </c>
      <c r="R827" s="20"/>
      <c r="S827" s="26" t="s">
        <v>3153</v>
      </c>
      <c r="T827" s="26"/>
      <c r="U827" s="12"/>
      <c r="V827" s="12"/>
      <c r="W827" s="8" t="s">
        <v>3013</v>
      </c>
      <c r="X827" s="8"/>
    </row>
    <row r="828" spans="1:24" ht="15" customHeight="1" x14ac:dyDescent="0.25">
      <c r="A828" s="8" t="s">
        <v>24</v>
      </c>
      <c r="B828" s="9">
        <v>1507</v>
      </c>
      <c r="C828" s="8">
        <v>232</v>
      </c>
      <c r="D828" s="10" t="s">
        <v>3163</v>
      </c>
      <c r="E828" s="13" t="s">
        <v>26</v>
      </c>
      <c r="F828" s="13" t="s">
        <v>2321</v>
      </c>
      <c r="G828" s="8" t="s">
        <v>3164</v>
      </c>
      <c r="H828" s="10" t="s">
        <v>3163</v>
      </c>
      <c r="I828" s="8" t="s">
        <v>74</v>
      </c>
      <c r="J828" s="8"/>
      <c r="K828" s="8" t="s">
        <v>3017</v>
      </c>
      <c r="L828" s="8"/>
      <c r="M828" s="8" t="s">
        <v>3165</v>
      </c>
      <c r="N828" s="8"/>
      <c r="O828" s="8" t="s">
        <v>3019</v>
      </c>
      <c r="P828" s="8"/>
      <c r="Q828" s="20">
        <v>38979</v>
      </c>
      <c r="R828" s="20"/>
      <c r="S828" s="26" t="s">
        <v>3013</v>
      </c>
      <c r="T828" s="26"/>
      <c r="U828" s="12"/>
      <c r="V828" s="12"/>
      <c r="W828" s="8" t="s">
        <v>3013</v>
      </c>
      <c r="X828" s="8"/>
    </row>
    <row r="829" spans="1:24" ht="15" customHeight="1" x14ac:dyDescent="0.25">
      <c r="A829" s="8" t="s">
        <v>24</v>
      </c>
      <c r="B829" s="9">
        <v>1508</v>
      </c>
      <c r="C829" s="8">
        <v>44</v>
      </c>
      <c r="D829" s="10" t="s">
        <v>3163</v>
      </c>
      <c r="E829" s="13" t="s">
        <v>26</v>
      </c>
      <c r="F829" s="13" t="s">
        <v>2321</v>
      </c>
      <c r="G829" s="8" t="s">
        <v>3164</v>
      </c>
      <c r="H829" s="10" t="s">
        <v>3163</v>
      </c>
      <c r="I829" s="8" t="s">
        <v>74</v>
      </c>
      <c r="J829" s="8"/>
      <c r="K829" s="8" t="s">
        <v>3017</v>
      </c>
      <c r="L829" s="8"/>
      <c r="M829" s="8" t="s">
        <v>3166</v>
      </c>
      <c r="N829" s="8"/>
      <c r="O829" s="8" t="s">
        <v>3019</v>
      </c>
      <c r="P829" s="8"/>
      <c r="Q829" s="20">
        <v>38507</v>
      </c>
      <c r="R829" s="20"/>
      <c r="S829" s="26" t="s">
        <v>3013</v>
      </c>
      <c r="T829" s="26" t="s">
        <v>3013</v>
      </c>
      <c r="U829" s="12"/>
      <c r="V829" s="12"/>
      <c r="W829" s="8" t="s">
        <v>3013</v>
      </c>
      <c r="X829" s="8"/>
    </row>
    <row r="830" spans="1:24" ht="15" customHeight="1" x14ac:dyDescent="0.25">
      <c r="A830" s="8" t="s">
        <v>24</v>
      </c>
      <c r="B830" s="9">
        <v>1509</v>
      </c>
      <c r="C830" s="8">
        <v>45</v>
      </c>
      <c r="D830" s="10" t="s">
        <v>3163</v>
      </c>
      <c r="E830" s="13" t="s">
        <v>26</v>
      </c>
      <c r="F830" s="13" t="s">
        <v>2321</v>
      </c>
      <c r="G830" s="8" t="s">
        <v>3164</v>
      </c>
      <c r="H830" s="10" t="s">
        <v>3163</v>
      </c>
      <c r="I830" s="8" t="s">
        <v>74</v>
      </c>
      <c r="J830" s="8"/>
      <c r="K830" s="8" t="s">
        <v>3017</v>
      </c>
      <c r="L830" s="8"/>
      <c r="M830" s="8" t="s">
        <v>3167</v>
      </c>
      <c r="N830" s="8"/>
      <c r="O830" s="8" t="s">
        <v>3019</v>
      </c>
      <c r="P830" s="8"/>
      <c r="Q830" s="8"/>
      <c r="R830" s="8"/>
      <c r="S830" s="26" t="s">
        <v>3013</v>
      </c>
      <c r="T830" s="26" t="s">
        <v>3013</v>
      </c>
      <c r="U830" s="12"/>
      <c r="V830" s="12"/>
      <c r="W830" s="8" t="s">
        <v>3013</v>
      </c>
      <c r="X830" s="8"/>
    </row>
    <row r="831" spans="1:24" ht="15" customHeight="1" x14ac:dyDescent="0.25">
      <c r="A831" s="8" t="s">
        <v>24</v>
      </c>
      <c r="B831" s="9">
        <v>1510</v>
      </c>
      <c r="C831" s="8">
        <v>47</v>
      </c>
      <c r="D831" s="10" t="s">
        <v>3168</v>
      </c>
      <c r="E831" s="16" t="s">
        <v>26</v>
      </c>
      <c r="F831" s="16" t="s">
        <v>739</v>
      </c>
      <c r="G831" s="8" t="s">
        <v>3151</v>
      </c>
      <c r="H831" s="10" t="s">
        <v>3168</v>
      </c>
      <c r="I831" s="8" t="s">
        <v>74</v>
      </c>
      <c r="J831" s="8"/>
      <c r="K831" s="8" t="s">
        <v>3017</v>
      </c>
      <c r="L831" s="8"/>
      <c r="M831" s="8" t="s">
        <v>3169</v>
      </c>
      <c r="N831" s="8"/>
      <c r="O831" s="8" t="s">
        <v>3019</v>
      </c>
      <c r="P831" s="8"/>
      <c r="Q831" s="20">
        <v>38590</v>
      </c>
      <c r="R831" s="20"/>
      <c r="S831" s="26" t="s">
        <v>3013</v>
      </c>
      <c r="T831" s="26" t="s">
        <v>3013</v>
      </c>
      <c r="U831" s="12"/>
      <c r="V831" s="12"/>
      <c r="W831" s="8" t="s">
        <v>3013</v>
      </c>
      <c r="X831" s="8"/>
    </row>
    <row r="832" spans="1:24" ht="15" customHeight="1" x14ac:dyDescent="0.25">
      <c r="A832" s="8" t="s">
        <v>24</v>
      </c>
      <c r="B832" s="9">
        <v>1511</v>
      </c>
      <c r="C832" s="8">
        <v>79</v>
      </c>
      <c r="D832" s="10" t="s">
        <v>3168</v>
      </c>
      <c r="E832" s="8" t="s">
        <v>26</v>
      </c>
      <c r="F832" s="8" t="s">
        <v>739</v>
      </c>
      <c r="G832" s="8" t="s">
        <v>3151</v>
      </c>
      <c r="H832" s="10" t="s">
        <v>3168</v>
      </c>
      <c r="I832" s="8" t="s">
        <v>74</v>
      </c>
      <c r="J832" s="8"/>
      <c r="K832" s="8" t="s">
        <v>3017</v>
      </c>
      <c r="L832" s="8"/>
      <c r="M832" s="8" t="s">
        <v>3170</v>
      </c>
      <c r="N832" s="8"/>
      <c r="O832" s="8" t="s">
        <v>3132</v>
      </c>
      <c r="P832" s="8"/>
      <c r="Q832" s="20">
        <v>37927</v>
      </c>
      <c r="R832" s="20"/>
      <c r="S832" s="26" t="s">
        <v>3013</v>
      </c>
      <c r="T832" s="26" t="s">
        <v>3013</v>
      </c>
      <c r="U832" s="12"/>
      <c r="V832" s="12"/>
      <c r="W832" s="8" t="s">
        <v>3013</v>
      </c>
      <c r="X832" s="8"/>
    </row>
    <row r="833" spans="1:24" ht="15" customHeight="1" x14ac:dyDescent="0.25">
      <c r="A833" s="8" t="s">
        <v>24</v>
      </c>
      <c r="B833" s="9">
        <v>1512</v>
      </c>
      <c r="C833" s="8">
        <v>92</v>
      </c>
      <c r="D833" s="10" t="s">
        <v>3168</v>
      </c>
      <c r="E833" s="13" t="s">
        <v>26</v>
      </c>
      <c r="F833" s="13" t="s">
        <v>739</v>
      </c>
      <c r="G833" s="8" t="s">
        <v>3151</v>
      </c>
      <c r="H833" s="10" t="s">
        <v>3168</v>
      </c>
      <c r="I833" s="8" t="s">
        <v>74</v>
      </c>
      <c r="J833" s="8"/>
      <c r="K833" s="8" t="s">
        <v>3017</v>
      </c>
      <c r="L833" s="8"/>
      <c r="M833" s="8" t="s">
        <v>3171</v>
      </c>
      <c r="N833" s="8"/>
      <c r="O833" s="8"/>
      <c r="P833" s="8"/>
      <c r="Q833" s="20">
        <v>38507</v>
      </c>
      <c r="R833" s="20"/>
      <c r="S833" s="26" t="s">
        <v>3013</v>
      </c>
      <c r="T833" s="26" t="s">
        <v>3013</v>
      </c>
      <c r="U833" s="12"/>
      <c r="V833" s="12"/>
      <c r="W833" s="8" t="s">
        <v>3013</v>
      </c>
      <c r="X833" s="8"/>
    </row>
    <row r="834" spans="1:24" ht="15" customHeight="1" x14ac:dyDescent="0.25">
      <c r="A834" s="8" t="s">
        <v>24</v>
      </c>
      <c r="B834" s="9">
        <v>1513</v>
      </c>
      <c r="C834" s="8">
        <v>27</v>
      </c>
      <c r="D834" s="10" t="s">
        <v>3172</v>
      </c>
      <c r="E834" s="16" t="s">
        <v>26</v>
      </c>
      <c r="F834" s="16" t="s">
        <v>747</v>
      </c>
      <c r="G834" s="16" t="s">
        <v>3173</v>
      </c>
      <c r="H834" s="10" t="s">
        <v>3172</v>
      </c>
      <c r="I834" s="8" t="s">
        <v>74</v>
      </c>
      <c r="J834" s="8"/>
      <c r="K834" s="8" t="s">
        <v>3017</v>
      </c>
      <c r="L834" s="8"/>
      <c r="M834" s="8" t="s">
        <v>3174</v>
      </c>
      <c r="N834" s="8"/>
      <c r="O834" s="8" t="s">
        <v>266</v>
      </c>
      <c r="P834" s="8"/>
      <c r="Q834" s="20">
        <v>38508</v>
      </c>
      <c r="R834" s="20"/>
      <c r="S834" s="26" t="s">
        <v>3013</v>
      </c>
      <c r="T834" s="26" t="s">
        <v>3013</v>
      </c>
      <c r="U834" s="12"/>
      <c r="V834" s="12"/>
      <c r="W834" s="8" t="s">
        <v>3013</v>
      </c>
      <c r="X834" s="8"/>
    </row>
    <row r="835" spans="1:24" ht="15" customHeight="1" x14ac:dyDescent="0.25">
      <c r="A835" s="8" t="s">
        <v>24</v>
      </c>
      <c r="B835" s="9">
        <v>1514</v>
      </c>
      <c r="C835" s="8">
        <v>68</v>
      </c>
      <c r="D835" s="10" t="s">
        <v>2325</v>
      </c>
      <c r="E835" s="8" t="s">
        <v>26</v>
      </c>
      <c r="F835" s="8" t="s">
        <v>2326</v>
      </c>
      <c r="G835" s="8" t="s">
        <v>2327</v>
      </c>
      <c r="H835" s="10" t="s">
        <v>2325</v>
      </c>
      <c r="I835" s="8" t="s">
        <v>74</v>
      </c>
      <c r="J835" s="8"/>
      <c r="K835" s="8" t="s">
        <v>3017</v>
      </c>
      <c r="L835" s="8"/>
      <c r="M835" s="13" t="s">
        <v>3175</v>
      </c>
      <c r="N835" s="8"/>
      <c r="O835" s="8"/>
      <c r="P835" s="8"/>
      <c r="Q835" s="8"/>
      <c r="R835" s="8"/>
      <c r="S835" s="26" t="s">
        <v>3013</v>
      </c>
      <c r="T835" s="26" t="s">
        <v>3013</v>
      </c>
      <c r="U835" s="12"/>
      <c r="V835" s="12"/>
      <c r="W835" s="8" t="s">
        <v>3013</v>
      </c>
      <c r="X835" s="8"/>
    </row>
    <row r="836" spans="1:24" ht="15" customHeight="1" x14ac:dyDescent="0.25">
      <c r="A836" s="8" t="s">
        <v>24</v>
      </c>
      <c r="B836" s="9">
        <v>1515</v>
      </c>
      <c r="C836" s="8">
        <v>264</v>
      </c>
      <c r="D836" s="10" t="s">
        <v>2325</v>
      </c>
      <c r="E836" s="27" t="s">
        <v>26</v>
      </c>
      <c r="F836" s="27" t="s">
        <v>2326</v>
      </c>
      <c r="G836" s="16" t="s">
        <v>2327</v>
      </c>
      <c r="H836" s="10" t="s">
        <v>2325</v>
      </c>
      <c r="I836" s="8" t="s">
        <v>74</v>
      </c>
      <c r="J836" s="8"/>
      <c r="K836" s="8" t="s">
        <v>3017</v>
      </c>
      <c r="L836" s="8"/>
      <c r="M836" s="8" t="s">
        <v>3176</v>
      </c>
      <c r="N836" s="8"/>
      <c r="O836" s="8"/>
      <c r="P836" s="8"/>
      <c r="Q836" s="8"/>
      <c r="R836" s="8"/>
      <c r="S836" s="26" t="s">
        <v>3013</v>
      </c>
      <c r="T836" s="26" t="s">
        <v>3013</v>
      </c>
      <c r="U836" s="12"/>
      <c r="V836" s="12"/>
      <c r="W836" s="8" t="s">
        <v>3013</v>
      </c>
      <c r="X836" s="8"/>
    </row>
    <row r="837" spans="1:24" ht="15" customHeight="1" x14ac:dyDescent="0.25">
      <c r="A837" s="8" t="s">
        <v>24</v>
      </c>
      <c r="B837" s="9">
        <v>1516</v>
      </c>
      <c r="C837" s="8">
        <v>65</v>
      </c>
      <c r="D837" s="10" t="s">
        <v>3177</v>
      </c>
      <c r="E837" s="16" t="s">
        <v>26</v>
      </c>
      <c r="F837" s="16" t="s">
        <v>2330</v>
      </c>
      <c r="G837" s="16" t="s">
        <v>3164</v>
      </c>
      <c r="H837" s="10" t="s">
        <v>3177</v>
      </c>
      <c r="I837" s="8" t="s">
        <v>74</v>
      </c>
      <c r="J837" s="8"/>
      <c r="K837" s="8" t="s">
        <v>3017</v>
      </c>
      <c r="L837" s="8"/>
      <c r="M837" s="8" t="s">
        <v>3067</v>
      </c>
      <c r="N837" s="8"/>
      <c r="O837" s="8" t="s">
        <v>266</v>
      </c>
      <c r="P837" s="8"/>
      <c r="Q837" s="20">
        <v>38590</v>
      </c>
      <c r="R837" s="20"/>
      <c r="S837" s="26" t="s">
        <v>3013</v>
      </c>
      <c r="T837" s="26"/>
      <c r="U837" s="12"/>
      <c r="V837" s="12"/>
      <c r="W837" s="8" t="s">
        <v>3013</v>
      </c>
      <c r="X837" s="8"/>
    </row>
    <row r="838" spans="1:24" ht="15" customHeight="1" x14ac:dyDescent="0.25">
      <c r="A838" s="8" t="s">
        <v>24</v>
      </c>
      <c r="B838" s="9">
        <v>1517</v>
      </c>
      <c r="C838" s="8">
        <v>85</v>
      </c>
      <c r="D838" s="10" t="s">
        <v>3177</v>
      </c>
      <c r="E838" s="8" t="s">
        <v>26</v>
      </c>
      <c r="F838" s="8" t="s">
        <v>2330</v>
      </c>
      <c r="G838" s="8" t="s">
        <v>3164</v>
      </c>
      <c r="H838" s="10" t="s">
        <v>3177</v>
      </c>
      <c r="I838" s="8" t="s">
        <v>74</v>
      </c>
      <c r="J838" s="8"/>
      <c r="K838" s="8" t="s">
        <v>3017</v>
      </c>
      <c r="L838" s="8"/>
      <c r="M838" s="8" t="s">
        <v>3178</v>
      </c>
      <c r="N838" s="8"/>
      <c r="O838" s="8"/>
      <c r="P838" s="8"/>
      <c r="Q838" s="20">
        <v>38557</v>
      </c>
      <c r="R838" s="20"/>
      <c r="S838" s="26" t="s">
        <v>3013</v>
      </c>
      <c r="T838" s="26" t="s">
        <v>3013</v>
      </c>
      <c r="U838" s="12"/>
      <c r="V838" s="12"/>
      <c r="W838" s="8" t="s">
        <v>3013</v>
      </c>
      <c r="X838" s="8"/>
    </row>
    <row r="839" spans="1:24" ht="15" customHeight="1" x14ac:dyDescent="0.25">
      <c r="A839" s="8" t="s">
        <v>24</v>
      </c>
      <c r="B839" s="9">
        <v>1518</v>
      </c>
      <c r="C839" s="8">
        <v>208</v>
      </c>
      <c r="D839" s="10" t="s">
        <v>3177</v>
      </c>
      <c r="E839" s="8" t="s">
        <v>26</v>
      </c>
      <c r="F839" s="8" t="s">
        <v>2330</v>
      </c>
      <c r="G839" s="8" t="s">
        <v>3164</v>
      </c>
      <c r="H839" s="10" t="s">
        <v>3177</v>
      </c>
      <c r="I839" s="8" t="s">
        <v>74</v>
      </c>
      <c r="J839" s="8"/>
      <c r="K839" s="8" t="s">
        <v>3017</v>
      </c>
      <c r="L839" s="8"/>
      <c r="M839" s="8" t="s">
        <v>3179</v>
      </c>
      <c r="N839" s="8"/>
      <c r="O839" s="8" t="s">
        <v>3019</v>
      </c>
      <c r="P839" s="8"/>
      <c r="Q839" s="20">
        <v>38242</v>
      </c>
      <c r="R839" s="20"/>
      <c r="S839" s="26" t="s">
        <v>3013</v>
      </c>
      <c r="T839" s="26"/>
      <c r="U839" s="12"/>
      <c r="V839" s="12"/>
      <c r="W839" s="8" t="s">
        <v>3013</v>
      </c>
      <c r="X839" s="8"/>
    </row>
    <row r="840" spans="1:24" ht="15" customHeight="1" x14ac:dyDescent="0.25">
      <c r="A840" s="8" t="s">
        <v>24</v>
      </c>
      <c r="B840" s="9">
        <v>1519</v>
      </c>
      <c r="C840" s="8">
        <v>95</v>
      </c>
      <c r="D840" s="10" t="s">
        <v>3177</v>
      </c>
      <c r="E840" s="8" t="s">
        <v>26</v>
      </c>
      <c r="F840" s="8" t="s">
        <v>2330</v>
      </c>
      <c r="G840" s="8" t="s">
        <v>3164</v>
      </c>
      <c r="H840" s="10" t="s">
        <v>3177</v>
      </c>
      <c r="I840" s="8" t="s">
        <v>74</v>
      </c>
      <c r="J840" s="8"/>
      <c r="K840" s="8" t="s">
        <v>3017</v>
      </c>
      <c r="L840" s="8"/>
      <c r="M840" s="8" t="s">
        <v>3180</v>
      </c>
      <c r="N840" s="8"/>
      <c r="O840" s="8"/>
      <c r="P840" s="8"/>
      <c r="Q840" s="20">
        <v>38507</v>
      </c>
      <c r="R840" s="20"/>
      <c r="S840" s="26" t="s">
        <v>3013</v>
      </c>
      <c r="T840" s="26" t="s">
        <v>3013</v>
      </c>
      <c r="U840" s="12"/>
      <c r="V840" s="12"/>
      <c r="W840" s="8" t="s">
        <v>3013</v>
      </c>
      <c r="X840" s="8"/>
    </row>
    <row r="841" spans="1:24" ht="15" customHeight="1" x14ac:dyDescent="0.25">
      <c r="A841" s="8" t="s">
        <v>24</v>
      </c>
      <c r="B841" s="9">
        <v>1520</v>
      </c>
      <c r="C841" s="8">
        <v>97</v>
      </c>
      <c r="D841" s="10" t="s">
        <v>3177</v>
      </c>
      <c r="E841" s="8" t="s">
        <v>26</v>
      </c>
      <c r="F841" s="8" t="s">
        <v>2330</v>
      </c>
      <c r="G841" s="8" t="s">
        <v>3164</v>
      </c>
      <c r="H841" s="10" t="s">
        <v>3177</v>
      </c>
      <c r="I841" s="8" t="s">
        <v>74</v>
      </c>
      <c r="J841" s="8"/>
      <c r="K841" s="8" t="s">
        <v>3017</v>
      </c>
      <c r="L841" s="8"/>
      <c r="M841" s="8" t="s">
        <v>3181</v>
      </c>
      <c r="N841" s="8"/>
      <c r="O841" s="8"/>
      <c r="P841" s="8"/>
      <c r="Q841" s="20">
        <v>38508</v>
      </c>
      <c r="R841" s="20"/>
      <c r="S841" s="26" t="s">
        <v>3013</v>
      </c>
      <c r="T841" s="26" t="s">
        <v>3013</v>
      </c>
      <c r="U841" s="12"/>
      <c r="V841" s="12"/>
      <c r="W841" s="8" t="s">
        <v>3013</v>
      </c>
      <c r="X841" s="8"/>
    </row>
    <row r="842" spans="1:24" ht="15" customHeight="1" x14ac:dyDescent="0.25">
      <c r="A842" s="8" t="s">
        <v>24</v>
      </c>
      <c r="B842" s="9">
        <v>1521</v>
      </c>
      <c r="C842" s="8">
        <v>240</v>
      </c>
      <c r="D842" s="10" t="s">
        <v>3182</v>
      </c>
      <c r="E842" s="8" t="s">
        <v>26</v>
      </c>
      <c r="F842" s="8" t="s">
        <v>2321</v>
      </c>
      <c r="G842" s="8" t="s">
        <v>2369</v>
      </c>
      <c r="H842" s="10" t="s">
        <v>3182</v>
      </c>
      <c r="I842" s="8" t="s">
        <v>74</v>
      </c>
      <c r="J842" s="8"/>
      <c r="K842" s="8" t="s">
        <v>3017</v>
      </c>
      <c r="L842" s="8"/>
      <c r="M842" s="8" t="s">
        <v>3183</v>
      </c>
      <c r="N842" s="8"/>
      <c r="O842" s="8" t="s">
        <v>3019</v>
      </c>
      <c r="P842" s="8"/>
      <c r="Q842" s="20">
        <v>38972</v>
      </c>
      <c r="R842" s="20"/>
      <c r="S842" s="26" t="s">
        <v>3013</v>
      </c>
      <c r="T842" s="26"/>
      <c r="U842" s="12"/>
      <c r="V842" s="12"/>
      <c r="W842" s="8" t="s">
        <v>3013</v>
      </c>
      <c r="X842" s="8"/>
    </row>
    <row r="843" spans="1:24" ht="15" customHeight="1" x14ac:dyDescent="0.25">
      <c r="A843" s="8" t="s">
        <v>24</v>
      </c>
      <c r="B843" s="9">
        <v>1522</v>
      </c>
      <c r="C843" s="8">
        <v>250</v>
      </c>
      <c r="D843" s="10" t="s">
        <v>3184</v>
      </c>
      <c r="E843" s="8" t="s">
        <v>3185</v>
      </c>
      <c r="F843" s="8" t="s">
        <v>3186</v>
      </c>
      <c r="G843" s="8" t="s">
        <v>3187</v>
      </c>
      <c r="H843" s="10" t="s">
        <v>3184</v>
      </c>
      <c r="I843" s="8" t="s">
        <v>74</v>
      </c>
      <c r="J843" s="8"/>
      <c r="K843" s="8" t="s">
        <v>3010</v>
      </c>
      <c r="L843" s="8"/>
      <c r="M843" s="8" t="s">
        <v>3188</v>
      </c>
      <c r="N843" s="8"/>
      <c r="O843" s="8" t="s">
        <v>3019</v>
      </c>
      <c r="P843" s="8"/>
      <c r="Q843" s="20">
        <v>38232</v>
      </c>
      <c r="R843" s="20"/>
      <c r="S843" s="26" t="s">
        <v>3189</v>
      </c>
      <c r="T843" s="26" t="s">
        <v>3013</v>
      </c>
      <c r="U843" s="12"/>
      <c r="V843" s="12"/>
      <c r="W843" s="8" t="s">
        <v>3013</v>
      </c>
      <c r="X843" s="8"/>
    </row>
    <row r="844" spans="1:24" ht="15" customHeight="1" x14ac:dyDescent="0.25">
      <c r="A844" s="8" t="s">
        <v>24</v>
      </c>
      <c r="B844" s="9">
        <v>1523</v>
      </c>
      <c r="C844" s="8">
        <v>196</v>
      </c>
      <c r="D844" s="10" t="s">
        <v>3184</v>
      </c>
      <c r="E844" s="8" t="s">
        <v>3185</v>
      </c>
      <c r="F844" s="8" t="s">
        <v>3186</v>
      </c>
      <c r="G844" s="8" t="s">
        <v>3187</v>
      </c>
      <c r="H844" s="10" t="s">
        <v>3184</v>
      </c>
      <c r="I844" s="8" t="s">
        <v>74</v>
      </c>
      <c r="J844" s="8"/>
      <c r="K844" s="8" t="s">
        <v>3010</v>
      </c>
      <c r="L844" s="8"/>
      <c r="M844" s="8" t="s">
        <v>3190</v>
      </c>
      <c r="N844" s="8"/>
      <c r="O844" s="8" t="s">
        <v>3019</v>
      </c>
      <c r="P844" s="8"/>
      <c r="Q844" s="20">
        <v>38160</v>
      </c>
      <c r="R844" s="20"/>
      <c r="S844" s="26" t="s">
        <v>3153</v>
      </c>
      <c r="T844" s="26" t="s">
        <v>3013</v>
      </c>
      <c r="U844" s="12"/>
      <c r="V844" s="12"/>
      <c r="W844" s="8" t="s">
        <v>3013</v>
      </c>
      <c r="X844" s="8"/>
    </row>
    <row r="845" spans="1:24" ht="15" customHeight="1" x14ac:dyDescent="0.25">
      <c r="A845" s="8" t="s">
        <v>24</v>
      </c>
      <c r="B845" s="9">
        <v>1524</v>
      </c>
      <c r="C845" s="8">
        <v>200</v>
      </c>
      <c r="D845" s="10" t="s">
        <v>3184</v>
      </c>
      <c r="E845" s="8" t="s">
        <v>3185</v>
      </c>
      <c r="F845" s="8" t="s">
        <v>3186</v>
      </c>
      <c r="G845" s="8" t="s">
        <v>3187</v>
      </c>
      <c r="H845" s="10" t="s">
        <v>3184</v>
      </c>
      <c r="I845" s="8" t="s">
        <v>74</v>
      </c>
      <c r="J845" s="8"/>
      <c r="K845" s="8" t="s">
        <v>3010</v>
      </c>
      <c r="L845" s="8"/>
      <c r="M845" s="8" t="s">
        <v>3191</v>
      </c>
      <c r="N845" s="8"/>
      <c r="O845" s="8" t="s">
        <v>3019</v>
      </c>
      <c r="P845" s="8"/>
      <c r="Q845" s="20">
        <v>38161</v>
      </c>
      <c r="R845" s="20"/>
      <c r="S845" s="26" t="s">
        <v>3189</v>
      </c>
      <c r="T845" s="26" t="s">
        <v>3013</v>
      </c>
      <c r="U845" s="12"/>
      <c r="V845" s="12"/>
      <c r="W845" s="8" t="s">
        <v>3013</v>
      </c>
      <c r="X845" s="8"/>
    </row>
    <row r="846" spans="1:24" ht="15" customHeight="1" x14ac:dyDescent="0.25">
      <c r="A846" s="8" t="s">
        <v>24</v>
      </c>
      <c r="B846" s="9">
        <v>1525</v>
      </c>
      <c r="C846" s="8">
        <v>31</v>
      </c>
      <c r="D846" s="10" t="s">
        <v>3184</v>
      </c>
      <c r="E846" s="8" t="s">
        <v>3185</v>
      </c>
      <c r="F846" s="8" t="s">
        <v>3186</v>
      </c>
      <c r="G846" s="8" t="s">
        <v>3187</v>
      </c>
      <c r="H846" s="10" t="s">
        <v>3184</v>
      </c>
      <c r="I846" s="8" t="s">
        <v>74</v>
      </c>
      <c r="J846" s="8"/>
      <c r="K846" s="8" t="s">
        <v>3017</v>
      </c>
      <c r="L846" s="8"/>
      <c r="M846" s="8" t="s">
        <v>3192</v>
      </c>
      <c r="N846" s="8"/>
      <c r="O846" s="8" t="s">
        <v>3019</v>
      </c>
      <c r="P846" s="8"/>
      <c r="Q846" s="20">
        <v>38507</v>
      </c>
      <c r="R846" s="20"/>
      <c r="S846" s="26" t="s">
        <v>3013</v>
      </c>
      <c r="T846" s="26" t="s">
        <v>3013</v>
      </c>
      <c r="U846" s="12"/>
      <c r="V846" s="12"/>
      <c r="W846" s="8" t="s">
        <v>3013</v>
      </c>
      <c r="X846" s="8"/>
    </row>
    <row r="847" spans="1:24" ht="15" customHeight="1" x14ac:dyDescent="0.25">
      <c r="A847" s="8" t="s">
        <v>24</v>
      </c>
      <c r="B847" s="9">
        <v>1526</v>
      </c>
      <c r="C847" s="8">
        <v>30</v>
      </c>
      <c r="D847" s="10" t="s">
        <v>3184</v>
      </c>
      <c r="E847" s="8" t="s">
        <v>3185</v>
      </c>
      <c r="F847" s="8" t="s">
        <v>3186</v>
      </c>
      <c r="G847" s="8" t="s">
        <v>3187</v>
      </c>
      <c r="H847" s="10" t="s">
        <v>3184</v>
      </c>
      <c r="I847" s="8" t="s">
        <v>74</v>
      </c>
      <c r="J847" s="8"/>
      <c r="K847" s="8" t="s">
        <v>3017</v>
      </c>
      <c r="L847" s="8"/>
      <c r="M847" s="8" t="s">
        <v>3192</v>
      </c>
      <c r="N847" s="8"/>
      <c r="O847" s="8" t="s">
        <v>3019</v>
      </c>
      <c r="P847" s="8"/>
      <c r="Q847" s="20">
        <v>38507</v>
      </c>
      <c r="R847" s="20"/>
      <c r="S847" s="26" t="s">
        <v>3013</v>
      </c>
      <c r="T847" s="26" t="s">
        <v>3013</v>
      </c>
      <c r="U847" s="12"/>
      <c r="V847" s="12"/>
      <c r="W847" s="8" t="s">
        <v>3013</v>
      </c>
      <c r="X847" s="8"/>
    </row>
    <row r="848" spans="1:24" ht="15" customHeight="1" x14ac:dyDescent="0.25">
      <c r="A848" s="8" t="s">
        <v>24</v>
      </c>
      <c r="B848" s="9">
        <v>1527</v>
      </c>
      <c r="C848" s="8">
        <v>224</v>
      </c>
      <c r="D848" s="10" t="s">
        <v>3193</v>
      </c>
      <c r="E848" s="8" t="s">
        <v>3194</v>
      </c>
      <c r="F848" s="8" t="s">
        <v>3195</v>
      </c>
      <c r="G848" s="8" t="s">
        <v>3196</v>
      </c>
      <c r="H848" s="10" t="s">
        <v>3193</v>
      </c>
      <c r="I848" s="8" t="s">
        <v>74</v>
      </c>
      <c r="J848" s="8"/>
      <c r="K848" s="8" t="s">
        <v>3017</v>
      </c>
      <c r="L848" s="8"/>
      <c r="M848" s="8" t="s">
        <v>3197</v>
      </c>
      <c r="N848" s="8"/>
      <c r="O848" s="8" t="s">
        <v>3198</v>
      </c>
      <c r="P848" s="8"/>
      <c r="Q848" s="20">
        <v>38971</v>
      </c>
      <c r="R848" s="20"/>
      <c r="S848" s="26" t="s">
        <v>3013</v>
      </c>
      <c r="T848" s="26" t="s">
        <v>3013</v>
      </c>
      <c r="U848" s="8" t="s">
        <v>3020</v>
      </c>
      <c r="V848" s="12"/>
      <c r="W848" s="8" t="s">
        <v>3013</v>
      </c>
      <c r="X848" s="8"/>
    </row>
    <row r="849" spans="1:24" ht="15" customHeight="1" x14ac:dyDescent="0.25">
      <c r="A849" s="8" t="s">
        <v>24</v>
      </c>
      <c r="B849" s="9">
        <v>1528</v>
      </c>
      <c r="C849" s="8">
        <v>231</v>
      </c>
      <c r="D849" s="10" t="s">
        <v>3199</v>
      </c>
      <c r="E849" s="13" t="s">
        <v>98</v>
      </c>
      <c r="F849" s="13" t="s">
        <v>3200</v>
      </c>
      <c r="G849" s="8" t="s">
        <v>3201</v>
      </c>
      <c r="H849" s="10" t="s">
        <v>3199</v>
      </c>
      <c r="I849" s="8" t="s">
        <v>74</v>
      </c>
      <c r="J849" s="8"/>
      <c r="K849" s="8" t="s">
        <v>3017</v>
      </c>
      <c r="L849" s="8"/>
      <c r="M849" s="8" t="s">
        <v>3202</v>
      </c>
      <c r="N849" s="8"/>
      <c r="O849" s="8" t="s">
        <v>3092</v>
      </c>
      <c r="P849" s="8"/>
      <c r="Q849" s="20">
        <v>38970</v>
      </c>
      <c r="R849" s="20"/>
      <c r="S849" s="26" t="s">
        <v>3013</v>
      </c>
      <c r="T849" s="26" t="s">
        <v>3013</v>
      </c>
      <c r="U849" s="12"/>
      <c r="V849" s="12"/>
      <c r="W849" s="8" t="s">
        <v>3013</v>
      </c>
      <c r="X849" s="8"/>
    </row>
    <row r="850" spans="1:24" ht="15" customHeight="1" x14ac:dyDescent="0.25">
      <c r="A850" s="8" t="s">
        <v>24</v>
      </c>
      <c r="B850" s="9">
        <v>1529</v>
      </c>
      <c r="C850" s="8">
        <v>168</v>
      </c>
      <c r="D850" s="10" t="s">
        <v>3203</v>
      </c>
      <c r="E850" s="60" t="s">
        <v>98</v>
      </c>
      <c r="F850" s="60" t="s">
        <v>3204</v>
      </c>
      <c r="G850" s="8" t="s">
        <v>3205</v>
      </c>
      <c r="H850" s="10" t="s">
        <v>3203</v>
      </c>
      <c r="I850" s="8" t="s">
        <v>74</v>
      </c>
      <c r="J850" s="8"/>
      <c r="K850" s="8" t="s">
        <v>3017</v>
      </c>
      <c r="L850" s="8"/>
      <c r="M850" s="8" t="s">
        <v>3084</v>
      </c>
      <c r="N850" s="8"/>
      <c r="O850" s="13" t="s">
        <v>3019</v>
      </c>
      <c r="P850" s="8"/>
      <c r="Q850" s="21">
        <v>38963</v>
      </c>
      <c r="R850" s="21"/>
      <c r="S850" s="26" t="s">
        <v>3013</v>
      </c>
      <c r="T850" s="26"/>
      <c r="U850" s="12"/>
      <c r="V850" s="12"/>
      <c r="W850" s="8" t="s">
        <v>3013</v>
      </c>
      <c r="X850" s="8"/>
    </row>
    <row r="851" spans="1:24" ht="15" customHeight="1" x14ac:dyDescent="0.25">
      <c r="A851" s="8" t="s">
        <v>24</v>
      </c>
      <c r="B851" s="9">
        <v>1530</v>
      </c>
      <c r="C851" s="8">
        <v>183</v>
      </c>
      <c r="D851" s="10" t="s">
        <v>3203</v>
      </c>
      <c r="E851" s="14" t="s">
        <v>98</v>
      </c>
      <c r="F851" s="14" t="s">
        <v>3204</v>
      </c>
      <c r="G851" s="8" t="s">
        <v>3205</v>
      </c>
      <c r="H851" s="10" t="s">
        <v>3203</v>
      </c>
      <c r="I851" s="8" t="s">
        <v>74</v>
      </c>
      <c r="J851" s="8"/>
      <c r="K851" s="8" t="s">
        <v>3017</v>
      </c>
      <c r="L851" s="8"/>
      <c r="M851" s="13" t="s">
        <v>3206</v>
      </c>
      <c r="N851" s="8"/>
      <c r="O851" s="8" t="s">
        <v>3019</v>
      </c>
      <c r="P851" s="8"/>
      <c r="Q851" s="21">
        <v>38972</v>
      </c>
      <c r="R851" s="21"/>
      <c r="S851" s="26" t="s">
        <v>3013</v>
      </c>
      <c r="T851" s="26"/>
      <c r="U851" s="12"/>
      <c r="V851" s="12"/>
      <c r="W851" s="8" t="s">
        <v>3013</v>
      </c>
      <c r="X851" s="8"/>
    </row>
    <row r="852" spans="1:24" ht="15" customHeight="1" x14ac:dyDescent="0.25">
      <c r="A852" s="8" t="s">
        <v>24</v>
      </c>
      <c r="B852" s="9">
        <v>1531</v>
      </c>
      <c r="C852" s="8">
        <v>40</v>
      </c>
      <c r="D852" s="10" t="s">
        <v>1536</v>
      </c>
      <c r="E852" s="8" t="s">
        <v>1537</v>
      </c>
      <c r="F852" s="8" t="s">
        <v>1538</v>
      </c>
      <c r="G852" s="13" t="s">
        <v>3207</v>
      </c>
      <c r="H852" s="10" t="s">
        <v>1536</v>
      </c>
      <c r="I852" s="8" t="s">
        <v>74</v>
      </c>
      <c r="J852" s="8"/>
      <c r="K852" s="8" t="s">
        <v>3017</v>
      </c>
      <c r="L852" s="8"/>
      <c r="M852" s="8" t="s">
        <v>3208</v>
      </c>
      <c r="N852" s="8"/>
      <c r="O852" s="8" t="s">
        <v>3209</v>
      </c>
      <c r="P852" s="8"/>
      <c r="Q852" s="20">
        <v>38590</v>
      </c>
      <c r="R852" s="20"/>
      <c r="S852" s="26" t="s">
        <v>3013</v>
      </c>
      <c r="T852" s="26" t="s">
        <v>3013</v>
      </c>
      <c r="U852" s="8" t="s">
        <v>3020</v>
      </c>
      <c r="V852" s="12"/>
      <c r="W852" s="8" t="s">
        <v>3013</v>
      </c>
      <c r="X852" s="8"/>
    </row>
    <row r="853" spans="1:24" ht="15" customHeight="1" x14ac:dyDescent="0.25">
      <c r="A853" s="8" t="s">
        <v>24</v>
      </c>
      <c r="B853" s="9">
        <v>1532</v>
      </c>
      <c r="C853" s="8">
        <v>148</v>
      </c>
      <c r="D853" s="10" t="s">
        <v>1536</v>
      </c>
      <c r="E853" s="13" t="s">
        <v>1537</v>
      </c>
      <c r="F853" s="13" t="s">
        <v>1538</v>
      </c>
      <c r="G853" s="13" t="s">
        <v>3207</v>
      </c>
      <c r="H853" s="10" t="s">
        <v>1536</v>
      </c>
      <c r="I853" s="8" t="s">
        <v>74</v>
      </c>
      <c r="J853" s="8"/>
      <c r="K853" s="8" t="s">
        <v>3010</v>
      </c>
      <c r="L853" s="8"/>
      <c r="M853" s="8" t="s">
        <v>3210</v>
      </c>
      <c r="N853" s="8"/>
      <c r="O853" s="8" t="s">
        <v>3211</v>
      </c>
      <c r="P853" s="8"/>
      <c r="Q853" s="8"/>
      <c r="R853" s="8"/>
      <c r="S853" s="26" t="s">
        <v>1067</v>
      </c>
      <c r="T853" s="26" t="s">
        <v>3013</v>
      </c>
      <c r="U853" s="12"/>
      <c r="V853" s="12"/>
      <c r="W853" s="8" t="s">
        <v>3013</v>
      </c>
      <c r="X853" s="8"/>
    </row>
    <row r="854" spans="1:24" ht="15" customHeight="1" x14ac:dyDescent="0.25">
      <c r="A854" s="8" t="s">
        <v>24</v>
      </c>
      <c r="B854" s="9">
        <v>1533</v>
      </c>
      <c r="C854" s="8">
        <v>1</v>
      </c>
      <c r="D854" s="10" t="s">
        <v>1536</v>
      </c>
      <c r="E854" s="13" t="s">
        <v>1537</v>
      </c>
      <c r="F854" s="13" t="s">
        <v>1538</v>
      </c>
      <c r="G854" s="13" t="s">
        <v>3207</v>
      </c>
      <c r="H854" s="10" t="s">
        <v>1536</v>
      </c>
      <c r="I854" s="8" t="s">
        <v>74</v>
      </c>
      <c r="J854" s="8"/>
      <c r="K854" s="8" t="s">
        <v>3017</v>
      </c>
      <c r="L854" s="8"/>
      <c r="M854" s="8" t="s">
        <v>3212</v>
      </c>
      <c r="N854" s="8"/>
      <c r="O854" s="8" t="s">
        <v>3213</v>
      </c>
      <c r="P854" s="8"/>
      <c r="Q854" s="20">
        <v>38557</v>
      </c>
      <c r="R854" s="20"/>
      <c r="S854" s="26" t="s">
        <v>3189</v>
      </c>
      <c r="T854" s="26" t="s">
        <v>3013</v>
      </c>
      <c r="U854" s="12"/>
      <c r="V854" s="12"/>
      <c r="W854" s="8" t="s">
        <v>3013</v>
      </c>
      <c r="X854" s="8"/>
    </row>
    <row r="855" spans="1:24" ht="15" customHeight="1" x14ac:dyDescent="0.25">
      <c r="A855" s="8" t="s">
        <v>24</v>
      </c>
      <c r="B855" s="9">
        <v>1534</v>
      </c>
      <c r="C855" s="8">
        <v>42</v>
      </c>
      <c r="D855" s="10" t="s">
        <v>1536</v>
      </c>
      <c r="E855" s="13" t="s">
        <v>1537</v>
      </c>
      <c r="F855" s="13" t="s">
        <v>1538</v>
      </c>
      <c r="G855" s="8" t="s">
        <v>3207</v>
      </c>
      <c r="H855" s="10" t="s">
        <v>1536</v>
      </c>
      <c r="I855" s="8" t="s">
        <v>74</v>
      </c>
      <c r="J855" s="8"/>
      <c r="K855" s="8" t="s">
        <v>3017</v>
      </c>
      <c r="L855" s="8"/>
      <c r="M855" s="8" t="s">
        <v>3214</v>
      </c>
      <c r="N855" s="8"/>
      <c r="O855" s="8" t="s">
        <v>3213</v>
      </c>
      <c r="P855" s="8"/>
      <c r="Q855" s="21">
        <v>38590</v>
      </c>
      <c r="R855" s="21"/>
      <c r="S855" s="26" t="s">
        <v>3013</v>
      </c>
      <c r="T855" s="26" t="s">
        <v>3013</v>
      </c>
      <c r="U855" s="12"/>
      <c r="V855" s="12"/>
      <c r="W855" s="8" t="s">
        <v>3013</v>
      </c>
      <c r="X855" s="8"/>
    </row>
    <row r="856" spans="1:24" ht="15" customHeight="1" x14ac:dyDescent="0.25">
      <c r="A856" s="8" t="s">
        <v>24</v>
      </c>
      <c r="B856" s="9">
        <v>1535</v>
      </c>
      <c r="C856" s="8">
        <v>61</v>
      </c>
      <c r="D856" s="10" t="s">
        <v>3215</v>
      </c>
      <c r="E856" s="8" t="s">
        <v>3216</v>
      </c>
      <c r="F856" s="8" t="s">
        <v>3217</v>
      </c>
      <c r="G856" s="8" t="s">
        <v>89</v>
      </c>
      <c r="H856" s="10" t="s">
        <v>3215</v>
      </c>
      <c r="I856" s="8" t="s">
        <v>74</v>
      </c>
      <c r="J856" s="8"/>
      <c r="K856" s="8" t="s">
        <v>3017</v>
      </c>
      <c r="L856" s="8"/>
      <c r="M856" s="8" t="s">
        <v>3218</v>
      </c>
      <c r="N856" s="8"/>
      <c r="O856" s="8" t="s">
        <v>912</v>
      </c>
      <c r="P856" s="8"/>
      <c r="Q856" s="20">
        <v>38583</v>
      </c>
      <c r="R856" s="20"/>
      <c r="S856" s="26" t="s">
        <v>3013</v>
      </c>
      <c r="T856" s="26" t="s">
        <v>3013</v>
      </c>
      <c r="U856" s="12"/>
      <c r="V856" s="12"/>
      <c r="W856" s="8" t="s">
        <v>3013</v>
      </c>
      <c r="X856" s="8"/>
    </row>
    <row r="857" spans="1:24" ht="15" customHeight="1" x14ac:dyDescent="0.25">
      <c r="A857" s="8" t="s">
        <v>24</v>
      </c>
      <c r="B857" s="9">
        <v>1536</v>
      </c>
      <c r="C857" s="8">
        <v>140</v>
      </c>
      <c r="D857" s="10" t="s">
        <v>3215</v>
      </c>
      <c r="E857" s="8" t="s">
        <v>3216</v>
      </c>
      <c r="F857" s="8" t="s">
        <v>3217</v>
      </c>
      <c r="G857" s="8" t="s">
        <v>89</v>
      </c>
      <c r="H857" s="10" t="s">
        <v>3215</v>
      </c>
      <c r="I857" s="8" t="s">
        <v>74</v>
      </c>
      <c r="J857" s="8"/>
      <c r="K857" s="8" t="s">
        <v>3010</v>
      </c>
      <c r="L857" s="8"/>
      <c r="M857" s="8" t="s">
        <v>3219</v>
      </c>
      <c r="N857" s="8"/>
      <c r="O857" s="8" t="s">
        <v>1117</v>
      </c>
      <c r="P857" s="8"/>
      <c r="Q857" s="20">
        <v>38232</v>
      </c>
      <c r="R857" s="20"/>
      <c r="S857" s="26" t="s">
        <v>3189</v>
      </c>
      <c r="T857" s="26" t="s">
        <v>3013</v>
      </c>
      <c r="U857" s="12"/>
      <c r="V857" s="12"/>
      <c r="W857" s="8" t="s">
        <v>3013</v>
      </c>
      <c r="X857" s="8"/>
    </row>
    <row r="858" spans="1:24" ht="15" customHeight="1" x14ac:dyDescent="0.25">
      <c r="A858" s="8" t="s">
        <v>24</v>
      </c>
      <c r="B858" s="9">
        <v>1537</v>
      </c>
      <c r="C858" s="8">
        <v>186</v>
      </c>
      <c r="D858" s="10" t="s">
        <v>3215</v>
      </c>
      <c r="E858" s="8" t="s">
        <v>3216</v>
      </c>
      <c r="F858" s="8" t="s">
        <v>3217</v>
      </c>
      <c r="G858" s="8" t="s">
        <v>89</v>
      </c>
      <c r="H858" s="10" t="s">
        <v>3215</v>
      </c>
      <c r="I858" s="8" t="s">
        <v>74</v>
      </c>
      <c r="J858" s="8"/>
      <c r="K858" s="8" t="s">
        <v>3017</v>
      </c>
      <c r="L858" s="8"/>
      <c r="M858" s="8" t="s">
        <v>3220</v>
      </c>
      <c r="N858" s="8"/>
      <c r="O858" s="8" t="s">
        <v>1117</v>
      </c>
      <c r="P858" s="8"/>
      <c r="Q858" s="20">
        <v>38971</v>
      </c>
      <c r="R858" s="20"/>
      <c r="S858" s="26" t="s">
        <v>3013</v>
      </c>
      <c r="T858" s="26"/>
      <c r="U858" s="12"/>
      <c r="V858" s="12"/>
      <c r="W858" s="8" t="s">
        <v>3013</v>
      </c>
      <c r="X858" s="8"/>
    </row>
    <row r="859" spans="1:24" ht="15" customHeight="1" x14ac:dyDescent="0.25">
      <c r="A859" s="8" t="s">
        <v>24</v>
      </c>
      <c r="B859" s="9">
        <v>1538</v>
      </c>
      <c r="C859" s="8">
        <v>212</v>
      </c>
      <c r="D859" s="10" t="s">
        <v>3221</v>
      </c>
      <c r="E859" s="8" t="s">
        <v>1551</v>
      </c>
      <c r="F859" s="8" t="s">
        <v>3222</v>
      </c>
      <c r="G859" s="8" t="s">
        <v>3223</v>
      </c>
      <c r="H859" s="10" t="s">
        <v>3221</v>
      </c>
      <c r="I859" s="8" t="s">
        <v>74</v>
      </c>
      <c r="J859" s="8"/>
      <c r="K859" s="8" t="s">
        <v>3017</v>
      </c>
      <c r="L859" s="8"/>
      <c r="M859" s="8" t="s">
        <v>3202</v>
      </c>
      <c r="N859" s="8"/>
      <c r="O859" s="8"/>
      <c r="P859" s="8"/>
      <c r="Q859" s="20">
        <v>38970</v>
      </c>
      <c r="R859" s="20"/>
      <c r="S859" s="26" t="s">
        <v>3013</v>
      </c>
      <c r="T859" s="26"/>
      <c r="U859" s="12"/>
      <c r="V859" s="12"/>
      <c r="W859" s="8" t="s">
        <v>3013</v>
      </c>
      <c r="X859" s="8"/>
    </row>
    <row r="860" spans="1:24" ht="15" customHeight="1" x14ac:dyDescent="0.25">
      <c r="A860" s="8" t="s">
        <v>24</v>
      </c>
      <c r="B860" s="9">
        <v>1539</v>
      </c>
      <c r="C860" s="8">
        <v>60</v>
      </c>
      <c r="D860" s="10" t="s">
        <v>3224</v>
      </c>
      <c r="E860" s="8" t="s">
        <v>2479</v>
      </c>
      <c r="F860" s="8" t="s">
        <v>2480</v>
      </c>
      <c r="G860" s="8" t="s">
        <v>3225</v>
      </c>
      <c r="H860" s="10" t="s">
        <v>3224</v>
      </c>
      <c r="I860" s="8" t="s">
        <v>74</v>
      </c>
      <c r="J860" s="8"/>
      <c r="K860" s="8" t="s">
        <v>3017</v>
      </c>
      <c r="L860" s="8"/>
      <c r="M860" s="8" t="s">
        <v>3226</v>
      </c>
      <c r="N860" s="8"/>
      <c r="O860" s="8" t="s">
        <v>3071</v>
      </c>
      <c r="P860" s="8"/>
      <c r="Q860" s="20">
        <v>38550</v>
      </c>
      <c r="R860" s="20"/>
      <c r="S860" s="26" t="s">
        <v>3013</v>
      </c>
      <c r="T860" s="26" t="s">
        <v>3013</v>
      </c>
      <c r="U860" s="12"/>
      <c r="V860" s="12"/>
      <c r="W860" s="8" t="s">
        <v>3013</v>
      </c>
      <c r="X860" s="8"/>
    </row>
    <row r="861" spans="1:24" ht="15" customHeight="1" x14ac:dyDescent="0.25">
      <c r="A861" s="8" t="s">
        <v>24</v>
      </c>
      <c r="B861" s="9">
        <v>1540</v>
      </c>
      <c r="C861" s="8">
        <v>58</v>
      </c>
      <c r="D861" s="10" t="s">
        <v>3227</v>
      </c>
      <c r="E861" s="8" t="s">
        <v>814</v>
      </c>
      <c r="F861" s="8" t="s">
        <v>2482</v>
      </c>
      <c r="G861" s="8" t="s">
        <v>3228</v>
      </c>
      <c r="H861" s="10" t="s">
        <v>3227</v>
      </c>
      <c r="I861" s="8" t="s">
        <v>74</v>
      </c>
      <c r="J861" s="8"/>
      <c r="K861" s="8" t="s">
        <v>3017</v>
      </c>
      <c r="L861" s="8"/>
      <c r="M861" s="8" t="s">
        <v>3147</v>
      </c>
      <c r="N861" s="8"/>
      <c r="O861" s="8" t="s">
        <v>3019</v>
      </c>
      <c r="P861" s="8"/>
      <c r="Q861" s="20">
        <v>38560</v>
      </c>
      <c r="R861" s="20"/>
      <c r="S861" s="26" t="s">
        <v>3013</v>
      </c>
      <c r="T861" s="26" t="s">
        <v>3013</v>
      </c>
      <c r="U861" s="12"/>
      <c r="V861" s="12"/>
      <c r="W861" s="8" t="s">
        <v>3013</v>
      </c>
      <c r="X861" s="8"/>
    </row>
    <row r="862" spans="1:24" ht="15" customHeight="1" x14ac:dyDescent="0.25">
      <c r="A862" s="8" t="s">
        <v>24</v>
      </c>
      <c r="B862" s="9">
        <v>1541</v>
      </c>
      <c r="C862" s="8">
        <v>50</v>
      </c>
      <c r="D862" s="10" t="s">
        <v>3227</v>
      </c>
      <c r="E862" s="8" t="s">
        <v>814</v>
      </c>
      <c r="F862" s="8" t="s">
        <v>2482</v>
      </c>
      <c r="G862" s="8" t="s">
        <v>3228</v>
      </c>
      <c r="H862" s="10" t="s">
        <v>3227</v>
      </c>
      <c r="I862" s="8" t="s">
        <v>74</v>
      </c>
      <c r="J862" s="8"/>
      <c r="K862" s="8" t="s">
        <v>3017</v>
      </c>
      <c r="L862" s="8"/>
      <c r="M862" s="8" t="s">
        <v>3158</v>
      </c>
      <c r="N862" s="8"/>
      <c r="O862" s="8" t="s">
        <v>3019</v>
      </c>
      <c r="P862" s="8"/>
      <c r="Q862" s="20">
        <v>38561</v>
      </c>
      <c r="R862" s="20"/>
      <c r="S862" s="26" t="s">
        <v>3013</v>
      </c>
      <c r="T862" s="26" t="s">
        <v>3013</v>
      </c>
      <c r="U862" s="12"/>
      <c r="V862" s="12"/>
      <c r="W862" s="8" t="s">
        <v>3013</v>
      </c>
      <c r="X862" s="8"/>
    </row>
    <row r="863" spans="1:24" ht="15" customHeight="1" x14ac:dyDescent="0.25">
      <c r="A863" s="8" t="s">
        <v>24</v>
      </c>
      <c r="B863" s="9">
        <v>1542</v>
      </c>
      <c r="C863" s="8">
        <v>71</v>
      </c>
      <c r="D863" s="10" t="s">
        <v>3229</v>
      </c>
      <c r="E863" s="8" t="s">
        <v>2484</v>
      </c>
      <c r="F863" s="8" t="s">
        <v>2485</v>
      </c>
      <c r="G863" s="8" t="s">
        <v>855</v>
      </c>
      <c r="H863" s="10" t="s">
        <v>3229</v>
      </c>
      <c r="I863" s="8" t="s">
        <v>74</v>
      </c>
      <c r="J863" s="8"/>
      <c r="K863" s="8" t="s">
        <v>3017</v>
      </c>
      <c r="L863" s="8"/>
      <c r="M863" s="8" t="s">
        <v>3158</v>
      </c>
      <c r="N863" s="8"/>
      <c r="O863" s="8" t="s">
        <v>3132</v>
      </c>
      <c r="P863" s="8"/>
      <c r="Q863" s="20">
        <v>38583</v>
      </c>
      <c r="R863" s="20"/>
      <c r="S863" s="26" t="s">
        <v>3013</v>
      </c>
      <c r="T863" s="26" t="s">
        <v>3013</v>
      </c>
      <c r="U863" s="12"/>
      <c r="V863" s="12"/>
      <c r="W863" s="8" t="s">
        <v>3013</v>
      </c>
      <c r="X863" s="8"/>
    </row>
    <row r="864" spans="1:24" ht="15" customHeight="1" x14ac:dyDescent="0.25">
      <c r="A864" s="8" t="s">
        <v>24</v>
      </c>
      <c r="B864" s="9">
        <v>1543</v>
      </c>
      <c r="C864" s="8">
        <v>150</v>
      </c>
      <c r="D864" s="10" t="s">
        <v>3229</v>
      </c>
      <c r="E864" s="8" t="s">
        <v>2484</v>
      </c>
      <c r="F864" s="8" t="s">
        <v>2485</v>
      </c>
      <c r="G864" s="8" t="s">
        <v>855</v>
      </c>
      <c r="H864" s="10" t="s">
        <v>3229</v>
      </c>
      <c r="I864" s="8" t="s">
        <v>74</v>
      </c>
      <c r="J864" s="8"/>
      <c r="K864" s="8" t="s">
        <v>3017</v>
      </c>
      <c r="L864" s="8"/>
      <c r="M864" s="8" t="s">
        <v>3230</v>
      </c>
      <c r="N864" s="8"/>
      <c r="O864" s="8"/>
      <c r="P864" s="8"/>
      <c r="Q864" s="20">
        <v>38963</v>
      </c>
      <c r="R864" s="20"/>
      <c r="S864" s="26" t="s">
        <v>3013</v>
      </c>
      <c r="T864" s="26"/>
      <c r="U864" s="12"/>
      <c r="V864" s="12"/>
      <c r="W864" s="8" t="s">
        <v>3013</v>
      </c>
      <c r="X864" s="8"/>
    </row>
    <row r="865" spans="1:24" ht="15" customHeight="1" x14ac:dyDescent="0.25">
      <c r="A865" s="8" t="s">
        <v>24</v>
      </c>
      <c r="B865" s="9">
        <v>1544</v>
      </c>
      <c r="C865" s="8">
        <v>254</v>
      </c>
      <c r="D865" s="10" t="s">
        <v>3231</v>
      </c>
      <c r="E865" s="8" t="s">
        <v>3232</v>
      </c>
      <c r="F865" s="8" t="s">
        <v>3233</v>
      </c>
      <c r="G865" s="8" t="s">
        <v>3234</v>
      </c>
      <c r="H865" s="10" t="s">
        <v>3231</v>
      </c>
      <c r="I865" s="8" t="s">
        <v>74</v>
      </c>
      <c r="J865" s="8"/>
      <c r="K865" s="8" t="s">
        <v>3017</v>
      </c>
      <c r="L865" s="8"/>
      <c r="M865" s="8" t="s">
        <v>3235</v>
      </c>
      <c r="N865" s="8"/>
      <c r="O865" s="8" t="s">
        <v>3071</v>
      </c>
      <c r="P865" s="8"/>
      <c r="Q865" s="20">
        <v>38320</v>
      </c>
      <c r="R865" s="20"/>
      <c r="S865" s="26" t="s">
        <v>3013</v>
      </c>
      <c r="T865" s="26"/>
      <c r="U865" s="12"/>
      <c r="V865" s="12"/>
      <c r="W865" s="8" t="s">
        <v>3013</v>
      </c>
      <c r="X865" s="8"/>
    </row>
    <row r="866" spans="1:24" ht="15" customHeight="1" x14ac:dyDescent="0.25">
      <c r="A866" s="8" t="s">
        <v>24</v>
      </c>
      <c r="B866" s="9">
        <v>1545</v>
      </c>
      <c r="C866" s="8">
        <v>206</v>
      </c>
      <c r="D866" s="10" t="s">
        <v>3231</v>
      </c>
      <c r="E866" s="8" t="s">
        <v>3232</v>
      </c>
      <c r="F866" s="8" t="s">
        <v>3233</v>
      </c>
      <c r="G866" s="8" t="s">
        <v>3234</v>
      </c>
      <c r="H866" s="10" t="s">
        <v>3231</v>
      </c>
      <c r="I866" s="8" t="s">
        <v>74</v>
      </c>
      <c r="J866" s="8"/>
      <c r="K866" s="8" t="s">
        <v>3017</v>
      </c>
      <c r="L866" s="8"/>
      <c r="M866" s="8" t="s">
        <v>3179</v>
      </c>
      <c r="N866" s="8"/>
      <c r="O866" s="8" t="s">
        <v>3071</v>
      </c>
      <c r="P866" s="8"/>
      <c r="Q866" s="20">
        <v>38972</v>
      </c>
      <c r="R866" s="20"/>
      <c r="S866" s="26" t="s">
        <v>3013</v>
      </c>
      <c r="T866" s="26"/>
      <c r="U866" s="12"/>
      <c r="V866" s="12"/>
      <c r="W866" s="8" t="s">
        <v>3013</v>
      </c>
      <c r="X866" s="8"/>
    </row>
    <row r="867" spans="1:24" ht="15" customHeight="1" x14ac:dyDescent="0.25">
      <c r="A867" s="8" t="s">
        <v>24</v>
      </c>
      <c r="B867" s="9">
        <v>1546</v>
      </c>
      <c r="C867" s="8">
        <v>12</v>
      </c>
      <c r="D867" s="10" t="s">
        <v>3231</v>
      </c>
      <c r="E867" s="8" t="s">
        <v>3232</v>
      </c>
      <c r="F867" s="8" t="s">
        <v>3233</v>
      </c>
      <c r="G867" s="8" t="s">
        <v>3234</v>
      </c>
      <c r="H867" s="10" t="s">
        <v>3231</v>
      </c>
      <c r="I867" s="8" t="s">
        <v>74</v>
      </c>
      <c r="J867" s="8"/>
      <c r="K867" s="8" t="s">
        <v>3017</v>
      </c>
      <c r="L867" s="8"/>
      <c r="M867" s="8" t="s">
        <v>3236</v>
      </c>
      <c r="N867" s="8"/>
      <c r="O867" s="8" t="s">
        <v>3071</v>
      </c>
      <c r="P867" s="8"/>
      <c r="Q867" s="20">
        <v>38550</v>
      </c>
      <c r="R867" s="20"/>
      <c r="S867" s="26" t="s">
        <v>3013</v>
      </c>
      <c r="T867" s="26" t="s">
        <v>3013</v>
      </c>
      <c r="U867" s="12"/>
      <c r="V867" s="12"/>
      <c r="W867" s="8" t="s">
        <v>3013</v>
      </c>
      <c r="X867" s="8"/>
    </row>
    <row r="868" spans="1:24" ht="15" customHeight="1" x14ac:dyDescent="0.25">
      <c r="A868" s="8" t="s">
        <v>24</v>
      </c>
      <c r="B868" s="9">
        <v>1547</v>
      </c>
      <c r="C868" s="8">
        <v>248</v>
      </c>
      <c r="D868" s="10" t="s">
        <v>3231</v>
      </c>
      <c r="E868" s="13" t="s">
        <v>3232</v>
      </c>
      <c r="F868" s="13" t="s">
        <v>3233</v>
      </c>
      <c r="G868" s="8" t="s">
        <v>3234</v>
      </c>
      <c r="H868" s="10" t="s">
        <v>3231</v>
      </c>
      <c r="I868" s="8" t="s">
        <v>74</v>
      </c>
      <c r="J868" s="8"/>
      <c r="K868" s="8" t="s">
        <v>3017</v>
      </c>
      <c r="L868" s="8"/>
      <c r="M868" s="8" t="s">
        <v>3183</v>
      </c>
      <c r="N868" s="8"/>
      <c r="O868" s="8" t="s">
        <v>3019</v>
      </c>
      <c r="P868" s="8"/>
      <c r="Q868" s="20">
        <v>38972</v>
      </c>
      <c r="R868" s="20"/>
      <c r="S868" s="26" t="s">
        <v>3013</v>
      </c>
      <c r="T868" s="26"/>
      <c r="U868" s="12"/>
      <c r="V868" s="12"/>
      <c r="W868" s="8" t="s">
        <v>3013</v>
      </c>
      <c r="X868" s="8"/>
    </row>
    <row r="869" spans="1:24" ht="15" customHeight="1" x14ac:dyDescent="0.25">
      <c r="A869" s="8" t="s">
        <v>24</v>
      </c>
      <c r="B869" s="9">
        <v>1548</v>
      </c>
      <c r="C869" s="8">
        <v>261</v>
      </c>
      <c r="D869" s="10" t="s">
        <v>3237</v>
      </c>
      <c r="E869" s="8" t="s">
        <v>818</v>
      </c>
      <c r="F869" s="8" t="s">
        <v>3238</v>
      </c>
      <c r="G869" s="8" t="s">
        <v>3239</v>
      </c>
      <c r="H869" s="10" t="s">
        <v>3237</v>
      </c>
      <c r="I869" s="8" t="s">
        <v>74</v>
      </c>
      <c r="J869" s="8"/>
      <c r="K869" s="8" t="s">
        <v>3017</v>
      </c>
      <c r="L869" s="8"/>
      <c r="M869" s="8" t="s">
        <v>3240</v>
      </c>
      <c r="N869" s="8"/>
      <c r="O869" s="8" t="s">
        <v>1800</v>
      </c>
      <c r="P869" s="8"/>
      <c r="Q869" s="20">
        <v>37927</v>
      </c>
      <c r="R869" s="20"/>
      <c r="S869" s="26" t="s">
        <v>3013</v>
      </c>
      <c r="T869" s="26"/>
      <c r="U869" s="12"/>
      <c r="V869" s="12"/>
      <c r="W869" s="8" t="s">
        <v>3013</v>
      </c>
      <c r="X869" s="8"/>
    </row>
    <row r="870" spans="1:24" ht="15" customHeight="1" x14ac:dyDescent="0.25">
      <c r="A870" s="8" t="s">
        <v>24</v>
      </c>
      <c r="B870" s="9">
        <v>1549</v>
      </c>
      <c r="C870" s="8">
        <v>235</v>
      </c>
      <c r="D870" s="10" t="s">
        <v>3237</v>
      </c>
      <c r="E870" s="13" t="s">
        <v>818</v>
      </c>
      <c r="F870" s="13" t="s">
        <v>3238</v>
      </c>
      <c r="G870" s="8" t="s">
        <v>3239</v>
      </c>
      <c r="H870" s="10" t="s">
        <v>3237</v>
      </c>
      <c r="I870" s="8" t="s">
        <v>74</v>
      </c>
      <c r="J870" s="8"/>
      <c r="K870" s="8" t="s">
        <v>3010</v>
      </c>
      <c r="L870" s="8"/>
      <c r="M870" s="8" t="s">
        <v>3241</v>
      </c>
      <c r="N870" s="8"/>
      <c r="O870" s="8" t="s">
        <v>1800</v>
      </c>
      <c r="P870" s="8"/>
      <c r="Q870" s="20">
        <v>38159</v>
      </c>
      <c r="R870" s="20"/>
      <c r="S870" s="26" t="s">
        <v>3013</v>
      </c>
      <c r="T870" s="26"/>
      <c r="U870" s="12"/>
      <c r="V870" s="12"/>
      <c r="W870" s="8" t="s">
        <v>3013</v>
      </c>
      <c r="X870" s="8"/>
    </row>
    <row r="871" spans="1:24" ht="15" customHeight="1" x14ac:dyDescent="0.25">
      <c r="A871" s="8" t="s">
        <v>24</v>
      </c>
      <c r="B871" s="9">
        <v>1550</v>
      </c>
      <c r="C871" s="8">
        <v>119</v>
      </c>
      <c r="D871" s="10" t="s">
        <v>3242</v>
      </c>
      <c r="E871" s="16" t="s">
        <v>818</v>
      </c>
      <c r="F871" s="16" t="s">
        <v>3243</v>
      </c>
      <c r="G871" s="8" t="s">
        <v>2389</v>
      </c>
      <c r="H871" s="10" t="s">
        <v>3242</v>
      </c>
      <c r="I871" s="8" t="s">
        <v>74</v>
      </c>
      <c r="J871" s="8"/>
      <c r="K871" s="8" t="s">
        <v>3017</v>
      </c>
      <c r="L871" s="8" t="s">
        <v>3025</v>
      </c>
      <c r="M871" s="8"/>
      <c r="N871" s="8"/>
      <c r="O871" s="8" t="s">
        <v>912</v>
      </c>
      <c r="P871" s="8"/>
      <c r="Q871" s="20">
        <v>38582</v>
      </c>
      <c r="R871" s="20"/>
      <c r="S871" s="26" t="s">
        <v>3013</v>
      </c>
      <c r="T871" s="26" t="s">
        <v>3013</v>
      </c>
      <c r="U871" s="12"/>
      <c r="V871" s="12"/>
      <c r="W871" s="8" t="s">
        <v>3013</v>
      </c>
      <c r="X871" s="8"/>
    </row>
    <row r="872" spans="1:24" ht="15" customHeight="1" x14ac:dyDescent="0.25">
      <c r="A872" s="8" t="s">
        <v>24</v>
      </c>
      <c r="B872" s="9">
        <v>1551</v>
      </c>
      <c r="C872" s="8">
        <v>143</v>
      </c>
      <c r="D872" s="10" t="s">
        <v>3244</v>
      </c>
      <c r="E872" s="8" t="s">
        <v>818</v>
      </c>
      <c r="F872" s="8" t="s">
        <v>2521</v>
      </c>
      <c r="G872" s="8" t="s">
        <v>3245</v>
      </c>
      <c r="H872" s="10" t="s">
        <v>3244</v>
      </c>
      <c r="I872" s="8" t="s">
        <v>74</v>
      </c>
      <c r="J872" s="8"/>
      <c r="K872" s="8" t="s">
        <v>3010</v>
      </c>
      <c r="L872" s="8"/>
      <c r="M872" s="8" t="s">
        <v>3246</v>
      </c>
      <c r="N872" s="8"/>
      <c r="O872" s="8" t="s">
        <v>3019</v>
      </c>
      <c r="P872" s="8"/>
      <c r="Q872" s="20">
        <v>38159</v>
      </c>
      <c r="R872" s="20"/>
      <c r="S872" s="26" t="s">
        <v>3153</v>
      </c>
      <c r="T872" s="26" t="s">
        <v>3013</v>
      </c>
      <c r="U872" s="12"/>
      <c r="V872" s="12"/>
      <c r="W872" s="8" t="s">
        <v>3013</v>
      </c>
      <c r="X872" s="8"/>
    </row>
    <row r="873" spans="1:24" ht="15" customHeight="1" x14ac:dyDescent="0.25">
      <c r="A873" s="8" t="s">
        <v>24</v>
      </c>
      <c r="B873" s="9">
        <v>1552</v>
      </c>
      <c r="C873" s="8">
        <v>128</v>
      </c>
      <c r="D873" s="10" t="s">
        <v>3247</v>
      </c>
      <c r="E873" s="8" t="s">
        <v>847</v>
      </c>
      <c r="F873" s="8" t="s">
        <v>3248</v>
      </c>
      <c r="G873" s="8" t="s">
        <v>3249</v>
      </c>
      <c r="H873" s="10" t="s">
        <v>3247</v>
      </c>
      <c r="I873" s="8" t="s">
        <v>74</v>
      </c>
      <c r="J873" s="8"/>
      <c r="K873" s="8" t="s">
        <v>3010</v>
      </c>
      <c r="L873" s="8"/>
      <c r="M873" s="8" t="s">
        <v>3250</v>
      </c>
      <c r="N873" s="8"/>
      <c r="O873" s="8" t="s">
        <v>3019</v>
      </c>
      <c r="P873" s="8"/>
      <c r="Q873" s="20">
        <v>38159</v>
      </c>
      <c r="R873" s="20"/>
      <c r="S873" s="26" t="s">
        <v>3013</v>
      </c>
      <c r="T873" s="26" t="s">
        <v>3013</v>
      </c>
      <c r="U873" s="12"/>
      <c r="V873" s="12"/>
      <c r="W873" s="8" t="s">
        <v>3013</v>
      </c>
      <c r="X873" s="8"/>
    </row>
    <row r="874" spans="1:24" ht="15" customHeight="1" x14ac:dyDescent="0.25">
      <c r="A874" s="8" t="s">
        <v>24</v>
      </c>
      <c r="B874" s="9">
        <v>1553</v>
      </c>
      <c r="C874" s="8">
        <v>102</v>
      </c>
      <c r="D874" s="10" t="s">
        <v>3251</v>
      </c>
      <c r="E874" s="8" t="s">
        <v>867</v>
      </c>
      <c r="F874" s="8" t="s">
        <v>3252</v>
      </c>
      <c r="G874" s="8" t="s">
        <v>3253</v>
      </c>
      <c r="H874" s="10" t="s">
        <v>3251</v>
      </c>
      <c r="I874" s="8" t="s">
        <v>934</v>
      </c>
      <c r="J874" s="8"/>
      <c r="K874" s="8" t="s">
        <v>3254</v>
      </c>
      <c r="L874" s="8"/>
      <c r="M874" s="8" t="s">
        <v>3255</v>
      </c>
      <c r="N874" s="8" t="s">
        <v>3256</v>
      </c>
      <c r="O874" s="8" t="s">
        <v>1117</v>
      </c>
      <c r="P874" s="8"/>
      <c r="Q874" s="20">
        <v>38596</v>
      </c>
      <c r="R874" s="20"/>
      <c r="S874" s="26" t="s">
        <v>3013</v>
      </c>
      <c r="T874" s="26" t="s">
        <v>3013</v>
      </c>
      <c r="U874" s="12"/>
      <c r="V874" s="12"/>
      <c r="W874" s="8" t="s">
        <v>3013</v>
      </c>
      <c r="X874" s="8"/>
    </row>
    <row r="875" spans="1:24" ht="15" customHeight="1" x14ac:dyDescent="0.25">
      <c r="A875" s="8" t="s">
        <v>24</v>
      </c>
      <c r="B875" s="9">
        <v>1554</v>
      </c>
      <c r="C875" s="8">
        <v>101</v>
      </c>
      <c r="D875" s="10" t="s">
        <v>866</v>
      </c>
      <c r="E875" s="8" t="s">
        <v>867</v>
      </c>
      <c r="F875" s="8" t="s">
        <v>868</v>
      </c>
      <c r="G875" s="8" t="s">
        <v>528</v>
      </c>
      <c r="H875" s="10" t="s">
        <v>866</v>
      </c>
      <c r="I875" s="8" t="s">
        <v>934</v>
      </c>
      <c r="J875" s="8"/>
      <c r="K875" s="8" t="s">
        <v>3254</v>
      </c>
      <c r="L875" s="8"/>
      <c r="M875" s="8" t="s">
        <v>3255</v>
      </c>
      <c r="N875" s="8"/>
      <c r="O875" s="8" t="s">
        <v>1117</v>
      </c>
      <c r="P875" s="8"/>
      <c r="Q875" s="20">
        <v>38596</v>
      </c>
      <c r="R875" s="20"/>
      <c r="S875" s="26" t="s">
        <v>3013</v>
      </c>
      <c r="T875" s="26" t="s">
        <v>3013</v>
      </c>
      <c r="U875" s="12"/>
      <c r="V875" s="12"/>
      <c r="W875" s="8" t="s">
        <v>3013</v>
      </c>
      <c r="X875" s="8"/>
    </row>
    <row r="876" spans="1:24" ht="15" customHeight="1" x14ac:dyDescent="0.25">
      <c r="A876" s="8" t="s">
        <v>24</v>
      </c>
      <c r="B876" s="9">
        <v>1555</v>
      </c>
      <c r="C876" s="8">
        <v>233</v>
      </c>
      <c r="D876" s="10" t="s">
        <v>1802</v>
      </c>
      <c r="E876" s="8" t="s">
        <v>890</v>
      </c>
      <c r="F876" s="8" t="s">
        <v>1803</v>
      </c>
      <c r="G876" s="8" t="s">
        <v>2612</v>
      </c>
      <c r="H876" s="10" t="s">
        <v>1802</v>
      </c>
      <c r="I876" s="8" t="s">
        <v>74</v>
      </c>
      <c r="J876" s="8"/>
      <c r="K876" s="8" t="s">
        <v>3010</v>
      </c>
      <c r="L876" s="8"/>
      <c r="M876" s="8" t="s">
        <v>3257</v>
      </c>
      <c r="N876" s="8"/>
      <c r="O876" s="8" t="s">
        <v>3019</v>
      </c>
      <c r="P876" s="8"/>
      <c r="Q876" s="20">
        <v>38233</v>
      </c>
      <c r="R876" s="20"/>
      <c r="S876" s="26" t="s">
        <v>3189</v>
      </c>
      <c r="T876" s="26" t="s">
        <v>3013</v>
      </c>
      <c r="U876" s="12"/>
      <c r="V876" s="12"/>
      <c r="W876" s="8" t="s">
        <v>3013</v>
      </c>
      <c r="X876" s="8"/>
    </row>
    <row r="877" spans="1:24" ht="15" customHeight="1" x14ac:dyDescent="0.25">
      <c r="A877" s="8" t="s">
        <v>24</v>
      </c>
      <c r="B877" s="9">
        <v>1556</v>
      </c>
      <c r="C877" s="8">
        <v>190</v>
      </c>
      <c r="D877" s="10" t="s">
        <v>1802</v>
      </c>
      <c r="E877" s="8" t="s">
        <v>890</v>
      </c>
      <c r="F877" s="8" t="s">
        <v>1803</v>
      </c>
      <c r="G877" s="8" t="s">
        <v>2612</v>
      </c>
      <c r="H877" s="10" t="s">
        <v>1802</v>
      </c>
      <c r="I877" s="8" t="s">
        <v>74</v>
      </c>
      <c r="J877" s="8"/>
      <c r="K877" s="8" t="s">
        <v>3010</v>
      </c>
      <c r="L877" s="8"/>
      <c r="M877" s="8" t="s">
        <v>3258</v>
      </c>
      <c r="N877" s="8"/>
      <c r="O877" s="8" t="s">
        <v>3019</v>
      </c>
      <c r="P877" s="8"/>
      <c r="Q877" s="20">
        <v>38159</v>
      </c>
      <c r="R877" s="20"/>
      <c r="S877" s="26" t="s">
        <v>3153</v>
      </c>
      <c r="T877" s="26" t="s">
        <v>3013</v>
      </c>
      <c r="U877" s="12"/>
      <c r="V877" s="12"/>
      <c r="W877" s="8" t="s">
        <v>3013</v>
      </c>
      <c r="X877" s="8"/>
    </row>
    <row r="878" spans="1:24" ht="15" customHeight="1" x14ac:dyDescent="0.25">
      <c r="A878" s="8" t="s">
        <v>24</v>
      </c>
      <c r="B878" s="9">
        <v>1557</v>
      </c>
      <c r="C878" s="8">
        <v>199</v>
      </c>
      <c r="D878" s="10" t="s">
        <v>1802</v>
      </c>
      <c r="E878" s="8" t="s">
        <v>890</v>
      </c>
      <c r="F878" s="8" t="s">
        <v>1803</v>
      </c>
      <c r="G878" s="8" t="s">
        <v>2612</v>
      </c>
      <c r="H878" s="10" t="s">
        <v>1802</v>
      </c>
      <c r="I878" s="8" t="s">
        <v>74</v>
      </c>
      <c r="J878" s="8"/>
      <c r="K878" s="8" t="s">
        <v>3010</v>
      </c>
      <c r="L878" s="8"/>
      <c r="M878" s="8" t="s">
        <v>3259</v>
      </c>
      <c r="N878" s="8"/>
      <c r="O878" s="8" t="s">
        <v>3019</v>
      </c>
      <c r="P878" s="8"/>
      <c r="Q878" s="20">
        <v>38231</v>
      </c>
      <c r="R878" s="20"/>
      <c r="S878" s="26" t="s">
        <v>3189</v>
      </c>
      <c r="T878" s="26" t="s">
        <v>3013</v>
      </c>
      <c r="U878" s="12"/>
      <c r="V878" s="12"/>
      <c r="W878" s="8" t="s">
        <v>3013</v>
      </c>
      <c r="X878" s="8"/>
    </row>
    <row r="879" spans="1:24" ht="15" customHeight="1" x14ac:dyDescent="0.25">
      <c r="A879" s="8" t="s">
        <v>24</v>
      </c>
      <c r="B879" s="9">
        <v>1558</v>
      </c>
      <c r="C879" s="8">
        <v>158</v>
      </c>
      <c r="D879" s="10" t="s">
        <v>897</v>
      </c>
      <c r="E879" s="8" t="s">
        <v>890</v>
      </c>
      <c r="F879" s="8" t="s">
        <v>891</v>
      </c>
      <c r="G879" s="8" t="s">
        <v>892</v>
      </c>
      <c r="H879" s="10" t="s">
        <v>897</v>
      </c>
      <c r="I879" s="8" t="s">
        <v>74</v>
      </c>
      <c r="J879" s="8"/>
      <c r="K879" s="8" t="s">
        <v>3017</v>
      </c>
      <c r="L879" s="8"/>
      <c r="M879" s="8" t="s">
        <v>3260</v>
      </c>
      <c r="N879" s="8"/>
      <c r="O879" s="8" t="s">
        <v>3261</v>
      </c>
      <c r="P879" s="8"/>
      <c r="Q879" s="20">
        <v>38582</v>
      </c>
      <c r="R879" s="20"/>
      <c r="S879" s="26" t="s">
        <v>3013</v>
      </c>
      <c r="T879" s="26"/>
      <c r="U879" s="12"/>
      <c r="V879" s="12"/>
      <c r="W879" s="8" t="s">
        <v>3013</v>
      </c>
      <c r="X879" s="8"/>
    </row>
    <row r="880" spans="1:24" ht="15" customHeight="1" x14ac:dyDescent="0.25">
      <c r="A880" s="8" t="s">
        <v>24</v>
      </c>
      <c r="B880" s="9">
        <v>1559</v>
      </c>
      <c r="C880" s="8">
        <v>159</v>
      </c>
      <c r="D880" s="10" t="s">
        <v>897</v>
      </c>
      <c r="E880" s="8" t="s">
        <v>890</v>
      </c>
      <c r="F880" s="8" t="s">
        <v>891</v>
      </c>
      <c r="G880" s="8" t="s">
        <v>892</v>
      </c>
      <c r="H880" s="10" t="s">
        <v>897</v>
      </c>
      <c r="I880" s="8" t="s">
        <v>74</v>
      </c>
      <c r="J880" s="8"/>
      <c r="K880" s="8" t="s">
        <v>3010</v>
      </c>
      <c r="L880" s="8"/>
      <c r="M880" s="8" t="s">
        <v>3262</v>
      </c>
      <c r="N880" s="8"/>
      <c r="O880" s="8" t="s">
        <v>3012</v>
      </c>
      <c r="P880" s="8"/>
      <c r="Q880" s="20">
        <v>38159</v>
      </c>
      <c r="R880" s="20"/>
      <c r="S880" s="26" t="s">
        <v>3013</v>
      </c>
      <c r="T880" s="26"/>
      <c r="U880" s="12"/>
      <c r="V880" s="12"/>
      <c r="W880" s="8" t="s">
        <v>3013</v>
      </c>
      <c r="X880" s="8"/>
    </row>
    <row r="881" spans="1:24" ht="15" customHeight="1" x14ac:dyDescent="0.25">
      <c r="A881" s="8" t="s">
        <v>24</v>
      </c>
      <c r="B881" s="9">
        <v>1560</v>
      </c>
      <c r="C881" s="8">
        <v>134</v>
      </c>
      <c r="D881" s="10" t="s">
        <v>3263</v>
      </c>
      <c r="E881" s="8" t="s">
        <v>890</v>
      </c>
      <c r="F881" s="8" t="s">
        <v>3264</v>
      </c>
      <c r="G881" s="8" t="s">
        <v>3265</v>
      </c>
      <c r="H881" s="10" t="s">
        <v>3263</v>
      </c>
      <c r="I881" s="8" t="s">
        <v>74</v>
      </c>
      <c r="J881" s="8"/>
      <c r="K881" s="8" t="s">
        <v>3010</v>
      </c>
      <c r="L881" s="8"/>
      <c r="M881" s="8" t="s">
        <v>3091</v>
      </c>
      <c r="N881" s="8"/>
      <c r="O881" s="8" t="s">
        <v>3019</v>
      </c>
      <c r="P881" s="8"/>
      <c r="Q881" s="20">
        <v>38159</v>
      </c>
      <c r="R881" s="20"/>
      <c r="S881" s="26" t="s">
        <v>3153</v>
      </c>
      <c r="T881" s="26" t="s">
        <v>3013</v>
      </c>
      <c r="U881" s="12"/>
      <c r="V881" s="12"/>
      <c r="W881" s="8" t="s">
        <v>3013</v>
      </c>
      <c r="X881" s="8"/>
    </row>
    <row r="882" spans="1:24" ht="15" customHeight="1" x14ac:dyDescent="0.25">
      <c r="A882" s="8" t="s">
        <v>24</v>
      </c>
      <c r="B882" s="9">
        <v>1561</v>
      </c>
      <c r="C882" s="8">
        <v>160</v>
      </c>
      <c r="D882" s="10" t="s">
        <v>3263</v>
      </c>
      <c r="E882" s="8" t="s">
        <v>890</v>
      </c>
      <c r="F882" s="8" t="s">
        <v>3264</v>
      </c>
      <c r="G882" s="8" t="s">
        <v>3265</v>
      </c>
      <c r="H882" s="10" t="s">
        <v>3263</v>
      </c>
      <c r="I882" s="8" t="s">
        <v>74</v>
      </c>
      <c r="J882" s="8"/>
      <c r="K882" s="8" t="s">
        <v>3017</v>
      </c>
      <c r="L882" s="8"/>
      <c r="M882" s="8" t="s">
        <v>3266</v>
      </c>
      <c r="N882" s="8"/>
      <c r="O882" s="8" t="s">
        <v>1117</v>
      </c>
      <c r="P882" s="8"/>
      <c r="Q882" s="20">
        <v>38557</v>
      </c>
      <c r="R882" s="20"/>
      <c r="S882" s="26" t="s">
        <v>3013</v>
      </c>
      <c r="T882" s="26"/>
      <c r="U882" s="12"/>
      <c r="V882" s="12"/>
      <c r="W882" s="8" t="s">
        <v>3013</v>
      </c>
      <c r="X882" s="8"/>
    </row>
    <row r="883" spans="1:24" ht="15" customHeight="1" x14ac:dyDescent="0.25">
      <c r="A883" s="8" t="s">
        <v>24</v>
      </c>
      <c r="B883" s="9">
        <v>1562</v>
      </c>
      <c r="C883" s="8">
        <v>161</v>
      </c>
      <c r="D883" s="10" t="s">
        <v>3263</v>
      </c>
      <c r="E883" s="8" t="s">
        <v>890</v>
      </c>
      <c r="F883" s="8" t="s">
        <v>3264</v>
      </c>
      <c r="G883" s="8" t="s">
        <v>3265</v>
      </c>
      <c r="H883" s="10" t="s">
        <v>3263</v>
      </c>
      <c r="I883" s="8" t="s">
        <v>74</v>
      </c>
      <c r="J883" s="8"/>
      <c r="K883" s="8" t="s">
        <v>3017</v>
      </c>
      <c r="L883" s="8"/>
      <c r="M883" s="8" t="s">
        <v>3267</v>
      </c>
      <c r="N883" s="8"/>
      <c r="O883" s="8" t="s">
        <v>3012</v>
      </c>
      <c r="P883" s="8"/>
      <c r="Q883" s="20">
        <v>38508</v>
      </c>
      <c r="R883" s="20"/>
      <c r="S883" s="26" t="s">
        <v>3013</v>
      </c>
      <c r="T883" s="26"/>
      <c r="U883" s="12"/>
      <c r="V883" s="12"/>
      <c r="W883" s="8" t="s">
        <v>3013</v>
      </c>
      <c r="X883" s="8"/>
    </row>
    <row r="884" spans="1:24" ht="15" customHeight="1" x14ac:dyDescent="0.25">
      <c r="A884" s="8" t="s">
        <v>24</v>
      </c>
      <c r="B884" s="9">
        <v>1563</v>
      </c>
      <c r="C884" s="8">
        <v>175</v>
      </c>
      <c r="D884" s="10" t="s">
        <v>3263</v>
      </c>
      <c r="E884" s="8" t="s">
        <v>890</v>
      </c>
      <c r="F884" s="8" t="s">
        <v>3264</v>
      </c>
      <c r="G884" s="8" t="s">
        <v>3265</v>
      </c>
      <c r="H884" s="10" t="s">
        <v>3263</v>
      </c>
      <c r="I884" s="8" t="s">
        <v>74</v>
      </c>
      <c r="J884" s="8"/>
      <c r="K884" s="8" t="s">
        <v>3017</v>
      </c>
      <c r="L884" s="8"/>
      <c r="M884" s="8" t="s">
        <v>3268</v>
      </c>
      <c r="N884" s="8"/>
      <c r="O884" s="8" t="s">
        <v>3019</v>
      </c>
      <c r="P884" s="8"/>
      <c r="Q884" s="20">
        <v>38550</v>
      </c>
      <c r="R884" s="20"/>
      <c r="S884" s="26" t="s">
        <v>3013</v>
      </c>
      <c r="T884" s="26"/>
      <c r="U884" s="12"/>
      <c r="V884" s="12"/>
      <c r="W884" s="8" t="s">
        <v>3013</v>
      </c>
      <c r="X884" s="8"/>
    </row>
    <row r="885" spans="1:24" ht="15" customHeight="1" x14ac:dyDescent="0.25">
      <c r="A885" s="8" t="s">
        <v>24</v>
      </c>
      <c r="B885" s="9">
        <v>1564</v>
      </c>
      <c r="C885" s="8">
        <v>157</v>
      </c>
      <c r="D885" s="10" t="s">
        <v>3263</v>
      </c>
      <c r="E885" s="25" t="s">
        <v>890</v>
      </c>
      <c r="F885" s="25" t="s">
        <v>3264</v>
      </c>
      <c r="G885" s="8" t="s">
        <v>3265</v>
      </c>
      <c r="H885" s="10" t="s">
        <v>3263</v>
      </c>
      <c r="I885" s="8" t="s">
        <v>74</v>
      </c>
      <c r="J885" s="8"/>
      <c r="K885" s="8" t="s">
        <v>3017</v>
      </c>
      <c r="L885" s="8"/>
      <c r="M885" s="8" t="s">
        <v>3269</v>
      </c>
      <c r="N885" s="8"/>
      <c r="O885" s="8" t="s">
        <v>3019</v>
      </c>
      <c r="P885" s="8"/>
      <c r="Q885" s="20">
        <v>38550</v>
      </c>
      <c r="R885" s="20"/>
      <c r="S885" s="26" t="s">
        <v>3013</v>
      </c>
      <c r="T885" s="26"/>
      <c r="U885" s="12"/>
      <c r="V885" s="12"/>
      <c r="W885" s="8" t="s">
        <v>3013</v>
      </c>
      <c r="X885" s="8"/>
    </row>
    <row r="886" spans="1:24" ht="15" customHeight="1" x14ac:dyDescent="0.25">
      <c r="A886" s="8" t="s">
        <v>24</v>
      </c>
      <c r="B886" s="9">
        <v>1565</v>
      </c>
      <c r="C886" s="8">
        <v>163</v>
      </c>
      <c r="D886" s="10" t="s">
        <v>3270</v>
      </c>
      <c r="E886" s="27" t="s">
        <v>890</v>
      </c>
      <c r="F886" s="27" t="s">
        <v>3271</v>
      </c>
      <c r="G886" s="8" t="s">
        <v>3272</v>
      </c>
      <c r="H886" s="10" t="s">
        <v>3270</v>
      </c>
      <c r="I886" s="8" t="s">
        <v>74</v>
      </c>
      <c r="J886" s="8"/>
      <c r="K886" s="8" t="s">
        <v>3017</v>
      </c>
      <c r="L886" s="8"/>
      <c r="M886" s="8"/>
      <c r="N886" s="8"/>
      <c r="O886" s="8"/>
      <c r="P886" s="8"/>
      <c r="Q886" s="20">
        <v>38585</v>
      </c>
      <c r="R886" s="20"/>
      <c r="S886" s="26" t="s">
        <v>3013</v>
      </c>
      <c r="T886" s="26"/>
      <c r="U886" s="12"/>
      <c r="V886" s="12"/>
      <c r="W886" s="8" t="s">
        <v>3013</v>
      </c>
      <c r="X886" s="8"/>
    </row>
    <row r="887" spans="1:24" ht="15" customHeight="1" x14ac:dyDescent="0.25">
      <c r="A887" s="8" t="s">
        <v>24</v>
      </c>
      <c r="B887" s="9">
        <v>1566</v>
      </c>
      <c r="C887" s="8">
        <v>162</v>
      </c>
      <c r="D887" s="10" t="s">
        <v>3270</v>
      </c>
      <c r="E887" s="27" t="s">
        <v>890</v>
      </c>
      <c r="F887" s="27" t="s">
        <v>3271</v>
      </c>
      <c r="G887" s="8" t="s">
        <v>3272</v>
      </c>
      <c r="H887" s="10" t="s">
        <v>3270</v>
      </c>
      <c r="I887" s="8" t="s">
        <v>74</v>
      </c>
      <c r="J887" s="8"/>
      <c r="K887" s="8" t="s">
        <v>3017</v>
      </c>
      <c r="L887" s="8"/>
      <c r="M887" s="8"/>
      <c r="N887" s="8"/>
      <c r="O887" s="8" t="s">
        <v>3012</v>
      </c>
      <c r="P887" s="8"/>
      <c r="Q887" s="20">
        <v>38508</v>
      </c>
      <c r="R887" s="20"/>
      <c r="S887" s="26" t="s">
        <v>3013</v>
      </c>
      <c r="T887" s="26"/>
      <c r="U887" s="12"/>
      <c r="V887" s="12"/>
      <c r="W887" s="8" t="s">
        <v>3013</v>
      </c>
      <c r="X887" s="8"/>
    </row>
    <row r="888" spans="1:24" ht="15" customHeight="1" x14ac:dyDescent="0.25">
      <c r="A888" s="8" t="s">
        <v>24</v>
      </c>
      <c r="B888" s="9">
        <v>1567</v>
      </c>
      <c r="C888" s="8">
        <v>133</v>
      </c>
      <c r="D888" s="10" t="s">
        <v>3270</v>
      </c>
      <c r="E888" s="27" t="s">
        <v>890</v>
      </c>
      <c r="F888" s="27" t="s">
        <v>3271</v>
      </c>
      <c r="G888" s="8" t="s">
        <v>3272</v>
      </c>
      <c r="H888" s="10" t="s">
        <v>3270</v>
      </c>
      <c r="I888" s="8" t="s">
        <v>74</v>
      </c>
      <c r="J888" s="8"/>
      <c r="K888" s="8" t="s">
        <v>3010</v>
      </c>
      <c r="L888" s="8"/>
      <c r="M888" s="8" t="s">
        <v>3273</v>
      </c>
      <c r="N888" s="8"/>
      <c r="O888" s="8" t="s">
        <v>3274</v>
      </c>
      <c r="P888" s="8"/>
      <c r="Q888" s="20">
        <v>38159</v>
      </c>
      <c r="R888" s="20"/>
      <c r="S888" s="26" t="s">
        <v>3153</v>
      </c>
      <c r="T888" s="26" t="s">
        <v>3013</v>
      </c>
      <c r="U888" s="12"/>
      <c r="V888" s="12"/>
      <c r="W888" s="8" t="s">
        <v>3013</v>
      </c>
      <c r="X888" s="8"/>
    </row>
    <row r="889" spans="1:24" ht="15" customHeight="1" x14ac:dyDescent="0.25">
      <c r="A889" s="8" t="s">
        <v>24</v>
      </c>
      <c r="B889" s="9">
        <v>1568</v>
      </c>
      <c r="C889" s="8">
        <v>151</v>
      </c>
      <c r="D889" s="10" t="s">
        <v>3270</v>
      </c>
      <c r="E889" s="27" t="s">
        <v>890</v>
      </c>
      <c r="F889" s="27" t="s">
        <v>3271</v>
      </c>
      <c r="G889" s="8" t="s">
        <v>3272</v>
      </c>
      <c r="H889" s="10" t="s">
        <v>3270</v>
      </c>
      <c r="I889" s="8" t="s">
        <v>74</v>
      </c>
      <c r="J889" s="8"/>
      <c r="K889" s="8" t="s">
        <v>3017</v>
      </c>
      <c r="L889" s="8"/>
      <c r="M889" s="8"/>
      <c r="N889" s="8"/>
      <c r="O889" s="8"/>
      <c r="P889" s="8"/>
      <c r="Q889" s="20">
        <v>38584</v>
      </c>
      <c r="R889" s="20"/>
      <c r="S889" s="26" t="s">
        <v>3013</v>
      </c>
      <c r="T889" s="26"/>
      <c r="U889" s="12"/>
      <c r="V889" s="12"/>
      <c r="W889" s="8" t="s">
        <v>3013</v>
      </c>
      <c r="X889" s="8"/>
    </row>
    <row r="890" spans="1:24" ht="15" customHeight="1" x14ac:dyDescent="0.25">
      <c r="A890" s="8" t="s">
        <v>24</v>
      </c>
      <c r="B890" s="9">
        <v>1569</v>
      </c>
      <c r="C890" s="8">
        <v>164</v>
      </c>
      <c r="D890" s="10" t="s">
        <v>3270</v>
      </c>
      <c r="E890" s="27" t="s">
        <v>890</v>
      </c>
      <c r="F890" s="27" t="s">
        <v>3271</v>
      </c>
      <c r="G890" s="8" t="s">
        <v>3272</v>
      </c>
      <c r="H890" s="10" t="s">
        <v>3270</v>
      </c>
      <c r="I890" s="8" t="s">
        <v>74</v>
      </c>
      <c r="J890" s="8"/>
      <c r="K890" s="8" t="s">
        <v>3017</v>
      </c>
      <c r="L890" s="8"/>
      <c r="M890" s="8" t="s">
        <v>3275</v>
      </c>
      <c r="N890" s="8"/>
      <c r="O890" s="8" t="s">
        <v>3012</v>
      </c>
      <c r="P890" s="8"/>
      <c r="Q890" s="20">
        <v>38507</v>
      </c>
      <c r="R890" s="20"/>
      <c r="S890" s="26" t="s">
        <v>3013</v>
      </c>
      <c r="T890" s="26"/>
      <c r="U890" s="12"/>
      <c r="V890" s="12"/>
      <c r="W890" s="8" t="s">
        <v>3013</v>
      </c>
      <c r="X890" s="8"/>
    </row>
    <row r="891" spans="1:24" ht="15" customHeight="1" x14ac:dyDescent="0.25">
      <c r="A891" s="8" t="s">
        <v>24</v>
      </c>
      <c r="B891" s="9">
        <v>1570</v>
      </c>
      <c r="C891" s="8">
        <v>165</v>
      </c>
      <c r="D891" s="10" t="s">
        <v>3270</v>
      </c>
      <c r="E891" s="27" t="s">
        <v>890</v>
      </c>
      <c r="F891" s="27" t="s">
        <v>3271</v>
      </c>
      <c r="G891" s="8" t="s">
        <v>3272</v>
      </c>
      <c r="H891" s="10" t="s">
        <v>3270</v>
      </c>
      <c r="I891" s="8" t="s">
        <v>74</v>
      </c>
      <c r="J891" s="8"/>
      <c r="K891" s="8" t="s">
        <v>3010</v>
      </c>
      <c r="L891" s="8"/>
      <c r="M891" s="8" t="s">
        <v>3262</v>
      </c>
      <c r="N891" s="8"/>
      <c r="O891" s="8" t="s">
        <v>3209</v>
      </c>
      <c r="P891" s="8"/>
      <c r="Q891" s="20">
        <v>38159</v>
      </c>
      <c r="R891" s="20"/>
      <c r="S891" s="26" t="s">
        <v>3013</v>
      </c>
      <c r="T891" s="26"/>
      <c r="U891" s="12"/>
      <c r="V891" s="12"/>
      <c r="W891" s="8" t="s">
        <v>3013</v>
      </c>
      <c r="X891" s="8"/>
    </row>
    <row r="892" spans="1:24" ht="15" customHeight="1" x14ac:dyDescent="0.25">
      <c r="A892" s="8" t="s">
        <v>24</v>
      </c>
      <c r="B892" s="9">
        <v>1571</v>
      </c>
      <c r="C892" s="8">
        <v>152</v>
      </c>
      <c r="D892" s="10" t="s">
        <v>3270</v>
      </c>
      <c r="E892" s="27" t="s">
        <v>890</v>
      </c>
      <c r="F892" s="27" t="s">
        <v>3271</v>
      </c>
      <c r="G892" s="8" t="s">
        <v>3272</v>
      </c>
      <c r="H892" s="10" t="s">
        <v>3270</v>
      </c>
      <c r="I892" s="8" t="s">
        <v>74</v>
      </c>
      <c r="J892" s="8"/>
      <c r="K892" s="8" t="s">
        <v>3010</v>
      </c>
      <c r="L892" s="8"/>
      <c r="M892" s="8" t="s">
        <v>3276</v>
      </c>
      <c r="N892" s="8"/>
      <c r="O892" s="8"/>
      <c r="P892" s="8"/>
      <c r="Q892" s="20">
        <v>38161</v>
      </c>
      <c r="R892" s="20"/>
      <c r="S892" s="26" t="s">
        <v>3013</v>
      </c>
      <c r="T892" s="26"/>
      <c r="U892" s="12"/>
      <c r="V892" s="12"/>
      <c r="W892" s="8" t="s">
        <v>3013</v>
      </c>
      <c r="X892" s="8"/>
    </row>
    <row r="893" spans="1:24" ht="15" customHeight="1" x14ac:dyDescent="0.25">
      <c r="A893" s="8" t="s">
        <v>24</v>
      </c>
      <c r="B893" s="9">
        <v>1572</v>
      </c>
      <c r="C893" s="8">
        <v>155</v>
      </c>
      <c r="D893" s="10" t="s">
        <v>3270</v>
      </c>
      <c r="E893" s="27" t="s">
        <v>890</v>
      </c>
      <c r="F893" s="27" t="s">
        <v>3271</v>
      </c>
      <c r="G893" s="8" t="s">
        <v>3272</v>
      </c>
      <c r="H893" s="10" t="s">
        <v>3270</v>
      </c>
      <c r="I893" s="8" t="s">
        <v>74</v>
      </c>
      <c r="J893" s="8"/>
      <c r="K893" s="8" t="s">
        <v>3010</v>
      </c>
      <c r="L893" s="8"/>
      <c r="M893" s="8" t="s">
        <v>3277</v>
      </c>
      <c r="N893" s="8"/>
      <c r="O893" s="8" t="s">
        <v>3012</v>
      </c>
      <c r="P893" s="8"/>
      <c r="Q893" s="20">
        <v>38858</v>
      </c>
      <c r="R893" s="20"/>
      <c r="S893" s="26" t="s">
        <v>3013</v>
      </c>
      <c r="T893" s="26"/>
      <c r="U893" s="12"/>
      <c r="V893" s="12"/>
      <c r="W893" s="8" t="s">
        <v>3013</v>
      </c>
      <c r="X893" s="8"/>
    </row>
    <row r="894" spans="1:24" ht="15" customHeight="1" x14ac:dyDescent="0.25">
      <c r="A894" s="8" t="s">
        <v>24</v>
      </c>
      <c r="B894" s="9">
        <v>1573</v>
      </c>
      <c r="C894" s="8">
        <v>156</v>
      </c>
      <c r="D894" s="10" t="s">
        <v>3270</v>
      </c>
      <c r="E894" s="14" t="s">
        <v>890</v>
      </c>
      <c r="F894" s="14" t="s">
        <v>3271</v>
      </c>
      <c r="G894" s="8" t="s">
        <v>3272</v>
      </c>
      <c r="H894" s="10" t="s">
        <v>3270</v>
      </c>
      <c r="I894" s="8" t="s">
        <v>74</v>
      </c>
      <c r="J894" s="8"/>
      <c r="K894" s="8" t="s">
        <v>3017</v>
      </c>
      <c r="L894" s="8"/>
      <c r="M894" s="8" t="s">
        <v>3278</v>
      </c>
      <c r="N894" s="8"/>
      <c r="O894" s="8" t="s">
        <v>1800</v>
      </c>
      <c r="P894" s="8"/>
      <c r="Q894" s="20">
        <v>38550</v>
      </c>
      <c r="R894" s="20"/>
      <c r="S894" s="26" t="s">
        <v>3013</v>
      </c>
      <c r="T894" s="26"/>
      <c r="U894" s="12"/>
      <c r="V894" s="12"/>
      <c r="W894" s="8" t="s">
        <v>3013</v>
      </c>
      <c r="X894" s="8"/>
    </row>
    <row r="895" spans="1:24" ht="15" customHeight="1" x14ac:dyDescent="0.25">
      <c r="A895" s="8" t="s">
        <v>24</v>
      </c>
      <c r="B895" s="9">
        <v>1574</v>
      </c>
      <c r="C895" s="8">
        <v>108</v>
      </c>
      <c r="D895" s="10" t="s">
        <v>3270</v>
      </c>
      <c r="E895" s="60" t="s">
        <v>890</v>
      </c>
      <c r="F895" s="60" t="s">
        <v>3271</v>
      </c>
      <c r="G895" s="8" t="s">
        <v>3272</v>
      </c>
      <c r="H895" s="10" t="s">
        <v>3270</v>
      </c>
      <c r="I895" s="8" t="s">
        <v>74</v>
      </c>
      <c r="J895" s="8"/>
      <c r="K895" s="8" t="s">
        <v>3017</v>
      </c>
      <c r="L895" s="8"/>
      <c r="M895" s="8" t="s">
        <v>3279</v>
      </c>
      <c r="N895" s="8"/>
      <c r="O895" s="8" t="s">
        <v>3274</v>
      </c>
      <c r="P895" s="8"/>
      <c r="Q895" s="20">
        <v>38550</v>
      </c>
      <c r="R895" s="20"/>
      <c r="S895" s="26" t="s">
        <v>3013</v>
      </c>
      <c r="T895" s="26" t="s">
        <v>3013</v>
      </c>
      <c r="U895" s="12"/>
      <c r="V895" s="12"/>
      <c r="W895" s="8" t="s">
        <v>3013</v>
      </c>
      <c r="X895" s="8"/>
    </row>
    <row r="896" spans="1:24" ht="15" customHeight="1" x14ac:dyDescent="0.25">
      <c r="A896" s="8" t="s">
        <v>24</v>
      </c>
      <c r="B896" s="9">
        <v>1575</v>
      </c>
      <c r="C896" s="8">
        <v>166</v>
      </c>
      <c r="D896" s="10" t="s">
        <v>3270</v>
      </c>
      <c r="E896" s="14" t="s">
        <v>890</v>
      </c>
      <c r="F896" s="14" t="s">
        <v>3271</v>
      </c>
      <c r="G896" s="8" t="s">
        <v>3272</v>
      </c>
      <c r="H896" s="10" t="s">
        <v>3270</v>
      </c>
      <c r="I896" s="8" t="s">
        <v>74</v>
      </c>
      <c r="J896" s="8"/>
      <c r="K896" s="8" t="s">
        <v>3010</v>
      </c>
      <c r="L896" s="8"/>
      <c r="M896" s="8" t="s">
        <v>3262</v>
      </c>
      <c r="N896" s="8"/>
      <c r="O896" s="8" t="s">
        <v>3274</v>
      </c>
      <c r="P896" s="8"/>
      <c r="Q896" s="20">
        <v>38159</v>
      </c>
      <c r="R896" s="20"/>
      <c r="S896" s="26" t="s">
        <v>3280</v>
      </c>
      <c r="T896" s="26"/>
      <c r="U896" s="12"/>
      <c r="V896" s="12"/>
      <c r="W896" s="8" t="s">
        <v>3013</v>
      </c>
      <c r="X896" s="8"/>
    </row>
    <row r="897" spans="1:24" ht="15" customHeight="1" x14ac:dyDescent="0.25">
      <c r="A897" s="8" t="s">
        <v>24</v>
      </c>
      <c r="B897" s="9">
        <v>1576</v>
      </c>
      <c r="C897" s="8">
        <v>174</v>
      </c>
      <c r="D897" s="10" t="s">
        <v>3281</v>
      </c>
      <c r="E897" s="8" t="s">
        <v>890</v>
      </c>
      <c r="F897" s="8" t="s">
        <v>3282</v>
      </c>
      <c r="G897" s="8" t="s">
        <v>2433</v>
      </c>
      <c r="H897" s="10" t="s">
        <v>3281</v>
      </c>
      <c r="I897" s="8" t="s">
        <v>74</v>
      </c>
      <c r="J897" s="8"/>
      <c r="K897" s="8" t="s">
        <v>3017</v>
      </c>
      <c r="L897" s="8"/>
      <c r="M897" s="60" t="s">
        <v>3283</v>
      </c>
      <c r="N897" s="8"/>
      <c r="O897" s="8" t="s">
        <v>1117</v>
      </c>
      <c r="P897" s="8"/>
      <c r="Q897" s="20">
        <v>38583</v>
      </c>
      <c r="R897" s="20"/>
      <c r="S897" s="26" t="s">
        <v>3013</v>
      </c>
      <c r="T897" s="26"/>
      <c r="U897" s="12"/>
      <c r="V897" s="12"/>
      <c r="W897" s="8" t="s">
        <v>3013</v>
      </c>
      <c r="X897" s="8"/>
    </row>
    <row r="898" spans="1:24" ht="15" customHeight="1" x14ac:dyDescent="0.25">
      <c r="A898" s="8" t="s">
        <v>24</v>
      </c>
      <c r="B898" s="9">
        <v>1577</v>
      </c>
      <c r="C898" s="8">
        <v>167</v>
      </c>
      <c r="D898" s="10" t="s">
        <v>3281</v>
      </c>
      <c r="E898" s="8" t="s">
        <v>890</v>
      </c>
      <c r="F898" s="8" t="s">
        <v>3282</v>
      </c>
      <c r="G898" s="8" t="s">
        <v>2433</v>
      </c>
      <c r="H898" s="10" t="s">
        <v>3281</v>
      </c>
      <c r="I898" s="8" t="s">
        <v>74</v>
      </c>
      <c r="J898" s="8"/>
      <c r="K898" s="8" t="s">
        <v>3010</v>
      </c>
      <c r="L898" s="8"/>
      <c r="M898" s="14" t="s">
        <v>3284</v>
      </c>
      <c r="N898" s="8"/>
      <c r="O898" s="8" t="s">
        <v>1800</v>
      </c>
      <c r="P898" s="8"/>
      <c r="Q898" s="20">
        <v>38160</v>
      </c>
      <c r="R898" s="20"/>
      <c r="S898" s="26" t="s">
        <v>3153</v>
      </c>
      <c r="T898" s="26" t="s">
        <v>3013</v>
      </c>
      <c r="U898" s="12"/>
      <c r="V898" s="12"/>
      <c r="W898" s="8" t="s">
        <v>3013</v>
      </c>
      <c r="X898" s="8"/>
    </row>
    <row r="899" spans="1:24" ht="15" customHeight="1" x14ac:dyDescent="0.25">
      <c r="A899" s="8" t="s">
        <v>24</v>
      </c>
      <c r="B899" s="9">
        <v>1578</v>
      </c>
      <c r="C899" s="8">
        <v>176</v>
      </c>
      <c r="D899" s="10" t="s">
        <v>3281</v>
      </c>
      <c r="E899" s="8" t="s">
        <v>890</v>
      </c>
      <c r="F899" s="8" t="s">
        <v>3282</v>
      </c>
      <c r="G899" s="8" t="s">
        <v>2433</v>
      </c>
      <c r="H899" s="10" t="s">
        <v>3281</v>
      </c>
      <c r="I899" s="8" t="s">
        <v>74</v>
      </c>
      <c r="J899" s="8"/>
      <c r="K899" s="8" t="s">
        <v>3010</v>
      </c>
      <c r="L899" s="8"/>
      <c r="M899" s="8" t="s">
        <v>3277</v>
      </c>
      <c r="N899" s="8"/>
      <c r="O899" s="8" t="s">
        <v>3012</v>
      </c>
      <c r="P899" s="8"/>
      <c r="Q899" s="20">
        <v>38858</v>
      </c>
      <c r="R899" s="20"/>
      <c r="S899" s="26" t="s">
        <v>3013</v>
      </c>
      <c r="T899" s="26" t="s">
        <v>3013</v>
      </c>
      <c r="U899" s="12"/>
      <c r="V899" s="12"/>
      <c r="W899" s="8" t="s">
        <v>3013</v>
      </c>
      <c r="X899" s="8"/>
    </row>
    <row r="900" spans="1:24" ht="15" customHeight="1" x14ac:dyDescent="0.25">
      <c r="A900" s="8" t="s">
        <v>24</v>
      </c>
      <c r="B900" s="9">
        <v>1579</v>
      </c>
      <c r="C900" s="8">
        <v>209</v>
      </c>
      <c r="D900" s="10" t="s">
        <v>3044</v>
      </c>
      <c r="E900" s="8" t="s">
        <v>3045</v>
      </c>
      <c r="F900" s="8" t="s">
        <v>3046</v>
      </c>
      <c r="G900" s="8" t="s">
        <v>3047</v>
      </c>
      <c r="H900" s="10" t="s">
        <v>3044</v>
      </c>
      <c r="I900" s="8" t="s">
        <v>74</v>
      </c>
      <c r="J900" s="8"/>
      <c r="K900" s="8" t="s">
        <v>3017</v>
      </c>
      <c r="L900" s="8"/>
      <c r="M900" s="8" t="s">
        <v>3197</v>
      </c>
      <c r="N900" s="8"/>
      <c r="O900" s="8" t="s">
        <v>3285</v>
      </c>
      <c r="P900" s="8"/>
      <c r="Q900" s="20">
        <v>38971</v>
      </c>
      <c r="R900" s="20"/>
      <c r="S900" s="26" t="s">
        <v>3013</v>
      </c>
      <c r="T900" s="26"/>
      <c r="U900" s="12"/>
      <c r="V900" s="12"/>
      <c r="W900" s="8" t="s">
        <v>3013</v>
      </c>
      <c r="X900" s="8"/>
    </row>
    <row r="901" spans="1:24" ht="15" customHeight="1" x14ac:dyDescent="0.25">
      <c r="A901" s="8" t="s">
        <v>24</v>
      </c>
      <c r="B901" s="9">
        <v>1580</v>
      </c>
      <c r="C901" s="8">
        <v>21</v>
      </c>
      <c r="D901" s="10" t="s">
        <v>3286</v>
      </c>
      <c r="E901" s="8" t="s">
        <v>3287</v>
      </c>
      <c r="F901" s="8" t="s">
        <v>3288</v>
      </c>
      <c r="G901" s="8" t="s">
        <v>3289</v>
      </c>
      <c r="H901" s="10" t="s">
        <v>3286</v>
      </c>
      <c r="I901" s="8" t="s">
        <v>74</v>
      </c>
      <c r="J901" s="8"/>
      <c r="K901" s="8" t="s">
        <v>3017</v>
      </c>
      <c r="L901" s="8"/>
      <c r="M901" s="8" t="s">
        <v>3290</v>
      </c>
      <c r="N901" s="8"/>
      <c r="O901" s="8" t="s">
        <v>1117</v>
      </c>
      <c r="P901" s="8"/>
      <c r="Q901" s="20">
        <v>38550</v>
      </c>
      <c r="R901" s="20"/>
      <c r="S901" s="26" t="s">
        <v>3013</v>
      </c>
      <c r="T901" s="26" t="s">
        <v>3013</v>
      </c>
      <c r="U901" s="12"/>
      <c r="V901" s="12"/>
      <c r="W901" s="8" t="s">
        <v>3013</v>
      </c>
      <c r="X901" s="8"/>
    </row>
    <row r="902" spans="1:24" ht="15" customHeight="1" x14ac:dyDescent="0.25">
      <c r="A902" s="8" t="s">
        <v>24</v>
      </c>
      <c r="B902" s="9">
        <v>1581</v>
      </c>
      <c r="C902" s="8">
        <v>238</v>
      </c>
      <c r="D902" s="10" t="s">
        <v>3291</v>
      </c>
      <c r="E902" s="8" t="s">
        <v>3292</v>
      </c>
      <c r="F902" s="8" t="s">
        <v>3293</v>
      </c>
      <c r="G902" s="8" t="s">
        <v>3294</v>
      </c>
      <c r="H902" s="10" t="s">
        <v>3291</v>
      </c>
      <c r="I902" s="8" t="s">
        <v>74</v>
      </c>
      <c r="J902" s="8"/>
      <c r="K902" s="8" t="s">
        <v>3017</v>
      </c>
      <c r="L902" s="8"/>
      <c r="M902" s="8" t="s">
        <v>3295</v>
      </c>
      <c r="N902" s="8"/>
      <c r="O902" s="8" t="s">
        <v>3132</v>
      </c>
      <c r="P902" s="8"/>
      <c r="Q902" s="20">
        <v>39007</v>
      </c>
      <c r="R902" s="20"/>
      <c r="S902" s="26" t="s">
        <v>3013</v>
      </c>
      <c r="T902" s="26"/>
      <c r="U902" s="12"/>
      <c r="V902" s="12"/>
      <c r="W902" s="8" t="s">
        <v>3013</v>
      </c>
      <c r="X902" s="8"/>
    </row>
    <row r="903" spans="1:24" ht="15" customHeight="1" x14ac:dyDescent="0.25">
      <c r="A903" s="8" t="s">
        <v>24</v>
      </c>
      <c r="B903" s="9">
        <v>1582</v>
      </c>
      <c r="C903" s="8">
        <v>192</v>
      </c>
      <c r="D903" s="10" t="str">
        <f t="shared" ref="D903:D923" si="2">E903&amp;" "&amp;F903&amp;" "&amp;G903</f>
        <v>Melanohalea exasperatula (Nyl.) O. Blanco et al.</v>
      </c>
      <c r="E903" s="8" t="s">
        <v>2605</v>
      </c>
      <c r="F903" s="8" t="s">
        <v>2610</v>
      </c>
      <c r="G903" s="8" t="s">
        <v>2642</v>
      </c>
      <c r="H903" s="10" t="s">
        <v>3296</v>
      </c>
      <c r="I903" s="8" t="s">
        <v>74</v>
      </c>
      <c r="J903" s="8"/>
      <c r="K903" s="8" t="s">
        <v>3010</v>
      </c>
      <c r="L903" s="8"/>
      <c r="M903" s="8" t="s">
        <v>3297</v>
      </c>
      <c r="N903" s="8"/>
      <c r="O903" s="8" t="s">
        <v>912</v>
      </c>
      <c r="P903" s="8"/>
      <c r="Q903" s="20">
        <v>38167</v>
      </c>
      <c r="R903" s="20"/>
      <c r="S903" s="26" t="s">
        <v>3189</v>
      </c>
      <c r="T903" s="26" t="s">
        <v>3013</v>
      </c>
      <c r="U903" s="12"/>
      <c r="V903" s="12"/>
      <c r="W903" s="8" t="s">
        <v>3013</v>
      </c>
      <c r="X903" s="8"/>
    </row>
    <row r="904" spans="1:24" ht="15" customHeight="1" x14ac:dyDescent="0.25">
      <c r="A904" s="8" t="s">
        <v>24</v>
      </c>
      <c r="B904" s="9">
        <v>1583</v>
      </c>
      <c r="C904" s="8">
        <v>84</v>
      </c>
      <c r="D904" s="10" t="str">
        <f t="shared" si="2"/>
        <v>Melanohalea exasperatula (Nyl.) O. Blanco et al.</v>
      </c>
      <c r="E904" s="8" t="s">
        <v>2605</v>
      </c>
      <c r="F904" s="8" t="s">
        <v>2610</v>
      </c>
      <c r="G904" s="8" t="s">
        <v>2642</v>
      </c>
      <c r="H904" s="10" t="s">
        <v>3296</v>
      </c>
      <c r="I904" s="8" t="s">
        <v>74</v>
      </c>
      <c r="J904" s="8"/>
      <c r="K904" s="8" t="s">
        <v>3017</v>
      </c>
      <c r="L904" s="8"/>
      <c r="M904" s="8"/>
      <c r="N904" s="8"/>
      <c r="O904" s="8"/>
      <c r="P904" s="8"/>
      <c r="Q904" s="20">
        <v>38557</v>
      </c>
      <c r="R904" s="20"/>
      <c r="S904" s="26" t="s">
        <v>3013</v>
      </c>
      <c r="T904" s="26" t="s">
        <v>3013</v>
      </c>
      <c r="U904" s="12"/>
      <c r="V904" s="12"/>
      <c r="W904" s="8" t="s">
        <v>3013</v>
      </c>
      <c r="X904" s="8"/>
    </row>
    <row r="905" spans="1:24" ht="15" customHeight="1" x14ac:dyDescent="0.25">
      <c r="A905" s="8" t="s">
        <v>24</v>
      </c>
      <c r="B905" s="9">
        <v>1584</v>
      </c>
      <c r="C905" s="8">
        <v>75</v>
      </c>
      <c r="D905" s="10" t="str">
        <f t="shared" si="2"/>
        <v>Arctoparmelia incurva (Pers.) Hale</v>
      </c>
      <c r="E905" s="8" t="s">
        <v>3298</v>
      </c>
      <c r="F905" s="8" t="s">
        <v>3299</v>
      </c>
      <c r="G905" s="8" t="s">
        <v>3300</v>
      </c>
      <c r="H905" s="10" t="s">
        <v>3301</v>
      </c>
      <c r="I905" s="8" t="s">
        <v>74</v>
      </c>
      <c r="J905" s="8"/>
      <c r="K905" s="8" t="s">
        <v>3017</v>
      </c>
      <c r="L905" s="8"/>
      <c r="M905" s="8" t="s">
        <v>3302</v>
      </c>
      <c r="N905" s="8"/>
      <c r="O905" s="8" t="s">
        <v>3019</v>
      </c>
      <c r="P905" s="8"/>
      <c r="Q905" s="20">
        <v>38590</v>
      </c>
      <c r="R905" s="20"/>
      <c r="S905" s="26" t="s">
        <v>3013</v>
      </c>
      <c r="T905" s="26" t="s">
        <v>3013</v>
      </c>
      <c r="U905" s="12"/>
      <c r="V905" s="12"/>
      <c r="W905" s="8" t="s">
        <v>3013</v>
      </c>
      <c r="X905" s="8"/>
    </row>
    <row r="906" spans="1:24" ht="15" customHeight="1" x14ac:dyDescent="0.25">
      <c r="A906" s="8" t="s">
        <v>24</v>
      </c>
      <c r="B906" s="9">
        <v>1585</v>
      </c>
      <c r="C906" s="8">
        <v>8</v>
      </c>
      <c r="D906" s="10" t="str">
        <f t="shared" si="2"/>
        <v>Arctoparmelia incurva (Pers.) Hale</v>
      </c>
      <c r="E906" s="8" t="s">
        <v>3298</v>
      </c>
      <c r="F906" s="8" t="s">
        <v>3299</v>
      </c>
      <c r="G906" s="8" t="s">
        <v>3300</v>
      </c>
      <c r="H906" s="10" t="s">
        <v>3301</v>
      </c>
      <c r="I906" s="8" t="s">
        <v>74</v>
      </c>
      <c r="J906" s="8"/>
      <c r="K906" s="8" t="s">
        <v>3017</v>
      </c>
      <c r="L906" s="8"/>
      <c r="M906" s="8" t="s">
        <v>3303</v>
      </c>
      <c r="N906" s="8"/>
      <c r="O906" s="8" t="s">
        <v>3019</v>
      </c>
      <c r="P906" s="8"/>
      <c r="Q906" s="20">
        <v>38550</v>
      </c>
      <c r="R906" s="20"/>
      <c r="S906" s="26" t="s">
        <v>3013</v>
      </c>
      <c r="T906" s="26" t="s">
        <v>3013</v>
      </c>
      <c r="U906" s="12"/>
      <c r="V906" s="12"/>
      <c r="W906" s="8" t="s">
        <v>3013</v>
      </c>
      <c r="X906" s="8"/>
    </row>
    <row r="907" spans="1:24" ht="15" customHeight="1" x14ac:dyDescent="0.25">
      <c r="A907" s="8" t="s">
        <v>24</v>
      </c>
      <c r="B907" s="9">
        <v>1586</v>
      </c>
      <c r="C907" s="8">
        <v>226</v>
      </c>
      <c r="D907" s="10" t="str">
        <f t="shared" si="2"/>
        <v>Parmelia omphalodes (L.) Ach.</v>
      </c>
      <c r="E907" s="8" t="s">
        <v>2648</v>
      </c>
      <c r="F907" s="8" t="s">
        <v>3304</v>
      </c>
      <c r="G907" s="8" t="s">
        <v>89</v>
      </c>
      <c r="H907" s="10" t="s">
        <v>3305</v>
      </c>
      <c r="I907" s="8" t="s">
        <v>74</v>
      </c>
      <c r="J907" s="8"/>
      <c r="K907" s="8" t="s">
        <v>3017</v>
      </c>
      <c r="L907" s="8"/>
      <c r="M907" s="8" t="s">
        <v>3306</v>
      </c>
      <c r="N907" s="8"/>
      <c r="O907" s="8" t="s">
        <v>3019</v>
      </c>
      <c r="P907" s="8"/>
      <c r="Q907" s="20">
        <v>38971</v>
      </c>
      <c r="R907" s="20"/>
      <c r="S907" s="26" t="s">
        <v>3013</v>
      </c>
      <c r="T907" s="26"/>
      <c r="U907" s="12"/>
      <c r="V907" s="12"/>
      <c r="W907" s="8" t="s">
        <v>3013</v>
      </c>
      <c r="X907" s="8"/>
    </row>
    <row r="908" spans="1:24" ht="15" customHeight="1" x14ac:dyDescent="0.25">
      <c r="A908" s="8" t="s">
        <v>24</v>
      </c>
      <c r="B908" s="9">
        <v>1587</v>
      </c>
      <c r="C908" s="8">
        <v>22</v>
      </c>
      <c r="D908" s="10" t="str">
        <f t="shared" si="2"/>
        <v>Parmelia omphalodes (L.) Ach.</v>
      </c>
      <c r="E908" s="8" t="s">
        <v>2648</v>
      </c>
      <c r="F908" s="8" t="s">
        <v>3304</v>
      </c>
      <c r="G908" s="8" t="s">
        <v>89</v>
      </c>
      <c r="H908" s="10" t="s">
        <v>3305</v>
      </c>
      <c r="I908" s="8" t="s">
        <v>74</v>
      </c>
      <c r="J908" s="8"/>
      <c r="K908" s="8" t="s">
        <v>3017</v>
      </c>
      <c r="L908" s="8"/>
      <c r="M908" s="8" t="s">
        <v>3307</v>
      </c>
      <c r="N908" s="8"/>
      <c r="O908" s="8" t="s">
        <v>3019</v>
      </c>
      <c r="P908" s="8"/>
      <c r="Q908" s="20">
        <v>38508</v>
      </c>
      <c r="R908" s="20"/>
      <c r="S908" s="26" t="s">
        <v>3013</v>
      </c>
      <c r="T908" s="26" t="s">
        <v>3013</v>
      </c>
      <c r="U908" s="12"/>
      <c r="V908" s="12"/>
      <c r="W908" s="8" t="s">
        <v>3013</v>
      </c>
      <c r="X908" s="8"/>
    </row>
    <row r="909" spans="1:24" ht="15" customHeight="1" x14ac:dyDescent="0.25">
      <c r="A909" s="8" t="s">
        <v>24</v>
      </c>
      <c r="B909" s="9">
        <v>1588</v>
      </c>
      <c r="C909" s="8">
        <v>210</v>
      </c>
      <c r="D909" s="10" t="str">
        <f t="shared" si="2"/>
        <v>Parmelia omphalodes (L.) Ach.</v>
      </c>
      <c r="E909" s="8" t="s">
        <v>2648</v>
      </c>
      <c r="F909" s="8" t="s">
        <v>3304</v>
      </c>
      <c r="G909" s="8" t="s">
        <v>89</v>
      </c>
      <c r="H909" s="10" t="s">
        <v>3305</v>
      </c>
      <c r="I909" s="8" t="s">
        <v>74</v>
      </c>
      <c r="J909" s="8"/>
      <c r="K909" s="8" t="s">
        <v>3017</v>
      </c>
      <c r="L909" s="8"/>
      <c r="M909" s="8" t="s">
        <v>3179</v>
      </c>
      <c r="N909" s="8"/>
      <c r="O909" s="8" t="s">
        <v>3019</v>
      </c>
      <c r="P909" s="8"/>
      <c r="Q909" s="20">
        <v>38242</v>
      </c>
      <c r="R909" s="20"/>
      <c r="S909" s="26" t="s">
        <v>3013</v>
      </c>
      <c r="T909" s="26"/>
      <c r="U909" s="12"/>
      <c r="V909" s="12"/>
      <c r="W909" s="8" t="s">
        <v>3013</v>
      </c>
      <c r="X909" s="8"/>
    </row>
    <row r="910" spans="1:24" ht="15" customHeight="1" x14ac:dyDescent="0.25">
      <c r="A910" s="8" t="s">
        <v>24</v>
      </c>
      <c r="B910" s="9">
        <v>1589</v>
      </c>
      <c r="C910" s="8">
        <v>41</v>
      </c>
      <c r="D910" s="10" t="str">
        <f t="shared" si="2"/>
        <v>Parmelia omphalodes (L.) Ach.</v>
      </c>
      <c r="E910" s="8" t="s">
        <v>2648</v>
      </c>
      <c r="F910" s="8" t="s">
        <v>3304</v>
      </c>
      <c r="G910" s="8" t="s">
        <v>89</v>
      </c>
      <c r="H910" s="10" t="s">
        <v>3305</v>
      </c>
      <c r="I910" s="8" t="s">
        <v>74</v>
      </c>
      <c r="J910" s="8"/>
      <c r="K910" s="8" t="s">
        <v>3017</v>
      </c>
      <c r="L910" s="8"/>
      <c r="M910" s="8" t="s">
        <v>3308</v>
      </c>
      <c r="N910" s="8"/>
      <c r="O910" s="8" t="s">
        <v>3019</v>
      </c>
      <c r="P910" s="8"/>
      <c r="Q910" s="20">
        <v>38550</v>
      </c>
      <c r="R910" s="20"/>
      <c r="S910" s="26" t="s">
        <v>3013</v>
      </c>
      <c r="T910" s="26" t="s">
        <v>3013</v>
      </c>
      <c r="U910" s="12"/>
      <c r="V910" s="12"/>
      <c r="W910" s="8" t="s">
        <v>3013</v>
      </c>
      <c r="X910" s="8"/>
    </row>
    <row r="911" spans="1:24" ht="15" customHeight="1" x14ac:dyDescent="0.25">
      <c r="A911" s="8" t="s">
        <v>24</v>
      </c>
      <c r="B911" s="9">
        <v>1590</v>
      </c>
      <c r="C911" s="8">
        <v>20</v>
      </c>
      <c r="D911" s="10" t="str">
        <f t="shared" si="2"/>
        <v>Parmelia omphalodes (L.) Ach.</v>
      </c>
      <c r="E911" s="8" t="s">
        <v>2648</v>
      </c>
      <c r="F911" s="8" t="s">
        <v>3304</v>
      </c>
      <c r="G911" s="8" t="s">
        <v>89</v>
      </c>
      <c r="H911" s="10" t="s">
        <v>3305</v>
      </c>
      <c r="I911" s="8" t="s">
        <v>74</v>
      </c>
      <c r="J911" s="8"/>
      <c r="K911" s="8" t="s">
        <v>3017</v>
      </c>
      <c r="L911" s="8"/>
      <c r="M911" s="8" t="s">
        <v>3275</v>
      </c>
      <c r="N911" s="8"/>
      <c r="O911" s="8" t="s">
        <v>3019</v>
      </c>
      <c r="P911" s="8"/>
      <c r="Q911" s="20">
        <v>38507</v>
      </c>
      <c r="R911" s="20"/>
      <c r="S911" s="26" t="s">
        <v>3013</v>
      </c>
      <c r="T911" s="26" t="s">
        <v>3013</v>
      </c>
      <c r="U911" s="12"/>
      <c r="V911" s="12"/>
      <c r="W911" s="8" t="s">
        <v>3013</v>
      </c>
      <c r="X911" s="8"/>
    </row>
    <row r="912" spans="1:24" ht="15" customHeight="1" x14ac:dyDescent="0.25">
      <c r="A912" s="8" t="s">
        <v>24</v>
      </c>
      <c r="B912" s="9">
        <v>1591</v>
      </c>
      <c r="C912" s="8">
        <v>260</v>
      </c>
      <c r="D912" s="10" t="str">
        <f t="shared" si="2"/>
        <v>Parmelia saxatilis (L.) Ach.</v>
      </c>
      <c r="E912" s="8" t="s">
        <v>2648</v>
      </c>
      <c r="F912" s="8" t="s">
        <v>2649</v>
      </c>
      <c r="G912" s="8" t="s">
        <v>89</v>
      </c>
      <c r="H912" s="10" t="s">
        <v>3309</v>
      </c>
      <c r="I912" s="8" t="s">
        <v>74</v>
      </c>
      <c r="J912" s="8"/>
      <c r="K912" s="8" t="s">
        <v>3017</v>
      </c>
      <c r="L912" s="8"/>
      <c r="M912" s="8" t="s">
        <v>3143</v>
      </c>
      <c r="N912" s="8"/>
      <c r="O912" s="8" t="s">
        <v>3019</v>
      </c>
      <c r="P912" s="8"/>
      <c r="Q912" s="20">
        <v>37955</v>
      </c>
      <c r="R912" s="20"/>
      <c r="S912" s="26" t="s">
        <v>3013</v>
      </c>
      <c r="T912" s="26"/>
      <c r="U912" s="12"/>
      <c r="V912" s="12"/>
      <c r="W912" s="8" t="s">
        <v>3013</v>
      </c>
      <c r="X912" s="8"/>
    </row>
    <row r="913" spans="1:24" ht="15" customHeight="1" x14ac:dyDescent="0.25">
      <c r="A913" s="8" t="s">
        <v>24</v>
      </c>
      <c r="B913" s="9">
        <v>1592</v>
      </c>
      <c r="C913" s="8">
        <v>257</v>
      </c>
      <c r="D913" s="10" t="str">
        <f t="shared" si="2"/>
        <v>Parmelia saxatilis (L.) Ach.</v>
      </c>
      <c r="E913" s="8" t="s">
        <v>2648</v>
      </c>
      <c r="F913" s="8" t="s">
        <v>2649</v>
      </c>
      <c r="G913" s="8" t="s">
        <v>89</v>
      </c>
      <c r="H913" s="10" t="s">
        <v>3309</v>
      </c>
      <c r="I913" s="8" t="s">
        <v>74</v>
      </c>
      <c r="J913" s="8"/>
      <c r="K913" s="8" t="s">
        <v>3017</v>
      </c>
      <c r="L913" s="8"/>
      <c r="M913" s="8" t="s">
        <v>3143</v>
      </c>
      <c r="N913" s="8"/>
      <c r="O913" s="8" t="s">
        <v>1819</v>
      </c>
      <c r="P913" s="8"/>
      <c r="Q913" s="20">
        <v>37955</v>
      </c>
      <c r="R913" s="20"/>
      <c r="S913" s="26" t="s">
        <v>3013</v>
      </c>
      <c r="T913" s="26"/>
      <c r="U913" s="12"/>
      <c r="V913" s="12"/>
      <c r="W913" s="8" t="s">
        <v>3013</v>
      </c>
      <c r="X913" s="8"/>
    </row>
    <row r="914" spans="1:24" ht="15" customHeight="1" x14ac:dyDescent="0.25">
      <c r="A914" s="8" t="s">
        <v>24</v>
      </c>
      <c r="B914" s="9">
        <v>1593</v>
      </c>
      <c r="C914" s="8">
        <v>78</v>
      </c>
      <c r="D914" s="10" t="str">
        <f t="shared" si="2"/>
        <v>Parmelia saxatilis (L.) Ach.</v>
      </c>
      <c r="E914" s="8" t="s">
        <v>2648</v>
      </c>
      <c r="F914" s="8" t="s">
        <v>2649</v>
      </c>
      <c r="G914" s="8" t="s">
        <v>89</v>
      </c>
      <c r="H914" s="10" t="s">
        <v>3309</v>
      </c>
      <c r="I914" s="8" t="s">
        <v>74</v>
      </c>
      <c r="J914" s="8"/>
      <c r="K914" s="8" t="s">
        <v>3017</v>
      </c>
      <c r="L914" s="8"/>
      <c r="M914" s="8" t="s">
        <v>3310</v>
      </c>
      <c r="N914" s="8"/>
      <c r="O914" s="8" t="s">
        <v>3132</v>
      </c>
      <c r="P914" s="8"/>
      <c r="Q914" s="20">
        <v>38116</v>
      </c>
      <c r="R914" s="20"/>
      <c r="S914" s="26" t="s">
        <v>3013</v>
      </c>
      <c r="T914" s="26" t="s">
        <v>3013</v>
      </c>
      <c r="U914" s="12"/>
      <c r="V914" s="12"/>
      <c r="W914" s="8" t="s">
        <v>3013</v>
      </c>
      <c r="X914" s="8"/>
    </row>
    <row r="915" spans="1:24" ht="15" customHeight="1" x14ac:dyDescent="0.25">
      <c r="A915" s="8" t="s">
        <v>24</v>
      </c>
      <c r="B915" s="9">
        <v>1594</v>
      </c>
      <c r="C915" s="8">
        <v>253</v>
      </c>
      <c r="D915" s="10" t="str">
        <f t="shared" si="2"/>
        <v>Parmelia saxatilis (L.) Ach.</v>
      </c>
      <c r="E915" s="8" t="s">
        <v>2648</v>
      </c>
      <c r="F915" s="8" t="s">
        <v>2649</v>
      </c>
      <c r="G915" s="8" t="s">
        <v>89</v>
      </c>
      <c r="H915" s="10" t="s">
        <v>3309</v>
      </c>
      <c r="I915" s="8" t="s">
        <v>74</v>
      </c>
      <c r="J915" s="8"/>
      <c r="K915" s="8" t="s">
        <v>3017</v>
      </c>
      <c r="L915" s="8"/>
      <c r="M915" s="8" t="s">
        <v>3311</v>
      </c>
      <c r="N915" s="8"/>
      <c r="O915" s="8" t="s">
        <v>3019</v>
      </c>
      <c r="P915" s="8"/>
      <c r="Q915" s="20">
        <v>38320</v>
      </c>
      <c r="R915" s="20"/>
      <c r="S915" s="26" t="s">
        <v>3013</v>
      </c>
      <c r="T915" s="26"/>
      <c r="U915" s="12"/>
      <c r="V915" s="12"/>
      <c r="W915" s="8" t="s">
        <v>3013</v>
      </c>
      <c r="X915" s="8"/>
    </row>
    <row r="916" spans="1:24" ht="15" customHeight="1" x14ac:dyDescent="0.25">
      <c r="A916" s="8" t="s">
        <v>24</v>
      </c>
      <c r="B916" s="9">
        <v>1595</v>
      </c>
      <c r="C916" s="8">
        <v>19</v>
      </c>
      <c r="D916" s="10" t="str">
        <f t="shared" si="2"/>
        <v>Parmelia saxatilis (L.) Ach.</v>
      </c>
      <c r="E916" s="8" t="s">
        <v>2648</v>
      </c>
      <c r="F916" s="8" t="s">
        <v>2649</v>
      </c>
      <c r="G916" s="8" t="s">
        <v>89</v>
      </c>
      <c r="H916" s="10" t="s">
        <v>3309</v>
      </c>
      <c r="I916" s="8" t="s">
        <v>74</v>
      </c>
      <c r="J916" s="8"/>
      <c r="K916" s="8" t="s">
        <v>3017</v>
      </c>
      <c r="L916" s="8" t="s">
        <v>3025</v>
      </c>
      <c r="M916" s="8"/>
      <c r="N916" s="8"/>
      <c r="O916" s="8" t="s">
        <v>1374</v>
      </c>
      <c r="P916" s="8"/>
      <c r="Q916" s="20">
        <v>38582</v>
      </c>
      <c r="R916" s="20"/>
      <c r="S916" s="26" t="s">
        <v>3013</v>
      </c>
      <c r="T916" s="26" t="s">
        <v>3013</v>
      </c>
      <c r="U916" s="12"/>
      <c r="V916" s="12"/>
      <c r="W916" s="8" t="s">
        <v>3013</v>
      </c>
      <c r="X916" s="8"/>
    </row>
    <row r="917" spans="1:24" ht="15" customHeight="1" x14ac:dyDescent="0.25">
      <c r="A917" s="8" t="s">
        <v>24</v>
      </c>
      <c r="B917" s="9">
        <v>1596</v>
      </c>
      <c r="C917" s="8">
        <v>145</v>
      </c>
      <c r="D917" s="10" t="str">
        <f t="shared" si="2"/>
        <v>Parmelia saxatilis (L.) Ach.</v>
      </c>
      <c r="E917" s="8" t="s">
        <v>2648</v>
      </c>
      <c r="F917" s="8" t="s">
        <v>2649</v>
      </c>
      <c r="G917" s="8" t="s">
        <v>89</v>
      </c>
      <c r="H917" s="10" t="s">
        <v>3309</v>
      </c>
      <c r="I917" s="8" t="s">
        <v>74</v>
      </c>
      <c r="J917" s="8"/>
      <c r="K917" s="8" t="s">
        <v>3010</v>
      </c>
      <c r="L917" s="8"/>
      <c r="M917" s="8" t="s">
        <v>3262</v>
      </c>
      <c r="N917" s="8"/>
      <c r="O917" s="8"/>
      <c r="P917" s="8"/>
      <c r="Q917" s="20">
        <v>38159</v>
      </c>
      <c r="R917" s="20"/>
      <c r="S917" s="26" t="s">
        <v>3153</v>
      </c>
      <c r="T917" s="26" t="s">
        <v>3013</v>
      </c>
      <c r="U917" s="12"/>
      <c r="V917" s="12"/>
      <c r="W917" s="8" t="s">
        <v>3013</v>
      </c>
      <c r="X917" s="8"/>
    </row>
    <row r="918" spans="1:24" ht="15" customHeight="1" x14ac:dyDescent="0.25">
      <c r="A918" s="8" t="s">
        <v>24</v>
      </c>
      <c r="B918" s="9">
        <v>1597</v>
      </c>
      <c r="C918" s="8">
        <v>137</v>
      </c>
      <c r="D918" s="10" t="str">
        <f t="shared" si="2"/>
        <v>Parmelia saxatilis (L.) Ach.</v>
      </c>
      <c r="E918" s="8" t="s">
        <v>2648</v>
      </c>
      <c r="F918" s="8" t="s">
        <v>2649</v>
      </c>
      <c r="G918" s="8" t="s">
        <v>89</v>
      </c>
      <c r="H918" s="10" t="s">
        <v>3309</v>
      </c>
      <c r="I918" s="8" t="s">
        <v>74</v>
      </c>
      <c r="J918" s="8"/>
      <c r="K918" s="8" t="s">
        <v>3010</v>
      </c>
      <c r="L918" s="8"/>
      <c r="M918" s="8"/>
      <c r="N918" s="8"/>
      <c r="O918" s="8" t="s">
        <v>912</v>
      </c>
      <c r="P918" s="8"/>
      <c r="Q918" s="8"/>
      <c r="R918" s="8"/>
      <c r="S918" s="26" t="s">
        <v>3013</v>
      </c>
      <c r="T918" s="26" t="s">
        <v>3013</v>
      </c>
      <c r="U918" s="12"/>
      <c r="V918" s="12"/>
      <c r="W918" s="8" t="s">
        <v>3013</v>
      </c>
      <c r="X918" s="8"/>
    </row>
    <row r="919" spans="1:24" ht="15" customHeight="1" x14ac:dyDescent="0.25">
      <c r="A919" s="8" t="s">
        <v>24</v>
      </c>
      <c r="B919" s="9">
        <v>1598</v>
      </c>
      <c r="C919" s="8">
        <v>63</v>
      </c>
      <c r="D919" s="10" t="str">
        <f t="shared" si="2"/>
        <v>Parmelia sulcata Taylor</v>
      </c>
      <c r="E919" s="8" t="s">
        <v>2648</v>
      </c>
      <c r="F919" s="8" t="s">
        <v>2659</v>
      </c>
      <c r="G919" s="8" t="s">
        <v>2660</v>
      </c>
      <c r="H919" s="10" t="s">
        <v>3312</v>
      </c>
      <c r="I919" s="8" t="s">
        <v>74</v>
      </c>
      <c r="J919" s="8"/>
      <c r="K919" s="8" t="s">
        <v>3017</v>
      </c>
      <c r="L919" s="8"/>
      <c r="M919" s="8" t="s">
        <v>3313</v>
      </c>
      <c r="N919" s="8"/>
      <c r="O919" s="8" t="s">
        <v>912</v>
      </c>
      <c r="P919" s="8"/>
      <c r="Q919" s="20">
        <v>38585</v>
      </c>
      <c r="R919" s="20"/>
      <c r="S919" s="26" t="s">
        <v>3013</v>
      </c>
      <c r="T919" s="26" t="s">
        <v>3013</v>
      </c>
      <c r="U919" s="12"/>
      <c r="V919" s="12"/>
      <c r="W919" s="8" t="s">
        <v>3013</v>
      </c>
      <c r="X919" s="8"/>
    </row>
    <row r="920" spans="1:24" ht="15" customHeight="1" x14ac:dyDescent="0.25">
      <c r="A920" s="8" t="s">
        <v>24</v>
      </c>
      <c r="B920" s="9">
        <v>1599</v>
      </c>
      <c r="C920" s="8">
        <v>54</v>
      </c>
      <c r="D920" s="10" t="str">
        <f t="shared" si="2"/>
        <v>Parmelia sulcata Taylor</v>
      </c>
      <c r="E920" s="16" t="s">
        <v>2648</v>
      </c>
      <c r="F920" s="16" t="s">
        <v>2659</v>
      </c>
      <c r="G920" s="8" t="s">
        <v>2660</v>
      </c>
      <c r="H920" s="10" t="s">
        <v>3312</v>
      </c>
      <c r="I920" s="8" t="s">
        <v>74</v>
      </c>
      <c r="J920" s="8"/>
      <c r="K920" s="8" t="s">
        <v>3017</v>
      </c>
      <c r="L920" s="8"/>
      <c r="M920" s="8" t="s">
        <v>3313</v>
      </c>
      <c r="N920" s="8"/>
      <c r="O920" s="8" t="s">
        <v>3314</v>
      </c>
      <c r="P920" s="8"/>
      <c r="Q920" s="20">
        <v>38585</v>
      </c>
      <c r="R920" s="20"/>
      <c r="S920" s="26" t="s">
        <v>3013</v>
      </c>
      <c r="T920" s="26" t="s">
        <v>3013</v>
      </c>
      <c r="U920" s="12"/>
      <c r="V920" s="12"/>
      <c r="W920" s="8" t="s">
        <v>3013</v>
      </c>
      <c r="X920" s="8"/>
    </row>
    <row r="921" spans="1:24" ht="15" customHeight="1" x14ac:dyDescent="0.25">
      <c r="A921" s="8" t="s">
        <v>24</v>
      </c>
      <c r="B921" s="9">
        <v>1600</v>
      </c>
      <c r="C921" s="8">
        <v>241</v>
      </c>
      <c r="D921" s="10" t="str">
        <f t="shared" si="2"/>
        <v>Parmeliopsis ambigua (Wulfen) Nyl.</v>
      </c>
      <c r="E921" s="16" t="s">
        <v>2668</v>
      </c>
      <c r="F921" s="16" t="s">
        <v>2669</v>
      </c>
      <c r="G921" s="8" t="s">
        <v>2670</v>
      </c>
      <c r="H921" s="10" t="s">
        <v>3315</v>
      </c>
      <c r="I921" s="8" t="s">
        <v>74</v>
      </c>
      <c r="J921" s="8"/>
      <c r="K921" s="8" t="s">
        <v>3017</v>
      </c>
      <c r="L921" s="8"/>
      <c r="M921" s="8" t="s">
        <v>3316</v>
      </c>
      <c r="N921" s="8"/>
      <c r="O921" s="8"/>
      <c r="P921" s="8"/>
      <c r="Q921" s="20">
        <v>38970</v>
      </c>
      <c r="R921" s="20"/>
      <c r="S921" s="26" t="s">
        <v>3013</v>
      </c>
      <c r="T921" s="26"/>
      <c r="U921" s="12"/>
      <c r="V921" s="12"/>
      <c r="W921" s="8" t="s">
        <v>3013</v>
      </c>
      <c r="X921" s="8"/>
    </row>
    <row r="922" spans="1:24" ht="15" customHeight="1" x14ac:dyDescent="0.25">
      <c r="A922" s="8" t="s">
        <v>24</v>
      </c>
      <c r="B922" s="9">
        <v>1601</v>
      </c>
      <c r="C922" s="8">
        <v>138</v>
      </c>
      <c r="D922" s="10" t="str">
        <f t="shared" si="2"/>
        <v>Parmeliopsis ambigua (Wulfen) Nyl.</v>
      </c>
      <c r="E922" s="16" t="s">
        <v>2668</v>
      </c>
      <c r="F922" s="16" t="s">
        <v>2669</v>
      </c>
      <c r="G922" s="8" t="s">
        <v>2670</v>
      </c>
      <c r="H922" s="10" t="s">
        <v>3315</v>
      </c>
      <c r="I922" s="8" t="s">
        <v>74</v>
      </c>
      <c r="J922" s="8"/>
      <c r="K922" s="8" t="s">
        <v>3010</v>
      </c>
      <c r="L922" s="8"/>
      <c r="M922" s="8"/>
      <c r="N922" s="8"/>
      <c r="O922" s="8" t="s">
        <v>912</v>
      </c>
      <c r="P922" s="8"/>
      <c r="Q922" s="20">
        <v>38232</v>
      </c>
      <c r="R922" s="20"/>
      <c r="S922" s="26" t="s">
        <v>3189</v>
      </c>
      <c r="T922" s="26" t="s">
        <v>3013</v>
      </c>
      <c r="U922" s="12"/>
      <c r="V922" s="12"/>
      <c r="W922" s="8" t="s">
        <v>3013</v>
      </c>
      <c r="X922" s="8"/>
    </row>
    <row r="923" spans="1:24" ht="15" customHeight="1" x14ac:dyDescent="0.25">
      <c r="A923" s="8" t="s">
        <v>24</v>
      </c>
      <c r="B923" s="9">
        <v>1602</v>
      </c>
      <c r="C923" s="8">
        <v>207</v>
      </c>
      <c r="D923" s="10" t="str">
        <f t="shared" si="2"/>
        <v>Parmeliopsis ambigua (Wulfen) Nyl.</v>
      </c>
      <c r="E923" s="16" t="s">
        <v>2668</v>
      </c>
      <c r="F923" s="16" t="s">
        <v>2669</v>
      </c>
      <c r="G923" s="8" t="s">
        <v>2670</v>
      </c>
      <c r="H923" s="10" t="s">
        <v>3315</v>
      </c>
      <c r="I923" s="8" t="s">
        <v>74</v>
      </c>
      <c r="J923" s="8"/>
      <c r="K923" s="8" t="s">
        <v>3010</v>
      </c>
      <c r="L923" s="8"/>
      <c r="M923" s="8"/>
      <c r="N923" s="8"/>
      <c r="O923" s="8"/>
      <c r="P923" s="8"/>
      <c r="Q923" s="8"/>
      <c r="R923" s="8"/>
      <c r="S923" s="26" t="s">
        <v>3189</v>
      </c>
      <c r="T923" s="26"/>
      <c r="U923" s="12"/>
      <c r="V923" s="12"/>
      <c r="W923" s="8" t="s">
        <v>3013</v>
      </c>
      <c r="X923" s="8"/>
    </row>
    <row r="924" spans="1:24" ht="15" customHeight="1" x14ac:dyDescent="0.25">
      <c r="A924" s="8" t="s">
        <v>24</v>
      </c>
      <c r="B924" s="9">
        <v>1603</v>
      </c>
      <c r="C924" s="8">
        <v>107</v>
      </c>
      <c r="D924" s="10" t="s">
        <v>3317</v>
      </c>
      <c r="E924" s="16" t="s">
        <v>926</v>
      </c>
      <c r="F924" s="16" t="s">
        <v>950</v>
      </c>
      <c r="G924" s="8" t="s">
        <v>3318</v>
      </c>
      <c r="H924" s="10" t="s">
        <v>3317</v>
      </c>
      <c r="I924" s="8" t="s">
        <v>74</v>
      </c>
      <c r="J924" s="8"/>
      <c r="K924" s="8" t="s">
        <v>3017</v>
      </c>
      <c r="L924" s="8"/>
      <c r="M924" s="8"/>
      <c r="N924" s="8"/>
      <c r="O924" s="8" t="s">
        <v>3130</v>
      </c>
      <c r="P924" s="8"/>
      <c r="Q924" s="20">
        <v>38584</v>
      </c>
      <c r="R924" s="20"/>
      <c r="S924" s="26" t="s">
        <v>3013</v>
      </c>
      <c r="T924" s="26" t="s">
        <v>3013</v>
      </c>
      <c r="U924" s="12"/>
      <c r="V924" s="12"/>
      <c r="W924" s="8" t="s">
        <v>3013</v>
      </c>
      <c r="X924" s="8"/>
    </row>
    <row r="925" spans="1:24" ht="15" customHeight="1" x14ac:dyDescent="0.25">
      <c r="A925" s="8" t="s">
        <v>24</v>
      </c>
      <c r="B925" s="9">
        <v>1604</v>
      </c>
      <c r="C925" s="8">
        <v>9</v>
      </c>
      <c r="D925" s="10" t="s">
        <v>3317</v>
      </c>
      <c r="E925" s="16" t="s">
        <v>926</v>
      </c>
      <c r="F925" s="16" t="s">
        <v>950</v>
      </c>
      <c r="G925" s="8" t="s">
        <v>3318</v>
      </c>
      <c r="H925" s="10" t="s">
        <v>3317</v>
      </c>
      <c r="I925" s="8" t="s">
        <v>74</v>
      </c>
      <c r="J925" s="8"/>
      <c r="K925" s="8" t="s">
        <v>3017</v>
      </c>
      <c r="L925" s="8"/>
      <c r="M925" s="8" t="s">
        <v>3319</v>
      </c>
      <c r="N925" s="8"/>
      <c r="O925" s="8" t="s">
        <v>3048</v>
      </c>
      <c r="P925" s="8"/>
      <c r="Q925" s="20">
        <v>38582</v>
      </c>
      <c r="R925" s="20"/>
      <c r="S925" s="26" t="s">
        <v>3013</v>
      </c>
      <c r="T925" s="26" t="s">
        <v>3013</v>
      </c>
      <c r="U925" s="12"/>
      <c r="V925" s="12"/>
      <c r="W925" s="8" t="s">
        <v>3013</v>
      </c>
      <c r="X925" s="8"/>
    </row>
    <row r="926" spans="1:24" ht="15" customHeight="1" x14ac:dyDescent="0.25">
      <c r="A926" s="8" t="s">
        <v>24</v>
      </c>
      <c r="B926" s="9">
        <v>1605</v>
      </c>
      <c r="C926" s="8">
        <v>59</v>
      </c>
      <c r="D926" s="10" t="s">
        <v>3320</v>
      </c>
      <c r="E926" s="16" t="s">
        <v>926</v>
      </c>
      <c r="F926" s="16" t="s">
        <v>2696</v>
      </c>
      <c r="G926" s="8" t="s">
        <v>3321</v>
      </c>
      <c r="H926" s="10" t="s">
        <v>3320</v>
      </c>
      <c r="I926" s="8" t="s">
        <v>74</v>
      </c>
      <c r="J926" s="8"/>
      <c r="K926" s="8" t="s">
        <v>3017</v>
      </c>
      <c r="L926" s="8"/>
      <c r="M926" s="8" t="s">
        <v>3322</v>
      </c>
      <c r="N926" s="8"/>
      <c r="O926" s="8" t="s">
        <v>3048</v>
      </c>
      <c r="P926" s="8"/>
      <c r="Q926" s="20">
        <v>38582</v>
      </c>
      <c r="R926" s="20"/>
      <c r="S926" s="26" t="s">
        <v>3013</v>
      </c>
      <c r="T926" s="26" t="s">
        <v>3013</v>
      </c>
      <c r="U926" s="13"/>
      <c r="V926" s="12"/>
      <c r="W926" s="8" t="s">
        <v>3013</v>
      </c>
      <c r="X926" s="8"/>
    </row>
    <row r="927" spans="1:24" ht="15" customHeight="1" x14ac:dyDescent="0.25">
      <c r="A927" s="8" t="s">
        <v>24</v>
      </c>
      <c r="B927" s="9">
        <v>1606</v>
      </c>
      <c r="C927" s="8">
        <v>222</v>
      </c>
      <c r="D927" s="10" t="s">
        <v>3323</v>
      </c>
      <c r="E927" s="16" t="s">
        <v>1887</v>
      </c>
      <c r="F927" s="16" t="s">
        <v>3324</v>
      </c>
      <c r="G927" s="8" t="s">
        <v>2166</v>
      </c>
      <c r="H927" s="10" t="s">
        <v>3323</v>
      </c>
      <c r="I927" s="8" t="s">
        <v>74</v>
      </c>
      <c r="J927" s="8"/>
      <c r="K927" s="8" t="s">
        <v>3017</v>
      </c>
      <c r="L927" s="8"/>
      <c r="M927" s="8" t="s">
        <v>3325</v>
      </c>
      <c r="N927" s="8"/>
      <c r="O927" s="8" t="s">
        <v>3019</v>
      </c>
      <c r="P927" s="8"/>
      <c r="Q927" s="20">
        <v>38550</v>
      </c>
      <c r="R927" s="20"/>
      <c r="S927" s="26" t="s">
        <v>3013</v>
      </c>
      <c r="T927" s="26"/>
      <c r="U927" s="12"/>
      <c r="V927" s="12"/>
      <c r="W927" s="8" t="s">
        <v>3013</v>
      </c>
      <c r="X927" s="8"/>
    </row>
    <row r="928" spans="1:24" ht="15" customHeight="1" x14ac:dyDescent="0.25">
      <c r="A928" s="8" t="s">
        <v>24</v>
      </c>
      <c r="B928" s="9">
        <v>1607</v>
      </c>
      <c r="C928" s="8">
        <v>215</v>
      </c>
      <c r="D928" s="10" t="s">
        <v>3323</v>
      </c>
      <c r="E928" s="16" t="s">
        <v>1887</v>
      </c>
      <c r="F928" s="16" t="s">
        <v>3324</v>
      </c>
      <c r="G928" s="8" t="s">
        <v>2166</v>
      </c>
      <c r="H928" s="10" t="s">
        <v>3323</v>
      </c>
      <c r="I928" s="8" t="s">
        <v>74</v>
      </c>
      <c r="J928" s="8"/>
      <c r="K928" s="8" t="s">
        <v>3017</v>
      </c>
      <c r="L928" s="8"/>
      <c r="M928" s="8"/>
      <c r="N928" s="8"/>
      <c r="O928" s="8" t="s">
        <v>3019</v>
      </c>
      <c r="P928" s="8"/>
      <c r="Q928" s="8"/>
      <c r="R928" s="8"/>
      <c r="S928" s="26" t="s">
        <v>3013</v>
      </c>
      <c r="T928" s="26"/>
      <c r="U928" s="13"/>
      <c r="V928" s="12"/>
      <c r="W928" s="8" t="s">
        <v>3013</v>
      </c>
      <c r="X928" s="8"/>
    </row>
    <row r="929" spans="1:24" ht="15" customHeight="1" x14ac:dyDescent="0.25">
      <c r="A929" s="8" t="s">
        <v>24</v>
      </c>
      <c r="B929" s="9">
        <v>1608</v>
      </c>
      <c r="C929" s="8">
        <v>214</v>
      </c>
      <c r="D929" s="10" t="s">
        <v>3323</v>
      </c>
      <c r="E929" s="8" t="s">
        <v>1887</v>
      </c>
      <c r="F929" s="8" t="s">
        <v>3324</v>
      </c>
      <c r="G929" s="8" t="s">
        <v>2166</v>
      </c>
      <c r="H929" s="10" t="s">
        <v>3323</v>
      </c>
      <c r="I929" s="8" t="s">
        <v>74</v>
      </c>
      <c r="J929" s="8"/>
      <c r="K929" s="8" t="s">
        <v>3017</v>
      </c>
      <c r="L929" s="8"/>
      <c r="M929" s="8" t="s">
        <v>3326</v>
      </c>
      <c r="N929" s="8"/>
      <c r="O929" s="8" t="s">
        <v>3019</v>
      </c>
      <c r="P929" s="8"/>
      <c r="Q929" s="20">
        <v>38583</v>
      </c>
      <c r="R929" s="20"/>
      <c r="S929" s="26" t="s">
        <v>3013</v>
      </c>
      <c r="T929" s="26"/>
      <c r="U929" s="12"/>
      <c r="V929" s="12"/>
      <c r="W929" s="8" t="s">
        <v>3013</v>
      </c>
      <c r="X929" s="8"/>
    </row>
    <row r="930" spans="1:24" ht="15" customHeight="1" x14ac:dyDescent="0.25">
      <c r="A930" s="8" t="s">
        <v>24</v>
      </c>
      <c r="B930" s="9">
        <v>1609</v>
      </c>
      <c r="C930" s="8">
        <v>213</v>
      </c>
      <c r="D930" s="10" t="s">
        <v>3323</v>
      </c>
      <c r="E930" s="16" t="s">
        <v>1887</v>
      </c>
      <c r="F930" s="16" t="s">
        <v>3324</v>
      </c>
      <c r="G930" s="8" t="s">
        <v>2166</v>
      </c>
      <c r="H930" s="10" t="s">
        <v>3323</v>
      </c>
      <c r="I930" s="8" t="s">
        <v>74</v>
      </c>
      <c r="J930" s="8"/>
      <c r="K930" s="8" t="s">
        <v>3017</v>
      </c>
      <c r="L930" s="8"/>
      <c r="M930" s="8" t="s">
        <v>3327</v>
      </c>
      <c r="N930" s="8"/>
      <c r="O930" s="8" t="s">
        <v>3019</v>
      </c>
      <c r="P930" s="8"/>
      <c r="Q930" s="20">
        <v>38590</v>
      </c>
      <c r="R930" s="20"/>
      <c r="S930" s="26" t="s">
        <v>3013</v>
      </c>
      <c r="T930" s="26"/>
      <c r="U930" s="13"/>
      <c r="V930" s="12"/>
      <c r="W930" s="8" t="s">
        <v>3013</v>
      </c>
      <c r="X930" s="8"/>
    </row>
    <row r="931" spans="1:24" ht="15" customHeight="1" x14ac:dyDescent="0.25">
      <c r="A931" s="8" t="s">
        <v>24</v>
      </c>
      <c r="B931" s="9">
        <v>1610</v>
      </c>
      <c r="C931" s="8">
        <v>228</v>
      </c>
      <c r="D931" s="10" t="s">
        <v>3323</v>
      </c>
      <c r="E931" s="8" t="s">
        <v>1887</v>
      </c>
      <c r="F931" s="8" t="s">
        <v>3324</v>
      </c>
      <c r="G931" s="8" t="s">
        <v>2166</v>
      </c>
      <c r="H931" s="10" t="s">
        <v>3323</v>
      </c>
      <c r="I931" s="8" t="s">
        <v>74</v>
      </c>
      <c r="J931" s="8"/>
      <c r="K931" s="8" t="s">
        <v>3017</v>
      </c>
      <c r="L931" s="8"/>
      <c r="M931" s="8"/>
      <c r="N931" s="8"/>
      <c r="O931" s="8" t="s">
        <v>3019</v>
      </c>
      <c r="P931" s="8"/>
      <c r="Q931" s="8"/>
      <c r="R931" s="8"/>
      <c r="S931" s="26" t="s">
        <v>3013</v>
      </c>
      <c r="T931" s="26"/>
      <c r="U931" s="12"/>
      <c r="V931" s="12"/>
      <c r="W931" s="8" t="s">
        <v>3013</v>
      </c>
      <c r="X931" s="8"/>
    </row>
    <row r="932" spans="1:24" ht="15" customHeight="1" x14ac:dyDescent="0.25">
      <c r="A932" s="8" t="s">
        <v>24</v>
      </c>
      <c r="B932" s="9">
        <v>1611</v>
      </c>
      <c r="C932" s="8">
        <v>234</v>
      </c>
      <c r="D932" s="10" t="s">
        <v>3328</v>
      </c>
      <c r="E932" s="8" t="s">
        <v>984</v>
      </c>
      <c r="F932" s="8" t="s">
        <v>2787</v>
      </c>
      <c r="G932" s="8" t="s">
        <v>2788</v>
      </c>
      <c r="H932" s="10" t="s">
        <v>3328</v>
      </c>
      <c r="I932" s="8" t="s">
        <v>74</v>
      </c>
      <c r="J932" s="8"/>
      <c r="K932" s="8" t="s">
        <v>3010</v>
      </c>
      <c r="L932" s="8"/>
      <c r="M932" s="16" t="s">
        <v>3329</v>
      </c>
      <c r="N932" s="8"/>
      <c r="O932" s="8" t="s">
        <v>912</v>
      </c>
      <c r="P932" s="8"/>
      <c r="Q932" s="20">
        <v>38159</v>
      </c>
      <c r="R932" s="20"/>
      <c r="S932" s="26" t="s">
        <v>3153</v>
      </c>
      <c r="T932" s="26" t="s">
        <v>3013</v>
      </c>
      <c r="U932" s="12"/>
      <c r="V932" s="12"/>
      <c r="W932" s="8" t="s">
        <v>3013</v>
      </c>
      <c r="X932" s="8"/>
    </row>
    <row r="933" spans="1:24" ht="15" customHeight="1" x14ac:dyDescent="0.25">
      <c r="A933" s="8" t="s">
        <v>24</v>
      </c>
      <c r="B933" s="9">
        <v>1612</v>
      </c>
      <c r="C933" s="8">
        <v>15</v>
      </c>
      <c r="D933" s="10" t="s">
        <v>3330</v>
      </c>
      <c r="E933" s="60" t="s">
        <v>2792</v>
      </c>
      <c r="F933" s="60" t="s">
        <v>2793</v>
      </c>
      <c r="G933" s="8" t="s">
        <v>3331</v>
      </c>
      <c r="H933" s="10" t="s">
        <v>3330</v>
      </c>
      <c r="I933" s="8" t="s">
        <v>74</v>
      </c>
      <c r="J933" s="8"/>
      <c r="K933" s="8" t="s">
        <v>3017</v>
      </c>
      <c r="L933" s="8" t="s">
        <v>3025</v>
      </c>
      <c r="M933" s="8"/>
      <c r="N933" s="8"/>
      <c r="O933" s="8" t="s">
        <v>1672</v>
      </c>
      <c r="P933" s="8"/>
      <c r="Q933" s="20">
        <v>38582</v>
      </c>
      <c r="R933" s="20"/>
      <c r="S933" s="26" t="s">
        <v>3013</v>
      </c>
      <c r="T933" s="26" t="s">
        <v>3013</v>
      </c>
      <c r="U933" s="12"/>
      <c r="V933" s="12"/>
      <c r="W933" s="8" t="s">
        <v>3013</v>
      </c>
      <c r="X933" s="8"/>
    </row>
    <row r="934" spans="1:24" ht="15" customHeight="1" x14ac:dyDescent="0.25">
      <c r="A934" s="8" t="s">
        <v>24</v>
      </c>
      <c r="B934" s="9">
        <v>1613</v>
      </c>
      <c r="C934" s="8">
        <v>205</v>
      </c>
      <c r="D934" s="10" t="s">
        <v>3332</v>
      </c>
      <c r="E934" s="14" t="s">
        <v>2795</v>
      </c>
      <c r="F934" s="14" t="s">
        <v>3333</v>
      </c>
      <c r="G934" s="8" t="s">
        <v>3334</v>
      </c>
      <c r="H934" s="10" t="s">
        <v>3332</v>
      </c>
      <c r="I934" s="8" t="s">
        <v>74</v>
      </c>
      <c r="J934" s="8"/>
      <c r="K934" s="8" t="s">
        <v>3010</v>
      </c>
      <c r="L934" s="8"/>
      <c r="M934" s="8" t="s">
        <v>3335</v>
      </c>
      <c r="N934" s="8"/>
      <c r="O934" s="8" t="s">
        <v>912</v>
      </c>
      <c r="P934" s="8"/>
      <c r="Q934" s="20">
        <v>38160</v>
      </c>
      <c r="R934" s="20"/>
      <c r="S934" s="26" t="s">
        <v>3189</v>
      </c>
      <c r="T934" s="26" t="s">
        <v>3013</v>
      </c>
      <c r="U934" s="12"/>
      <c r="V934" s="12"/>
      <c r="W934" s="8" t="s">
        <v>3013</v>
      </c>
      <c r="X934" s="8"/>
    </row>
    <row r="935" spans="1:24" ht="15" customHeight="1" x14ac:dyDescent="0.25">
      <c r="A935" s="8" t="s">
        <v>24</v>
      </c>
      <c r="B935" s="9">
        <v>1614</v>
      </c>
      <c r="C935" s="8">
        <v>126</v>
      </c>
      <c r="D935" s="10" t="s">
        <v>3336</v>
      </c>
      <c r="E935" s="8" t="s">
        <v>2795</v>
      </c>
      <c r="F935" s="8" t="s">
        <v>2800</v>
      </c>
      <c r="G935" s="8" t="s">
        <v>3337</v>
      </c>
      <c r="H935" s="10" t="s">
        <v>3336</v>
      </c>
      <c r="I935" s="8" t="s">
        <v>74</v>
      </c>
      <c r="J935" s="8"/>
      <c r="K935" s="8" t="s">
        <v>3010</v>
      </c>
      <c r="L935" s="8"/>
      <c r="M935" s="8" t="s">
        <v>3338</v>
      </c>
      <c r="N935" s="8"/>
      <c r="O935" s="8" t="s">
        <v>912</v>
      </c>
      <c r="P935" s="8"/>
      <c r="Q935" s="20">
        <v>38160</v>
      </c>
      <c r="R935" s="20"/>
      <c r="S935" s="26" t="s">
        <v>3013</v>
      </c>
      <c r="T935" s="26" t="s">
        <v>3013</v>
      </c>
      <c r="U935" s="12"/>
      <c r="V935" s="12"/>
      <c r="W935" s="8" t="s">
        <v>3013</v>
      </c>
      <c r="X935" s="8"/>
    </row>
    <row r="936" spans="1:24" ht="15" customHeight="1" x14ac:dyDescent="0.25">
      <c r="A936" s="8" t="s">
        <v>24</v>
      </c>
      <c r="B936" s="9">
        <v>1615</v>
      </c>
      <c r="C936" s="8">
        <v>252</v>
      </c>
      <c r="D936" s="10" t="s">
        <v>3336</v>
      </c>
      <c r="E936" s="8" t="s">
        <v>2795</v>
      </c>
      <c r="F936" s="8" t="s">
        <v>2800</v>
      </c>
      <c r="G936" s="8" t="s">
        <v>3337</v>
      </c>
      <c r="H936" s="10" t="s">
        <v>3336</v>
      </c>
      <c r="I936" s="8" t="s">
        <v>74</v>
      </c>
      <c r="J936" s="8"/>
      <c r="K936" s="8" t="s">
        <v>3010</v>
      </c>
      <c r="L936" s="8"/>
      <c r="M936" s="8" t="s">
        <v>3339</v>
      </c>
      <c r="N936" s="8"/>
      <c r="O936" s="8" t="s">
        <v>1672</v>
      </c>
      <c r="P936" s="8"/>
      <c r="Q936" s="20">
        <v>38232</v>
      </c>
      <c r="R936" s="20"/>
      <c r="S936" s="26" t="s">
        <v>3013</v>
      </c>
      <c r="T936" s="26"/>
      <c r="U936" s="12"/>
      <c r="V936" s="12"/>
      <c r="W936" s="8" t="s">
        <v>3013</v>
      </c>
      <c r="X936" s="8"/>
    </row>
    <row r="937" spans="1:24" ht="15" customHeight="1" x14ac:dyDescent="0.25">
      <c r="A937" s="8" t="s">
        <v>24</v>
      </c>
      <c r="B937" s="9">
        <v>1616</v>
      </c>
      <c r="C937" s="8">
        <v>38</v>
      </c>
      <c r="D937" s="10" t="s">
        <v>3336</v>
      </c>
      <c r="E937" s="8" t="s">
        <v>2795</v>
      </c>
      <c r="F937" s="8" t="s">
        <v>2800</v>
      </c>
      <c r="G937" s="8" t="s">
        <v>3337</v>
      </c>
      <c r="H937" s="10" t="s">
        <v>3336</v>
      </c>
      <c r="I937" s="8" t="s">
        <v>74</v>
      </c>
      <c r="J937" s="8"/>
      <c r="K937" s="8" t="s">
        <v>3017</v>
      </c>
      <c r="L937" s="8"/>
      <c r="M937" s="8" t="s">
        <v>3340</v>
      </c>
      <c r="N937" s="8"/>
      <c r="O937" s="8" t="s">
        <v>3341</v>
      </c>
      <c r="P937" s="8"/>
      <c r="Q937" s="20">
        <v>38582</v>
      </c>
      <c r="R937" s="20"/>
      <c r="S937" s="26" t="s">
        <v>3013</v>
      </c>
      <c r="T937" s="26" t="s">
        <v>3013</v>
      </c>
      <c r="U937" s="12"/>
      <c r="V937" s="12"/>
      <c r="W937" s="8" t="s">
        <v>3013</v>
      </c>
      <c r="X937" s="8"/>
    </row>
    <row r="938" spans="1:24" ht="15" customHeight="1" x14ac:dyDescent="0.25">
      <c r="A938" s="8" t="s">
        <v>24</v>
      </c>
      <c r="B938" s="9">
        <v>1617</v>
      </c>
      <c r="C938" s="8">
        <v>7</v>
      </c>
      <c r="D938" s="10" t="s">
        <v>3336</v>
      </c>
      <c r="E938" s="8" t="s">
        <v>2795</v>
      </c>
      <c r="F938" s="8" t="s">
        <v>2800</v>
      </c>
      <c r="G938" s="8" t="s">
        <v>3337</v>
      </c>
      <c r="H938" s="10" t="s">
        <v>3336</v>
      </c>
      <c r="I938" s="8" t="s">
        <v>74</v>
      </c>
      <c r="J938" s="8"/>
      <c r="K938" s="8" t="s">
        <v>3017</v>
      </c>
      <c r="L938" s="8" t="s">
        <v>3025</v>
      </c>
      <c r="M938" s="8"/>
      <c r="N938" s="8"/>
      <c r="O938" s="8" t="s">
        <v>1672</v>
      </c>
      <c r="P938" s="8"/>
      <c r="Q938" s="20">
        <v>38582</v>
      </c>
      <c r="R938" s="20"/>
      <c r="S938" s="26" t="s">
        <v>3013</v>
      </c>
      <c r="T938" s="26" t="s">
        <v>3013</v>
      </c>
      <c r="U938" s="12"/>
      <c r="V938" s="12"/>
      <c r="W938" s="8" t="s">
        <v>3013</v>
      </c>
      <c r="X938" s="8"/>
    </row>
    <row r="939" spans="1:24" ht="15" customHeight="1" x14ac:dyDescent="0.25">
      <c r="A939" s="8" t="s">
        <v>24</v>
      </c>
      <c r="B939" s="9">
        <v>1618</v>
      </c>
      <c r="C939" s="8">
        <v>219</v>
      </c>
      <c r="D939" s="10" t="s">
        <v>3342</v>
      </c>
      <c r="E939" s="8" t="s">
        <v>3343</v>
      </c>
      <c r="F939" s="8" t="s">
        <v>3344</v>
      </c>
      <c r="G939" s="8" t="s">
        <v>3345</v>
      </c>
      <c r="H939" s="10" t="s">
        <v>3342</v>
      </c>
      <c r="I939" s="8" t="s">
        <v>74</v>
      </c>
      <c r="J939" s="8"/>
      <c r="K939" s="8" t="s">
        <v>3017</v>
      </c>
      <c r="L939" s="8"/>
      <c r="M939" s="8" t="s">
        <v>3139</v>
      </c>
      <c r="N939" s="8"/>
      <c r="O939" s="8" t="s">
        <v>3083</v>
      </c>
      <c r="P939" s="8"/>
      <c r="Q939" s="20">
        <v>38963</v>
      </c>
      <c r="R939" s="20"/>
      <c r="S939" s="26" t="s">
        <v>3013</v>
      </c>
      <c r="T939" s="26"/>
      <c r="U939" s="12"/>
      <c r="V939" s="12"/>
      <c r="W939" s="8" t="s">
        <v>3013</v>
      </c>
      <c r="X939" s="8"/>
    </row>
    <row r="940" spans="1:24" ht="15" customHeight="1" x14ac:dyDescent="0.25">
      <c r="A940" s="8" t="s">
        <v>24</v>
      </c>
      <c r="B940" s="9">
        <v>1619</v>
      </c>
      <c r="C940" s="8">
        <v>111</v>
      </c>
      <c r="D940" s="10" t="s">
        <v>3346</v>
      </c>
      <c r="E940" s="8" t="s">
        <v>3347</v>
      </c>
      <c r="F940" s="8" t="s">
        <v>3344</v>
      </c>
      <c r="G940" s="8" t="s">
        <v>3345</v>
      </c>
      <c r="H940" s="10" t="s">
        <v>3346</v>
      </c>
      <c r="I940" s="8" t="s">
        <v>74</v>
      </c>
      <c r="J940" s="8"/>
      <c r="K940" s="8" t="s">
        <v>3017</v>
      </c>
      <c r="L940" s="8"/>
      <c r="M940" s="8" t="s">
        <v>3348</v>
      </c>
      <c r="N940" s="8"/>
      <c r="O940" s="8" t="s">
        <v>266</v>
      </c>
      <c r="P940" s="8"/>
      <c r="Q940" s="20">
        <v>38507</v>
      </c>
      <c r="R940" s="20"/>
      <c r="S940" s="26" t="s">
        <v>3013</v>
      </c>
      <c r="T940" s="26" t="s">
        <v>3013</v>
      </c>
      <c r="U940" s="12"/>
      <c r="V940" s="12"/>
      <c r="W940" s="8" t="s">
        <v>3013</v>
      </c>
      <c r="X940" s="8"/>
    </row>
    <row r="941" spans="1:24" ht="15" customHeight="1" x14ac:dyDescent="0.25">
      <c r="A941" s="8" t="s">
        <v>24</v>
      </c>
      <c r="B941" s="9">
        <v>1620</v>
      </c>
      <c r="C941" s="8">
        <v>112</v>
      </c>
      <c r="D941" s="10" t="s">
        <v>3346</v>
      </c>
      <c r="E941" s="8" t="s">
        <v>3347</v>
      </c>
      <c r="F941" s="8" t="s">
        <v>3344</v>
      </c>
      <c r="G941" s="8" t="s">
        <v>3345</v>
      </c>
      <c r="H941" s="10" t="s">
        <v>3346</v>
      </c>
      <c r="I941" s="8" t="s">
        <v>74</v>
      </c>
      <c r="J941" s="8"/>
      <c r="K941" s="8" t="s">
        <v>3017</v>
      </c>
      <c r="L941" s="8"/>
      <c r="M941" s="8" t="s">
        <v>3268</v>
      </c>
      <c r="N941" s="8"/>
      <c r="O941" s="8" t="s">
        <v>266</v>
      </c>
      <c r="P941" s="8"/>
      <c r="Q941" s="20">
        <v>38550</v>
      </c>
      <c r="R941" s="20"/>
      <c r="S941" s="26" t="s">
        <v>3013</v>
      </c>
      <c r="T941" s="26" t="s">
        <v>3013</v>
      </c>
      <c r="U941" s="12"/>
      <c r="V941" s="12"/>
      <c r="W941" s="8" t="s">
        <v>3013</v>
      </c>
      <c r="X941" s="8"/>
    </row>
    <row r="942" spans="1:24" ht="15" customHeight="1" x14ac:dyDescent="0.25">
      <c r="A942" s="8" t="s">
        <v>24</v>
      </c>
      <c r="B942" s="9">
        <v>1621</v>
      </c>
      <c r="C942" s="8">
        <v>110</v>
      </c>
      <c r="D942" s="10" t="s">
        <v>3346</v>
      </c>
      <c r="E942" s="8" t="s">
        <v>3347</v>
      </c>
      <c r="F942" s="8" t="s">
        <v>3344</v>
      </c>
      <c r="G942" s="8" t="s">
        <v>3345</v>
      </c>
      <c r="H942" s="10" t="s">
        <v>3346</v>
      </c>
      <c r="I942" s="8" t="s">
        <v>74</v>
      </c>
      <c r="J942" s="8"/>
      <c r="K942" s="8" t="s">
        <v>3017</v>
      </c>
      <c r="L942" s="8"/>
      <c r="M942" s="8" t="s">
        <v>3349</v>
      </c>
      <c r="N942" s="8"/>
      <c r="O942" s="8" t="s">
        <v>3209</v>
      </c>
      <c r="P942" s="8"/>
      <c r="Q942" s="20">
        <v>38557</v>
      </c>
      <c r="R942" s="20"/>
      <c r="S942" s="26" t="s">
        <v>3013</v>
      </c>
      <c r="T942" s="26" t="s">
        <v>3013</v>
      </c>
      <c r="U942" s="12"/>
      <c r="V942" s="12"/>
      <c r="W942" s="8" t="s">
        <v>3013</v>
      </c>
      <c r="X942" s="8"/>
    </row>
    <row r="943" spans="1:24" ht="15" customHeight="1" x14ac:dyDescent="0.25">
      <c r="A943" s="8" t="s">
        <v>24</v>
      </c>
      <c r="B943" s="9">
        <v>1622</v>
      </c>
      <c r="C943" s="8">
        <v>114</v>
      </c>
      <c r="D943" s="10" t="s">
        <v>3346</v>
      </c>
      <c r="E943" s="13" t="s">
        <v>3347</v>
      </c>
      <c r="F943" s="13" t="s">
        <v>3344</v>
      </c>
      <c r="G943" s="8" t="s">
        <v>3345</v>
      </c>
      <c r="H943" s="10" t="s">
        <v>3346</v>
      </c>
      <c r="I943" s="8" t="s">
        <v>74</v>
      </c>
      <c r="J943" s="8"/>
      <c r="K943" s="8" t="s">
        <v>3017</v>
      </c>
      <c r="L943" s="8"/>
      <c r="M943" s="8" t="s">
        <v>3350</v>
      </c>
      <c r="N943" s="8"/>
      <c r="O943" s="8"/>
      <c r="P943" s="8"/>
      <c r="Q943" s="20">
        <v>38557</v>
      </c>
      <c r="R943" s="20"/>
      <c r="S943" s="26" t="s">
        <v>3013</v>
      </c>
      <c r="T943" s="26" t="s">
        <v>3013</v>
      </c>
      <c r="U943" s="12"/>
      <c r="V943" s="12"/>
      <c r="W943" s="8" t="s">
        <v>3013</v>
      </c>
      <c r="X943" s="8"/>
    </row>
    <row r="944" spans="1:24" ht="15" customHeight="1" x14ac:dyDescent="0.25">
      <c r="A944" s="8" t="s">
        <v>24</v>
      </c>
      <c r="B944" s="9">
        <v>1623</v>
      </c>
      <c r="C944" s="8">
        <v>3</v>
      </c>
      <c r="D944" s="10" t="s">
        <v>3351</v>
      </c>
      <c r="E944" s="8" t="s">
        <v>1916</v>
      </c>
      <c r="F944" s="8" t="s">
        <v>3352</v>
      </c>
      <c r="G944" s="8" t="s">
        <v>3353</v>
      </c>
      <c r="H944" s="10" t="s">
        <v>3351</v>
      </c>
      <c r="I944" s="8" t="s">
        <v>74</v>
      </c>
      <c r="J944" s="8"/>
      <c r="K944" s="8" t="s">
        <v>3017</v>
      </c>
      <c r="L944" s="8"/>
      <c r="M944" s="8" t="s">
        <v>3354</v>
      </c>
      <c r="N944" s="8"/>
      <c r="O944" s="8" t="s">
        <v>1672</v>
      </c>
      <c r="P944" s="8"/>
      <c r="Q944" s="20">
        <v>38582</v>
      </c>
      <c r="R944" s="20"/>
      <c r="S944" s="26" t="s">
        <v>3013</v>
      </c>
      <c r="T944" s="26" t="s">
        <v>3013</v>
      </c>
      <c r="U944" s="12"/>
      <c r="V944" s="12"/>
      <c r="W944" s="8" t="s">
        <v>3013</v>
      </c>
      <c r="X944" s="8"/>
    </row>
    <row r="945" spans="1:24" ht="15" customHeight="1" x14ac:dyDescent="0.25">
      <c r="A945" s="8" t="s">
        <v>24</v>
      </c>
      <c r="B945" s="9">
        <v>1624</v>
      </c>
      <c r="C945" s="8">
        <v>154</v>
      </c>
      <c r="D945" s="10" t="s">
        <v>3355</v>
      </c>
      <c r="E945" s="8" t="s">
        <v>3347</v>
      </c>
      <c r="F945" s="8" t="s">
        <v>3356</v>
      </c>
      <c r="G945" s="8" t="s">
        <v>3357</v>
      </c>
      <c r="H945" s="10" t="s">
        <v>3355</v>
      </c>
      <c r="I945" s="8" t="s">
        <v>74</v>
      </c>
      <c r="J945" s="8"/>
      <c r="K945" s="8" t="s">
        <v>3010</v>
      </c>
      <c r="L945" s="8"/>
      <c r="M945" s="8" t="s">
        <v>3142</v>
      </c>
      <c r="N945" s="8"/>
      <c r="O945" s="8"/>
      <c r="P945" s="8"/>
      <c r="Q945" s="20">
        <v>38159</v>
      </c>
      <c r="R945" s="20"/>
      <c r="S945" s="26" t="s">
        <v>3013</v>
      </c>
      <c r="T945" s="26"/>
      <c r="U945" s="12"/>
      <c r="V945" s="12"/>
      <c r="W945" s="8" t="s">
        <v>3013</v>
      </c>
      <c r="X945" s="8"/>
    </row>
    <row r="946" spans="1:24" ht="15" customHeight="1" x14ac:dyDescent="0.25">
      <c r="A946" s="8" t="s">
        <v>24</v>
      </c>
      <c r="B946" s="9">
        <v>1625</v>
      </c>
      <c r="C946" s="8">
        <v>109</v>
      </c>
      <c r="D946" s="10" t="s">
        <v>3358</v>
      </c>
      <c r="E946" s="8" t="s">
        <v>3347</v>
      </c>
      <c r="F946" s="8" t="s">
        <v>3359</v>
      </c>
      <c r="G946" s="8" t="s">
        <v>3360</v>
      </c>
      <c r="H946" s="10" t="s">
        <v>3358</v>
      </c>
      <c r="I946" s="8" t="s">
        <v>74</v>
      </c>
      <c r="J946" s="8"/>
      <c r="K946" s="8" t="s">
        <v>3361</v>
      </c>
      <c r="L946" s="8"/>
      <c r="M946" s="8" t="s">
        <v>3362</v>
      </c>
      <c r="N946" s="8"/>
      <c r="O946" s="8"/>
      <c r="P946" s="8"/>
      <c r="Q946" s="20">
        <v>38495</v>
      </c>
      <c r="R946" s="20"/>
      <c r="S946" s="26" t="s">
        <v>3013</v>
      </c>
      <c r="T946" s="26" t="s">
        <v>3013</v>
      </c>
      <c r="U946" s="12"/>
      <c r="V946" s="12"/>
      <c r="W946" s="8" t="s">
        <v>3013</v>
      </c>
      <c r="X946" s="8"/>
    </row>
    <row r="947" spans="1:24" ht="15" customHeight="1" x14ac:dyDescent="0.25">
      <c r="A947" s="8" t="s">
        <v>24</v>
      </c>
      <c r="B947" s="9">
        <v>1626</v>
      </c>
      <c r="C947" s="8">
        <v>223</v>
      </c>
      <c r="D947" s="10" t="s">
        <v>3358</v>
      </c>
      <c r="E947" s="8" t="s">
        <v>3347</v>
      </c>
      <c r="F947" s="8" t="s">
        <v>3359</v>
      </c>
      <c r="G947" s="8" t="s">
        <v>3360</v>
      </c>
      <c r="H947" s="10" t="s">
        <v>3358</v>
      </c>
      <c r="I947" s="8" t="s">
        <v>74</v>
      </c>
      <c r="J947" s="8"/>
      <c r="K947" s="8" t="s">
        <v>3017</v>
      </c>
      <c r="L947" s="8"/>
      <c r="M947" s="8" t="s">
        <v>3363</v>
      </c>
      <c r="N947" s="8"/>
      <c r="O947" s="8" t="s">
        <v>3130</v>
      </c>
      <c r="P947" s="8"/>
      <c r="Q947" s="20">
        <v>38972</v>
      </c>
      <c r="R947" s="20"/>
      <c r="S947" s="26" t="s">
        <v>3013</v>
      </c>
      <c r="T947" s="26"/>
      <c r="U947" s="12"/>
      <c r="V947" s="12"/>
      <c r="W947" s="8" t="s">
        <v>3013</v>
      </c>
      <c r="X947" s="8" t="str">
        <f>"+ P. icmalea"</f>
        <v>+ P. icmalea</v>
      </c>
    </row>
    <row r="948" spans="1:24" ht="15" customHeight="1" x14ac:dyDescent="0.25">
      <c r="A948" s="8" t="s">
        <v>24</v>
      </c>
      <c r="B948" s="9">
        <v>1627</v>
      </c>
      <c r="C948" s="8">
        <v>26</v>
      </c>
      <c r="D948" s="10" t="s">
        <v>3364</v>
      </c>
      <c r="E948" s="8" t="s">
        <v>3347</v>
      </c>
      <c r="F948" s="8" t="s">
        <v>3365</v>
      </c>
      <c r="G948" s="8" t="s">
        <v>3366</v>
      </c>
      <c r="H948" s="10" t="s">
        <v>3364</v>
      </c>
      <c r="I948" s="8" t="s">
        <v>74</v>
      </c>
      <c r="J948" s="8"/>
      <c r="K948" s="8" t="s">
        <v>3017</v>
      </c>
      <c r="L948" s="8"/>
      <c r="M948" s="8" t="s">
        <v>3367</v>
      </c>
      <c r="N948" s="8"/>
      <c r="O948" s="8"/>
      <c r="P948" s="8"/>
      <c r="Q948" s="20">
        <v>38507</v>
      </c>
      <c r="R948" s="20"/>
      <c r="S948" s="26" t="s">
        <v>3013</v>
      </c>
      <c r="T948" s="26" t="s">
        <v>3013</v>
      </c>
      <c r="U948" s="12"/>
      <c r="V948" s="12"/>
      <c r="W948" s="8" t="s">
        <v>3013</v>
      </c>
      <c r="X948" s="8"/>
    </row>
    <row r="949" spans="1:24" ht="15" customHeight="1" x14ac:dyDescent="0.25">
      <c r="A949" s="8" t="s">
        <v>24</v>
      </c>
      <c r="B949" s="9">
        <v>1628</v>
      </c>
      <c r="C949" s="8">
        <v>272</v>
      </c>
      <c r="D949" s="10" t="s">
        <v>3368</v>
      </c>
      <c r="E949" s="8" t="s">
        <v>2802</v>
      </c>
      <c r="F949" s="8" t="s">
        <v>2803</v>
      </c>
      <c r="G949" s="8" t="s">
        <v>3369</v>
      </c>
      <c r="H949" s="10" t="s">
        <v>3368</v>
      </c>
      <c r="I949" s="8" t="s">
        <v>74</v>
      </c>
      <c r="J949" s="8"/>
      <c r="K949" s="8" t="s">
        <v>3017</v>
      </c>
      <c r="L949" s="8"/>
      <c r="M949" s="8" t="s">
        <v>3370</v>
      </c>
      <c r="N949" s="8"/>
      <c r="O949" s="8" t="s">
        <v>1800</v>
      </c>
      <c r="P949" s="8"/>
      <c r="Q949" s="20">
        <v>37927</v>
      </c>
      <c r="R949" s="20"/>
      <c r="S949" s="26" t="s">
        <v>3013</v>
      </c>
      <c r="T949" s="26"/>
      <c r="U949" s="12"/>
      <c r="V949" s="12"/>
      <c r="W949" s="8" t="s">
        <v>3013</v>
      </c>
      <c r="X949" s="8"/>
    </row>
    <row r="950" spans="1:24" ht="15" customHeight="1" x14ac:dyDescent="0.25">
      <c r="A950" s="8" t="s">
        <v>24</v>
      </c>
      <c r="B950" s="9">
        <v>1629</v>
      </c>
      <c r="C950" s="8">
        <v>249</v>
      </c>
      <c r="D950" s="10" t="s">
        <v>3368</v>
      </c>
      <c r="E950" s="8" t="s">
        <v>2802</v>
      </c>
      <c r="F950" s="8" t="s">
        <v>2803</v>
      </c>
      <c r="G950" s="8" t="s">
        <v>3369</v>
      </c>
      <c r="H950" s="10" t="s">
        <v>3368</v>
      </c>
      <c r="I950" s="8" t="s">
        <v>74</v>
      </c>
      <c r="J950" s="8"/>
      <c r="K950" s="8" t="s">
        <v>3010</v>
      </c>
      <c r="L950" s="8"/>
      <c r="M950" s="8" t="s">
        <v>3371</v>
      </c>
      <c r="N950" s="8"/>
      <c r="O950" s="8" t="s">
        <v>912</v>
      </c>
      <c r="P950" s="8"/>
      <c r="Q950" s="20">
        <v>38232</v>
      </c>
      <c r="R950" s="20"/>
      <c r="S950" s="26" t="s">
        <v>3013</v>
      </c>
      <c r="T950" s="26"/>
      <c r="U950" s="12"/>
      <c r="V950" s="12"/>
      <c r="W950" s="8" t="s">
        <v>3013</v>
      </c>
      <c r="X950" s="8"/>
    </row>
    <row r="951" spans="1:24" ht="15" customHeight="1" x14ac:dyDescent="0.25">
      <c r="A951" s="8" t="s">
        <v>24</v>
      </c>
      <c r="B951" s="9">
        <v>1630</v>
      </c>
      <c r="C951" s="8">
        <v>187</v>
      </c>
      <c r="D951" s="10" t="s">
        <v>3368</v>
      </c>
      <c r="E951" s="8" t="s">
        <v>2802</v>
      </c>
      <c r="F951" s="8" t="s">
        <v>2803</v>
      </c>
      <c r="G951" s="8" t="s">
        <v>3369</v>
      </c>
      <c r="H951" s="10" t="s">
        <v>3368</v>
      </c>
      <c r="I951" s="8" t="s">
        <v>74</v>
      </c>
      <c r="J951" s="8"/>
      <c r="K951" s="8" t="s">
        <v>3017</v>
      </c>
      <c r="L951" s="8"/>
      <c r="M951" s="8" t="s">
        <v>3372</v>
      </c>
      <c r="N951" s="8"/>
      <c r="O951" s="8" t="s">
        <v>3019</v>
      </c>
      <c r="P951" s="8"/>
      <c r="Q951" s="20">
        <v>38979</v>
      </c>
      <c r="R951" s="20"/>
      <c r="S951" s="26" t="s">
        <v>3013</v>
      </c>
      <c r="T951" s="26"/>
      <c r="U951" s="12"/>
      <c r="V951" s="12"/>
      <c r="W951" s="8" t="s">
        <v>3013</v>
      </c>
      <c r="X951" s="8"/>
    </row>
    <row r="952" spans="1:24" ht="15" customHeight="1" x14ac:dyDescent="0.25">
      <c r="A952" s="8" t="s">
        <v>24</v>
      </c>
      <c r="B952" s="9">
        <v>1631</v>
      </c>
      <c r="C952" s="8">
        <v>189</v>
      </c>
      <c r="D952" s="10" t="s">
        <v>3368</v>
      </c>
      <c r="E952" s="8" t="s">
        <v>2802</v>
      </c>
      <c r="F952" s="8" t="s">
        <v>2803</v>
      </c>
      <c r="G952" s="8" t="s">
        <v>3369</v>
      </c>
      <c r="H952" s="10" t="s">
        <v>3368</v>
      </c>
      <c r="I952" s="8" t="s">
        <v>74</v>
      </c>
      <c r="J952" s="8"/>
      <c r="K952" s="8" t="s">
        <v>3010</v>
      </c>
      <c r="L952" s="8"/>
      <c r="M952" s="8"/>
      <c r="N952" s="8"/>
      <c r="O952" s="8"/>
      <c r="P952" s="8"/>
      <c r="Q952" s="8"/>
      <c r="R952" s="8"/>
      <c r="S952" s="26" t="s">
        <v>3013</v>
      </c>
      <c r="T952" s="26"/>
      <c r="U952" s="12"/>
      <c r="V952" s="12"/>
      <c r="W952" s="8" t="s">
        <v>3013</v>
      </c>
      <c r="X952" s="8"/>
    </row>
    <row r="953" spans="1:24" ht="15" customHeight="1" x14ac:dyDescent="0.25">
      <c r="A953" s="8" t="s">
        <v>24</v>
      </c>
      <c r="B953" s="9">
        <v>1632</v>
      </c>
      <c r="C953" s="8">
        <v>236</v>
      </c>
      <c r="D953" s="10" t="s">
        <v>3368</v>
      </c>
      <c r="E953" s="8" t="s">
        <v>2802</v>
      </c>
      <c r="F953" s="8" t="s">
        <v>2803</v>
      </c>
      <c r="G953" s="8" t="s">
        <v>3369</v>
      </c>
      <c r="H953" s="10" t="s">
        <v>3368</v>
      </c>
      <c r="I953" s="8" t="s">
        <v>74</v>
      </c>
      <c r="J953" s="8"/>
      <c r="K953" s="8" t="s">
        <v>3017</v>
      </c>
      <c r="L953" s="8"/>
      <c r="M953" s="8" t="s">
        <v>3373</v>
      </c>
      <c r="N953" s="8"/>
      <c r="O953" s="8" t="s">
        <v>3374</v>
      </c>
      <c r="P953" s="8"/>
      <c r="Q953" s="20">
        <v>38970</v>
      </c>
      <c r="R953" s="20"/>
      <c r="S953" s="26" t="s">
        <v>3013</v>
      </c>
      <c r="T953" s="26" t="s">
        <v>3013</v>
      </c>
      <c r="U953" s="12"/>
      <c r="V953" s="12"/>
      <c r="W953" s="8" t="s">
        <v>3013</v>
      </c>
      <c r="X953" s="8"/>
    </row>
    <row r="954" spans="1:24" ht="15" customHeight="1" x14ac:dyDescent="0.25">
      <c r="A954" s="8" t="s">
        <v>24</v>
      </c>
      <c r="B954" s="9">
        <v>1633</v>
      </c>
      <c r="C954" s="8">
        <v>204</v>
      </c>
      <c r="D954" s="10" t="s">
        <v>3351</v>
      </c>
      <c r="E954" s="8" t="s">
        <v>1916</v>
      </c>
      <c r="F954" s="8" t="s">
        <v>3352</v>
      </c>
      <c r="G954" s="8" t="s">
        <v>3353</v>
      </c>
      <c r="H954" s="10" t="s">
        <v>3351</v>
      </c>
      <c r="I954" s="8" t="s">
        <v>74</v>
      </c>
      <c r="J954" s="8"/>
      <c r="K954" s="8" t="s">
        <v>3010</v>
      </c>
      <c r="L954" s="8"/>
      <c r="M954" s="8" t="s">
        <v>3129</v>
      </c>
      <c r="N954" s="8"/>
      <c r="O954" s="8" t="s">
        <v>3198</v>
      </c>
      <c r="P954" s="8"/>
      <c r="Q954" s="20">
        <v>38159</v>
      </c>
      <c r="R954" s="20"/>
      <c r="S954" s="26" t="s">
        <v>3153</v>
      </c>
      <c r="T954" s="26" t="s">
        <v>3013</v>
      </c>
      <c r="U954" s="12"/>
      <c r="V954" s="12"/>
      <c r="W954" s="8" t="s">
        <v>3013</v>
      </c>
      <c r="X954" s="8"/>
    </row>
    <row r="955" spans="1:24" ht="15" customHeight="1" x14ac:dyDescent="0.25">
      <c r="A955" s="8" t="s">
        <v>24</v>
      </c>
      <c r="B955" s="9">
        <v>1634</v>
      </c>
      <c r="C955" s="8">
        <v>188</v>
      </c>
      <c r="D955" s="10" t="s">
        <v>3351</v>
      </c>
      <c r="E955" s="8" t="s">
        <v>1916</v>
      </c>
      <c r="F955" s="8" t="s">
        <v>3352</v>
      </c>
      <c r="G955" s="8" t="s">
        <v>3353</v>
      </c>
      <c r="H955" s="10" t="s">
        <v>3351</v>
      </c>
      <c r="I955" s="8" t="s">
        <v>74</v>
      </c>
      <c r="J955" s="8"/>
      <c r="K955" s="8" t="s">
        <v>3010</v>
      </c>
      <c r="L955" s="8"/>
      <c r="M955" s="8" t="s">
        <v>3375</v>
      </c>
      <c r="N955" s="8"/>
      <c r="O955" s="8" t="s">
        <v>912</v>
      </c>
      <c r="P955" s="8"/>
      <c r="Q955" s="20">
        <v>38231</v>
      </c>
      <c r="R955" s="20"/>
      <c r="S955" s="26" t="s">
        <v>3189</v>
      </c>
      <c r="T955" s="26" t="s">
        <v>3013</v>
      </c>
      <c r="U955" s="12"/>
      <c r="V955" s="12"/>
      <c r="W955" s="8" t="s">
        <v>3013</v>
      </c>
      <c r="X955" s="8"/>
    </row>
    <row r="956" spans="1:24" ht="15" customHeight="1" x14ac:dyDescent="0.25">
      <c r="A956" s="8" t="s">
        <v>24</v>
      </c>
      <c r="B956" s="9">
        <v>1635</v>
      </c>
      <c r="C956" s="8">
        <v>100</v>
      </c>
      <c r="D956" s="10" t="s">
        <v>3376</v>
      </c>
      <c r="E956" s="8" t="s">
        <v>2816</v>
      </c>
      <c r="F956" s="8" t="s">
        <v>2817</v>
      </c>
      <c r="G956" s="8" t="s">
        <v>3377</v>
      </c>
      <c r="H956" s="10" t="s">
        <v>3376</v>
      </c>
      <c r="I956" s="8" t="s">
        <v>74</v>
      </c>
      <c r="J956" s="8"/>
      <c r="K956" s="8" t="s">
        <v>3017</v>
      </c>
      <c r="L956" s="8"/>
      <c r="M956" s="8" t="s">
        <v>3170</v>
      </c>
      <c r="N956" s="8"/>
      <c r="O956" s="8"/>
      <c r="P956" s="8"/>
      <c r="Q956" s="20">
        <v>38508</v>
      </c>
      <c r="R956" s="20"/>
      <c r="S956" s="26" t="s">
        <v>1067</v>
      </c>
      <c r="T956" s="26" t="s">
        <v>3013</v>
      </c>
      <c r="U956" s="12"/>
      <c r="V956" s="12"/>
      <c r="W956" s="8" t="s">
        <v>3013</v>
      </c>
      <c r="X956" s="8"/>
    </row>
    <row r="957" spans="1:24" ht="15" customHeight="1" x14ac:dyDescent="0.25">
      <c r="A957" s="8" t="s">
        <v>24</v>
      </c>
      <c r="B957" s="9">
        <v>1636</v>
      </c>
      <c r="C957" s="8">
        <v>237</v>
      </c>
      <c r="D957" s="10" t="s">
        <v>3378</v>
      </c>
      <c r="E957" s="8" t="s">
        <v>2814</v>
      </c>
      <c r="F957" s="8" t="s">
        <v>2273</v>
      </c>
      <c r="G957" s="8" t="s">
        <v>3379</v>
      </c>
      <c r="H957" s="10" t="s">
        <v>3378</v>
      </c>
      <c r="I957" s="8" t="s">
        <v>74</v>
      </c>
      <c r="J957" s="8"/>
      <c r="K957" s="8" t="s">
        <v>3017</v>
      </c>
      <c r="L957" s="8"/>
      <c r="M957" s="8" t="s">
        <v>3380</v>
      </c>
      <c r="N957" s="8"/>
      <c r="O957" s="8" t="s">
        <v>1800</v>
      </c>
      <c r="P957" s="8"/>
      <c r="Q957" s="20">
        <v>38970</v>
      </c>
      <c r="R957" s="20"/>
      <c r="S957" s="26" t="s">
        <v>3013</v>
      </c>
      <c r="T957" s="26"/>
      <c r="U957" s="12"/>
      <c r="V957" s="12"/>
      <c r="W957" s="8" t="s">
        <v>3013</v>
      </c>
      <c r="X957" s="8"/>
    </row>
    <row r="958" spans="1:24" ht="15" customHeight="1" x14ac:dyDescent="0.25">
      <c r="A958" s="8" t="s">
        <v>24</v>
      </c>
      <c r="B958" s="9">
        <v>1637</v>
      </c>
      <c r="C958" s="8">
        <v>76</v>
      </c>
      <c r="D958" s="10" t="s">
        <v>3378</v>
      </c>
      <c r="E958" s="8" t="s">
        <v>2814</v>
      </c>
      <c r="F958" s="8" t="s">
        <v>2273</v>
      </c>
      <c r="G958" s="8" t="s">
        <v>3379</v>
      </c>
      <c r="H958" s="10" t="s">
        <v>3378</v>
      </c>
      <c r="I958" s="8" t="s">
        <v>74</v>
      </c>
      <c r="J958" s="8"/>
      <c r="K958" s="8" t="s">
        <v>3017</v>
      </c>
      <c r="L958" s="8"/>
      <c r="M958" s="8" t="s">
        <v>3144</v>
      </c>
      <c r="N958" s="8"/>
      <c r="O958" s="8" t="s">
        <v>1819</v>
      </c>
      <c r="P958" s="8"/>
      <c r="Q958" s="20">
        <v>37955</v>
      </c>
      <c r="R958" s="20"/>
      <c r="S958" s="26" t="s">
        <v>3013</v>
      </c>
      <c r="T958" s="26" t="s">
        <v>3013</v>
      </c>
      <c r="U958" s="12"/>
      <c r="V958" s="12"/>
      <c r="W958" s="8" t="s">
        <v>3013</v>
      </c>
      <c r="X958" s="8"/>
    </row>
    <row r="959" spans="1:24" ht="15" customHeight="1" x14ac:dyDescent="0.25">
      <c r="A959" s="8" t="s">
        <v>24</v>
      </c>
      <c r="B959" s="9">
        <v>1638</v>
      </c>
      <c r="C959" s="8">
        <v>172</v>
      </c>
      <c r="D959" s="10" t="s">
        <v>3378</v>
      </c>
      <c r="E959" s="8" t="s">
        <v>2814</v>
      </c>
      <c r="F959" s="8" t="s">
        <v>2273</v>
      </c>
      <c r="G959" s="8" t="s">
        <v>3379</v>
      </c>
      <c r="H959" s="10" t="s">
        <v>3378</v>
      </c>
      <c r="I959" s="8" t="s">
        <v>74</v>
      </c>
      <c r="J959" s="8"/>
      <c r="K959" s="8" t="s">
        <v>3017</v>
      </c>
      <c r="L959" s="8"/>
      <c r="M959" s="8" t="s">
        <v>3170</v>
      </c>
      <c r="N959" s="8"/>
      <c r="O959" s="8" t="s">
        <v>3019</v>
      </c>
      <c r="P959" s="8"/>
      <c r="Q959" s="20">
        <v>38979</v>
      </c>
      <c r="R959" s="20"/>
      <c r="S959" s="26" t="s">
        <v>3013</v>
      </c>
      <c r="T959" s="26"/>
      <c r="U959" s="12"/>
      <c r="V959" s="12"/>
      <c r="W959" s="8" t="s">
        <v>3013</v>
      </c>
      <c r="X959" s="8"/>
    </row>
    <row r="960" spans="1:24" ht="15" customHeight="1" x14ac:dyDescent="0.25">
      <c r="A960" s="8" t="s">
        <v>24</v>
      </c>
      <c r="B960" s="9">
        <v>1639</v>
      </c>
      <c r="C960" s="8">
        <v>139</v>
      </c>
      <c r="D960" s="10" t="s">
        <v>3378</v>
      </c>
      <c r="E960" s="8" t="s">
        <v>2814</v>
      </c>
      <c r="F960" s="8" t="s">
        <v>2273</v>
      </c>
      <c r="G960" s="8" t="s">
        <v>3379</v>
      </c>
      <c r="H960" s="10" t="s">
        <v>3378</v>
      </c>
      <c r="I960" s="8" t="s">
        <v>74</v>
      </c>
      <c r="J960" s="8"/>
      <c r="K960" s="8" t="s">
        <v>3010</v>
      </c>
      <c r="L960" s="8"/>
      <c r="M960" s="8" t="s">
        <v>3381</v>
      </c>
      <c r="N960" s="8"/>
      <c r="O960" s="8" t="s">
        <v>3019</v>
      </c>
      <c r="P960" s="8"/>
      <c r="Q960" s="20">
        <v>38160</v>
      </c>
      <c r="R960" s="20"/>
      <c r="S960" s="26" t="s">
        <v>3153</v>
      </c>
      <c r="T960" s="26" t="s">
        <v>3013</v>
      </c>
      <c r="U960" s="12"/>
      <c r="V960" s="12"/>
      <c r="W960" s="8" t="s">
        <v>3013</v>
      </c>
      <c r="X960" s="8"/>
    </row>
    <row r="961" spans="1:24" ht="15" customHeight="1" x14ac:dyDescent="0.25">
      <c r="A961" s="8" t="s">
        <v>24</v>
      </c>
      <c r="B961" s="9">
        <v>1640</v>
      </c>
      <c r="C961" s="8">
        <v>218</v>
      </c>
      <c r="D961" s="10" t="s">
        <v>3382</v>
      </c>
      <c r="E961" s="8" t="s">
        <v>3383</v>
      </c>
      <c r="F961" s="8" t="s">
        <v>3384</v>
      </c>
      <c r="G961" s="8" t="s">
        <v>2612</v>
      </c>
      <c r="H961" s="10" t="s">
        <v>3382</v>
      </c>
      <c r="I961" s="8" t="s">
        <v>74</v>
      </c>
      <c r="J961" s="8"/>
      <c r="K961" s="8" t="s">
        <v>3017</v>
      </c>
      <c r="L961" s="8"/>
      <c r="M961" s="8" t="s">
        <v>3082</v>
      </c>
      <c r="N961" s="8"/>
      <c r="O961" s="8" t="s">
        <v>3083</v>
      </c>
      <c r="P961" s="8"/>
      <c r="Q961" s="20">
        <v>38979</v>
      </c>
      <c r="R961" s="20"/>
      <c r="S961" s="26" t="s">
        <v>3013</v>
      </c>
      <c r="T961" s="26" t="s">
        <v>3013</v>
      </c>
      <c r="U961" s="8" t="s">
        <v>3020</v>
      </c>
      <c r="V961" s="12"/>
      <c r="W961" s="8" t="s">
        <v>3013</v>
      </c>
      <c r="X961" s="8"/>
    </row>
    <row r="962" spans="1:24" ht="15" customHeight="1" x14ac:dyDescent="0.25">
      <c r="A962" s="8" t="s">
        <v>24</v>
      </c>
      <c r="B962" s="9">
        <v>1641</v>
      </c>
      <c r="C962" s="8">
        <v>173</v>
      </c>
      <c r="D962" s="10" t="s">
        <v>3382</v>
      </c>
      <c r="E962" s="8" t="s">
        <v>3383</v>
      </c>
      <c r="F962" s="8" t="s">
        <v>3384</v>
      </c>
      <c r="G962" s="8" t="s">
        <v>2612</v>
      </c>
      <c r="H962" s="10" t="s">
        <v>3382</v>
      </c>
      <c r="I962" s="8" t="s">
        <v>74</v>
      </c>
      <c r="J962" s="8"/>
      <c r="K962" s="8" t="s">
        <v>3010</v>
      </c>
      <c r="L962" s="8"/>
      <c r="M962" s="8" t="s">
        <v>3385</v>
      </c>
      <c r="N962" s="8"/>
      <c r="O962" s="8" t="s">
        <v>1800</v>
      </c>
      <c r="P962" s="8"/>
      <c r="Q962" s="20">
        <v>38159</v>
      </c>
      <c r="R962" s="20"/>
      <c r="S962" s="26" t="s">
        <v>3153</v>
      </c>
      <c r="T962" s="26" t="s">
        <v>3013</v>
      </c>
      <c r="U962" s="12"/>
      <c r="V962" s="12"/>
      <c r="W962" s="8" t="s">
        <v>3013</v>
      </c>
      <c r="X962" s="8"/>
    </row>
    <row r="963" spans="1:24" ht="15" customHeight="1" x14ac:dyDescent="0.25">
      <c r="A963" s="8" t="s">
        <v>24</v>
      </c>
      <c r="B963" s="9">
        <v>1642</v>
      </c>
      <c r="C963" s="8">
        <v>153</v>
      </c>
      <c r="D963" s="10" t="s">
        <v>3382</v>
      </c>
      <c r="E963" s="8" t="s">
        <v>3383</v>
      </c>
      <c r="F963" s="8" t="s">
        <v>3384</v>
      </c>
      <c r="G963" s="8" t="s">
        <v>2612</v>
      </c>
      <c r="H963" s="10" t="s">
        <v>3382</v>
      </c>
      <c r="I963" s="8" t="s">
        <v>74</v>
      </c>
      <c r="J963" s="8"/>
      <c r="K963" s="8" t="s">
        <v>3010</v>
      </c>
      <c r="L963" s="8"/>
      <c r="M963" s="8" t="s">
        <v>3386</v>
      </c>
      <c r="N963" s="8"/>
      <c r="O963" s="8" t="s">
        <v>3012</v>
      </c>
      <c r="P963" s="8"/>
      <c r="Q963" s="20">
        <v>38161</v>
      </c>
      <c r="R963" s="20"/>
      <c r="S963" s="26" t="s">
        <v>3013</v>
      </c>
      <c r="T963" s="26"/>
      <c r="U963" s="12"/>
      <c r="V963" s="12"/>
      <c r="W963" s="8" t="s">
        <v>3013</v>
      </c>
      <c r="X963" s="8"/>
    </row>
    <row r="964" spans="1:24" ht="15" customHeight="1" x14ac:dyDescent="0.25">
      <c r="A964" s="8" t="s">
        <v>24</v>
      </c>
      <c r="B964" s="9">
        <v>1643</v>
      </c>
      <c r="C964" s="8">
        <v>24</v>
      </c>
      <c r="D964" s="10" t="s">
        <v>3382</v>
      </c>
      <c r="E964" s="8" t="s">
        <v>3383</v>
      </c>
      <c r="F964" s="8" t="s">
        <v>3384</v>
      </c>
      <c r="G964" s="8" t="s">
        <v>2612</v>
      </c>
      <c r="H964" s="10" t="s">
        <v>3382</v>
      </c>
      <c r="I964" s="8" t="s">
        <v>74</v>
      </c>
      <c r="J964" s="8"/>
      <c r="K964" s="8" t="s">
        <v>3017</v>
      </c>
      <c r="L964" s="8"/>
      <c r="M964" s="8" t="s">
        <v>3387</v>
      </c>
      <c r="N964" s="8"/>
      <c r="O964" s="8"/>
      <c r="P964" s="8"/>
      <c r="Q964" s="20">
        <v>38550</v>
      </c>
      <c r="R964" s="20"/>
      <c r="S964" s="26" t="s">
        <v>3013</v>
      </c>
      <c r="T964" s="26" t="s">
        <v>3013</v>
      </c>
      <c r="U964" s="8" t="s">
        <v>3020</v>
      </c>
      <c r="V964" s="12"/>
      <c r="W964" s="8" t="s">
        <v>3013</v>
      </c>
      <c r="X964" s="8"/>
    </row>
    <row r="965" spans="1:24" ht="15" customHeight="1" x14ac:dyDescent="0.25">
      <c r="A965" s="8" t="s">
        <v>24</v>
      </c>
      <c r="B965" s="9">
        <v>1644</v>
      </c>
      <c r="C965" s="8">
        <v>25</v>
      </c>
      <c r="D965" s="10" t="s">
        <v>3382</v>
      </c>
      <c r="E965" s="8" t="s">
        <v>3383</v>
      </c>
      <c r="F965" s="8" t="s">
        <v>3384</v>
      </c>
      <c r="G965" s="8" t="s">
        <v>2612</v>
      </c>
      <c r="H965" s="10" t="s">
        <v>3382</v>
      </c>
      <c r="I965" s="8" t="s">
        <v>74</v>
      </c>
      <c r="J965" s="8"/>
      <c r="K965" s="8" t="s">
        <v>3017</v>
      </c>
      <c r="L965" s="8"/>
      <c r="M965" s="8" t="s">
        <v>3388</v>
      </c>
      <c r="N965" s="8"/>
      <c r="O965" s="8"/>
      <c r="P965" s="8"/>
      <c r="Q965" s="20">
        <v>38507</v>
      </c>
      <c r="R965" s="20"/>
      <c r="S965" s="26" t="s">
        <v>3013</v>
      </c>
      <c r="T965" s="26" t="s">
        <v>3013</v>
      </c>
      <c r="U965" s="12"/>
      <c r="V965" s="12"/>
      <c r="W965" s="8" t="s">
        <v>3013</v>
      </c>
      <c r="X965" s="8"/>
    </row>
    <row r="966" spans="1:24" ht="15" customHeight="1" x14ac:dyDescent="0.25">
      <c r="A966" s="8" t="s">
        <v>24</v>
      </c>
      <c r="B966" s="9">
        <v>1645</v>
      </c>
      <c r="C966" s="8">
        <v>217</v>
      </c>
      <c r="D966" s="10" t="s">
        <v>3389</v>
      </c>
      <c r="E966" s="8" t="s">
        <v>3390</v>
      </c>
      <c r="F966" s="8" t="s">
        <v>3384</v>
      </c>
      <c r="G966" s="8" t="s">
        <v>2612</v>
      </c>
      <c r="H966" s="10" t="s">
        <v>3389</v>
      </c>
      <c r="I966" s="8" t="s">
        <v>74</v>
      </c>
      <c r="J966" s="8"/>
      <c r="K966" s="8" t="s">
        <v>3010</v>
      </c>
      <c r="L966" s="8"/>
      <c r="M966" s="8" t="s">
        <v>3391</v>
      </c>
      <c r="N966" s="8"/>
      <c r="O966" s="8" t="s">
        <v>3012</v>
      </c>
      <c r="P966" s="8"/>
      <c r="Q966" s="20">
        <v>38159</v>
      </c>
      <c r="R966" s="20"/>
      <c r="S966" s="26" t="s">
        <v>3392</v>
      </c>
      <c r="T966" s="26"/>
      <c r="U966" s="12"/>
      <c r="V966" s="12"/>
      <c r="W966" s="8" t="s">
        <v>3013</v>
      </c>
      <c r="X966" s="8"/>
    </row>
    <row r="967" spans="1:24" ht="15" customHeight="1" x14ac:dyDescent="0.25">
      <c r="A967" s="8" t="s">
        <v>24</v>
      </c>
      <c r="B967" s="9">
        <v>1646</v>
      </c>
      <c r="C967" s="8">
        <v>115</v>
      </c>
      <c r="D967" s="10" t="s">
        <v>3382</v>
      </c>
      <c r="E967" s="8" t="s">
        <v>3383</v>
      </c>
      <c r="F967" s="8" t="s">
        <v>3384</v>
      </c>
      <c r="G967" s="8" t="s">
        <v>2612</v>
      </c>
      <c r="H967" s="10" t="s">
        <v>3382</v>
      </c>
      <c r="I967" s="8" t="s">
        <v>74</v>
      </c>
      <c r="J967" s="8"/>
      <c r="K967" s="8" t="s">
        <v>3017</v>
      </c>
      <c r="L967" s="8"/>
      <c r="M967" s="8" t="s">
        <v>3393</v>
      </c>
      <c r="N967" s="8"/>
      <c r="O967" s="8" t="s">
        <v>1800</v>
      </c>
      <c r="P967" s="8"/>
      <c r="Q967" s="20">
        <v>38507</v>
      </c>
      <c r="R967" s="20"/>
      <c r="S967" s="26" t="s">
        <v>3153</v>
      </c>
      <c r="T967" s="26" t="s">
        <v>3013</v>
      </c>
      <c r="U967" s="8" t="s">
        <v>3020</v>
      </c>
      <c r="V967" s="12"/>
      <c r="W967" s="8" t="s">
        <v>3013</v>
      </c>
      <c r="X967" s="8"/>
    </row>
    <row r="968" spans="1:24" ht="15" customHeight="1" x14ac:dyDescent="0.25">
      <c r="A968" s="8" t="s">
        <v>24</v>
      </c>
      <c r="B968" s="9">
        <v>1647</v>
      </c>
      <c r="C968" s="8">
        <v>66</v>
      </c>
      <c r="D968" s="10" t="s">
        <v>3394</v>
      </c>
      <c r="E968" s="16" t="s">
        <v>3395</v>
      </c>
      <c r="F968" s="16" t="s">
        <v>3396</v>
      </c>
      <c r="G968" s="8" t="s">
        <v>2630</v>
      </c>
      <c r="H968" s="10" t="s">
        <v>3394</v>
      </c>
      <c r="I968" s="8" t="s">
        <v>74</v>
      </c>
      <c r="J968" s="8"/>
      <c r="K968" s="8" t="s">
        <v>3017</v>
      </c>
      <c r="L968" s="8"/>
      <c r="M968" s="8" t="s">
        <v>3175</v>
      </c>
      <c r="N968" s="8"/>
      <c r="O968" s="8" t="s">
        <v>3019</v>
      </c>
      <c r="P968" s="8"/>
      <c r="Q968" s="8"/>
      <c r="R968" s="8"/>
      <c r="S968" s="26" t="s">
        <v>3013</v>
      </c>
      <c r="T968" s="26" t="s">
        <v>3013</v>
      </c>
      <c r="U968" s="12"/>
      <c r="V968" s="12"/>
      <c r="W968" s="8" t="s">
        <v>3013</v>
      </c>
      <c r="X968" s="8"/>
    </row>
    <row r="969" spans="1:24" ht="15" customHeight="1" x14ac:dyDescent="0.25">
      <c r="A969" s="8" t="s">
        <v>24</v>
      </c>
      <c r="B969" s="9">
        <v>1648</v>
      </c>
      <c r="C969" s="8">
        <v>53</v>
      </c>
      <c r="D969" s="10" t="s">
        <v>3394</v>
      </c>
      <c r="E969" s="8" t="s">
        <v>3395</v>
      </c>
      <c r="F969" s="8" t="s">
        <v>3396</v>
      </c>
      <c r="G969" s="8" t="s">
        <v>2630</v>
      </c>
      <c r="H969" s="10" t="s">
        <v>3394</v>
      </c>
      <c r="I969" s="8" t="s">
        <v>74</v>
      </c>
      <c r="J969" s="8"/>
      <c r="K969" s="8" t="s">
        <v>3017</v>
      </c>
      <c r="L969" s="8"/>
      <c r="M969" s="8" t="s">
        <v>3397</v>
      </c>
      <c r="N969" s="8"/>
      <c r="O969" s="8"/>
      <c r="P969" s="8"/>
      <c r="Q969" s="20">
        <v>38590</v>
      </c>
      <c r="R969" s="20"/>
      <c r="S969" s="26" t="s">
        <v>3013</v>
      </c>
      <c r="T969" s="26" t="s">
        <v>3013</v>
      </c>
      <c r="U969" s="12"/>
      <c r="V969" s="12"/>
      <c r="W969" s="8" t="s">
        <v>3013</v>
      </c>
      <c r="X969" s="8"/>
    </row>
    <row r="970" spans="1:24" ht="15" customHeight="1" x14ac:dyDescent="0.25">
      <c r="A970" s="8" t="s">
        <v>24</v>
      </c>
      <c r="B970" s="9">
        <v>1649</v>
      </c>
      <c r="C970" s="8">
        <v>36</v>
      </c>
      <c r="D970" s="10" t="s">
        <v>3394</v>
      </c>
      <c r="E970" s="8" t="s">
        <v>3395</v>
      </c>
      <c r="F970" s="8" t="s">
        <v>3396</v>
      </c>
      <c r="G970" s="8" t="s">
        <v>2630</v>
      </c>
      <c r="H970" s="10" t="s">
        <v>3394</v>
      </c>
      <c r="I970" s="8" t="s">
        <v>74</v>
      </c>
      <c r="J970" s="8"/>
      <c r="K970" s="8" t="s">
        <v>3017</v>
      </c>
      <c r="L970" s="8"/>
      <c r="M970" s="8" t="s">
        <v>3398</v>
      </c>
      <c r="N970" s="8"/>
      <c r="O970" s="8" t="s">
        <v>3019</v>
      </c>
      <c r="P970" s="8"/>
      <c r="Q970" s="20">
        <v>38590</v>
      </c>
      <c r="R970" s="20"/>
      <c r="S970" s="26" t="s">
        <v>3013</v>
      </c>
      <c r="T970" s="26" t="s">
        <v>3013</v>
      </c>
      <c r="U970" s="12"/>
      <c r="V970" s="12"/>
      <c r="W970" s="8" t="s">
        <v>3013</v>
      </c>
      <c r="X970" s="8"/>
    </row>
    <row r="971" spans="1:24" ht="15" customHeight="1" x14ac:dyDescent="0.25">
      <c r="A971" s="8" t="s">
        <v>24</v>
      </c>
      <c r="B971" s="9">
        <v>1650</v>
      </c>
      <c r="C971" s="8">
        <v>32</v>
      </c>
      <c r="D971" s="10" t="s">
        <v>3394</v>
      </c>
      <c r="E971" s="8" t="s">
        <v>3395</v>
      </c>
      <c r="F971" s="8" t="s">
        <v>3396</v>
      </c>
      <c r="G971" s="8" t="s">
        <v>2630</v>
      </c>
      <c r="H971" s="10" t="s">
        <v>3394</v>
      </c>
      <c r="I971" s="8" t="s">
        <v>74</v>
      </c>
      <c r="J971" s="8"/>
      <c r="K971" s="8" t="s">
        <v>3017</v>
      </c>
      <c r="L971" s="8"/>
      <c r="M971" s="8" t="s">
        <v>3399</v>
      </c>
      <c r="N971" s="8"/>
      <c r="O971" s="8" t="s">
        <v>3019</v>
      </c>
      <c r="P971" s="8"/>
      <c r="Q971" s="20">
        <v>38583</v>
      </c>
      <c r="R971" s="20"/>
      <c r="S971" s="26" t="s">
        <v>3013</v>
      </c>
      <c r="T971" s="26" t="s">
        <v>3013</v>
      </c>
      <c r="U971" s="12"/>
      <c r="V971" s="12"/>
      <c r="W971" s="8" t="s">
        <v>3013</v>
      </c>
      <c r="X971" s="8"/>
    </row>
    <row r="972" spans="1:24" ht="15" customHeight="1" x14ac:dyDescent="0.25">
      <c r="A972" s="8" t="s">
        <v>24</v>
      </c>
      <c r="B972" s="9">
        <v>1651</v>
      </c>
      <c r="C972" s="8">
        <v>35</v>
      </c>
      <c r="D972" s="10" t="s">
        <v>3394</v>
      </c>
      <c r="E972" s="8" t="s">
        <v>3395</v>
      </c>
      <c r="F972" s="8" t="s">
        <v>3396</v>
      </c>
      <c r="G972" s="8" t="s">
        <v>2630</v>
      </c>
      <c r="H972" s="10" t="s">
        <v>3394</v>
      </c>
      <c r="I972" s="8" t="s">
        <v>74</v>
      </c>
      <c r="J972" s="8"/>
      <c r="K972" s="8" t="s">
        <v>3017</v>
      </c>
      <c r="L972" s="8"/>
      <c r="M972" s="8" t="s">
        <v>3400</v>
      </c>
      <c r="N972" s="8"/>
      <c r="O972" s="8" t="s">
        <v>3019</v>
      </c>
      <c r="P972" s="8"/>
      <c r="Q972" s="20">
        <v>38557</v>
      </c>
      <c r="R972" s="20"/>
      <c r="S972" s="26" t="s">
        <v>3013</v>
      </c>
      <c r="T972" s="26" t="s">
        <v>3013</v>
      </c>
      <c r="U972" s="12"/>
      <c r="V972" s="12"/>
      <c r="W972" s="8" t="s">
        <v>3013</v>
      </c>
      <c r="X972" s="8"/>
    </row>
    <row r="973" spans="1:24" ht="15" customHeight="1" x14ac:dyDescent="0.25">
      <c r="A973" s="8" t="s">
        <v>24</v>
      </c>
      <c r="B973" s="9">
        <v>1652</v>
      </c>
      <c r="C973" s="8">
        <v>34</v>
      </c>
      <c r="D973" s="10" t="s">
        <v>3394</v>
      </c>
      <c r="E973" s="8" t="s">
        <v>3395</v>
      </c>
      <c r="F973" s="8" t="s">
        <v>3396</v>
      </c>
      <c r="G973" s="8" t="s">
        <v>2630</v>
      </c>
      <c r="H973" s="10" t="s">
        <v>3394</v>
      </c>
      <c r="I973" s="8" t="s">
        <v>74</v>
      </c>
      <c r="J973" s="8"/>
      <c r="K973" s="8" t="s">
        <v>3017</v>
      </c>
      <c r="L973" s="8"/>
      <c r="M973" s="8" t="s">
        <v>3401</v>
      </c>
      <c r="N973" s="8"/>
      <c r="O973" s="8" t="s">
        <v>3019</v>
      </c>
      <c r="P973" s="8"/>
      <c r="Q973" s="20">
        <v>38557</v>
      </c>
      <c r="R973" s="20"/>
      <c r="S973" s="26" t="s">
        <v>3013</v>
      </c>
      <c r="T973" s="26" t="s">
        <v>3013</v>
      </c>
      <c r="U973" s="12"/>
      <c r="V973" s="12"/>
      <c r="W973" s="8" t="s">
        <v>3013</v>
      </c>
      <c r="X973" s="8"/>
    </row>
    <row r="974" spans="1:24" ht="15" customHeight="1" x14ac:dyDescent="0.25">
      <c r="A974" s="8" t="s">
        <v>24</v>
      </c>
      <c r="B974" s="9">
        <v>1653</v>
      </c>
      <c r="C974" s="8">
        <v>33</v>
      </c>
      <c r="D974" s="10" t="s">
        <v>3394</v>
      </c>
      <c r="E974" s="8" t="s">
        <v>3395</v>
      </c>
      <c r="F974" s="8" t="s">
        <v>3396</v>
      </c>
      <c r="G974" s="8" t="s">
        <v>2630</v>
      </c>
      <c r="H974" s="10" t="s">
        <v>3394</v>
      </c>
      <c r="I974" s="8" t="s">
        <v>74</v>
      </c>
      <c r="J974" s="8"/>
      <c r="K974" s="8" t="s">
        <v>3017</v>
      </c>
      <c r="L974" s="8"/>
      <c r="M974" s="8" t="s">
        <v>3402</v>
      </c>
      <c r="N974" s="8"/>
      <c r="O974" s="8"/>
      <c r="P974" s="8"/>
      <c r="Q974" s="20">
        <v>38550</v>
      </c>
      <c r="R974" s="20"/>
      <c r="S974" s="26" t="s">
        <v>3013</v>
      </c>
      <c r="T974" s="26" t="s">
        <v>3013</v>
      </c>
      <c r="U974" s="12"/>
      <c r="V974" s="12"/>
      <c r="W974" s="8" t="s">
        <v>3013</v>
      </c>
      <c r="X974" s="8"/>
    </row>
    <row r="975" spans="1:24" ht="15" customHeight="1" x14ac:dyDescent="0.25">
      <c r="A975" s="8" t="s">
        <v>24</v>
      </c>
      <c r="B975" s="9">
        <v>1654</v>
      </c>
      <c r="C975" s="8">
        <v>29</v>
      </c>
      <c r="D975" s="10" t="s">
        <v>3394</v>
      </c>
      <c r="E975" s="8" t="s">
        <v>3395</v>
      </c>
      <c r="F975" s="8" t="s">
        <v>3396</v>
      </c>
      <c r="G975" s="8" t="s">
        <v>2630</v>
      </c>
      <c r="H975" s="10" t="s">
        <v>3394</v>
      </c>
      <c r="I975" s="8" t="s">
        <v>74</v>
      </c>
      <c r="J975" s="8"/>
      <c r="K975" s="8" t="s">
        <v>3017</v>
      </c>
      <c r="L975" s="8"/>
      <c r="M975" s="8" t="s">
        <v>3403</v>
      </c>
      <c r="N975" s="8"/>
      <c r="O975" s="8" t="s">
        <v>3019</v>
      </c>
      <c r="P975" s="8"/>
      <c r="Q975" s="20">
        <v>38584</v>
      </c>
      <c r="R975" s="20"/>
      <c r="S975" s="26" t="s">
        <v>3013</v>
      </c>
      <c r="T975" s="26" t="s">
        <v>3013</v>
      </c>
      <c r="U975" s="12"/>
      <c r="V975" s="12"/>
      <c r="W975" s="8" t="s">
        <v>3013</v>
      </c>
      <c r="X975" s="8"/>
    </row>
    <row r="976" spans="1:24" ht="15" customHeight="1" x14ac:dyDescent="0.25">
      <c r="A976" s="8" t="s">
        <v>24</v>
      </c>
      <c r="B976" s="9">
        <v>1655</v>
      </c>
      <c r="C976" s="8">
        <v>185</v>
      </c>
      <c r="D976" s="10" t="s">
        <v>3404</v>
      </c>
      <c r="E976" s="8" t="s">
        <v>1966</v>
      </c>
      <c r="F976" s="8" t="s">
        <v>3405</v>
      </c>
      <c r="G976" s="8" t="s">
        <v>3406</v>
      </c>
      <c r="H976" s="10" t="s">
        <v>3404</v>
      </c>
      <c r="I976" s="8" t="s">
        <v>74</v>
      </c>
      <c r="J976" s="8"/>
      <c r="K976" s="8" t="s">
        <v>3017</v>
      </c>
      <c r="L976" s="8"/>
      <c r="M976" s="8" t="s">
        <v>3179</v>
      </c>
      <c r="N976" s="8"/>
      <c r="O976" s="8" t="s">
        <v>3019</v>
      </c>
      <c r="P976" s="8"/>
      <c r="Q976" s="20">
        <v>38972</v>
      </c>
      <c r="R976" s="20"/>
      <c r="S976" s="26" t="s">
        <v>3013</v>
      </c>
      <c r="T976" s="26"/>
      <c r="U976" s="12"/>
      <c r="V976" s="12"/>
      <c r="W976" s="8" t="s">
        <v>3013</v>
      </c>
      <c r="X976" s="8"/>
    </row>
    <row r="977" spans="1:25" ht="15" customHeight="1" x14ac:dyDescent="0.25">
      <c r="A977" s="8" t="s">
        <v>24</v>
      </c>
      <c r="B977" s="9">
        <v>1656</v>
      </c>
      <c r="C977" s="8">
        <v>121</v>
      </c>
      <c r="D977" s="10" t="s">
        <v>3407</v>
      </c>
      <c r="E977" s="8" t="s">
        <v>3408</v>
      </c>
      <c r="F977" s="8" t="s">
        <v>3409</v>
      </c>
      <c r="G977" s="8" t="s">
        <v>3410</v>
      </c>
      <c r="H977" s="10" t="s">
        <v>3407</v>
      </c>
      <c r="I977" s="8" t="s">
        <v>74</v>
      </c>
      <c r="J977" s="8"/>
      <c r="K977" s="8" t="s">
        <v>3017</v>
      </c>
      <c r="L977" s="8"/>
      <c r="M977" s="8" t="s">
        <v>3411</v>
      </c>
      <c r="N977" s="8"/>
      <c r="O977" s="8" t="s">
        <v>1117</v>
      </c>
      <c r="P977" s="8"/>
      <c r="Q977" s="20">
        <v>38590</v>
      </c>
      <c r="R977" s="20"/>
      <c r="S977" s="26" t="s">
        <v>3013</v>
      </c>
      <c r="T977" s="26" t="s">
        <v>3013</v>
      </c>
      <c r="U977" s="12"/>
      <c r="V977" s="12"/>
      <c r="W977" s="8" t="s">
        <v>3013</v>
      </c>
      <c r="X977" s="8"/>
    </row>
    <row r="978" spans="1:25" ht="15" customHeight="1" x14ac:dyDescent="0.25">
      <c r="A978" s="8" t="s">
        <v>24</v>
      </c>
      <c r="B978" s="9">
        <v>1657</v>
      </c>
      <c r="C978" s="8">
        <v>113</v>
      </c>
      <c r="D978" s="10" t="s">
        <v>3407</v>
      </c>
      <c r="E978" s="8" t="s">
        <v>3408</v>
      </c>
      <c r="F978" s="8" t="s">
        <v>3409</v>
      </c>
      <c r="G978" s="8" t="s">
        <v>3410</v>
      </c>
      <c r="H978" s="10" t="s">
        <v>3407</v>
      </c>
      <c r="I978" s="8" t="s">
        <v>74</v>
      </c>
      <c r="J978" s="8"/>
      <c r="K978" s="8" t="s">
        <v>3017</v>
      </c>
      <c r="L978" s="8"/>
      <c r="M978" s="8" t="s">
        <v>3412</v>
      </c>
      <c r="N978" s="8"/>
      <c r="O978" s="8" t="s">
        <v>912</v>
      </c>
      <c r="P978" s="8"/>
      <c r="Q978" s="20">
        <v>38507</v>
      </c>
      <c r="R978" s="20"/>
      <c r="S978" s="26" t="s">
        <v>3013</v>
      </c>
      <c r="T978" s="26" t="s">
        <v>3013</v>
      </c>
      <c r="U978" s="12"/>
      <c r="V978" s="12"/>
      <c r="W978" s="8" t="s">
        <v>3013</v>
      </c>
      <c r="X978" s="8"/>
    </row>
    <row r="979" spans="1:25" ht="15" customHeight="1" x14ac:dyDescent="0.25">
      <c r="A979" s="8" t="s">
        <v>24</v>
      </c>
      <c r="B979" s="9">
        <v>1658</v>
      </c>
      <c r="C979" s="8">
        <v>13</v>
      </c>
      <c r="D979" s="10" t="s">
        <v>3413</v>
      </c>
      <c r="E979" s="8" t="s">
        <v>3414</v>
      </c>
      <c r="F979" s="8" t="s">
        <v>3415</v>
      </c>
      <c r="G979" s="8" t="s">
        <v>3416</v>
      </c>
      <c r="H979" s="10" t="s">
        <v>3413</v>
      </c>
      <c r="I979" s="8" t="s">
        <v>74</v>
      </c>
      <c r="J979" s="8"/>
      <c r="K979" s="8" t="s">
        <v>3017</v>
      </c>
      <c r="L979" s="8"/>
      <c r="M979" s="28" t="s">
        <v>3417</v>
      </c>
      <c r="N979" s="8"/>
      <c r="O979" s="8" t="s">
        <v>3209</v>
      </c>
      <c r="P979" s="8"/>
      <c r="Q979" s="20">
        <v>38557</v>
      </c>
      <c r="R979" s="20"/>
      <c r="S979" s="26" t="s">
        <v>3013</v>
      </c>
      <c r="T979" s="26" t="s">
        <v>3013</v>
      </c>
      <c r="U979" s="12"/>
      <c r="V979" s="12"/>
      <c r="W979" s="8" t="s">
        <v>3013</v>
      </c>
      <c r="X979" s="8"/>
    </row>
    <row r="980" spans="1:25" ht="15" customHeight="1" x14ac:dyDescent="0.25">
      <c r="A980" s="8" t="s">
        <v>24</v>
      </c>
      <c r="B980" s="9">
        <v>1659</v>
      </c>
      <c r="C980" s="8">
        <v>180</v>
      </c>
      <c r="D980" s="10" t="s">
        <v>3418</v>
      </c>
      <c r="E980" s="8" t="s">
        <v>3419</v>
      </c>
      <c r="F980" s="8" t="s">
        <v>3420</v>
      </c>
      <c r="G980" s="8" t="s">
        <v>3416</v>
      </c>
      <c r="H980" s="10" t="s">
        <v>3418</v>
      </c>
      <c r="I980" s="8" t="s">
        <v>74</v>
      </c>
      <c r="J980" s="8"/>
      <c r="K980" s="8" t="s">
        <v>3017</v>
      </c>
      <c r="L980" s="8"/>
      <c r="M980" s="8" t="s">
        <v>3421</v>
      </c>
      <c r="N980" s="8"/>
      <c r="O980" s="8" t="s">
        <v>3019</v>
      </c>
      <c r="P980" s="8"/>
      <c r="Q980" s="20">
        <v>38979</v>
      </c>
      <c r="R980" s="20"/>
      <c r="S980" s="26" t="s">
        <v>3013</v>
      </c>
      <c r="T980" s="26"/>
      <c r="U980" s="12"/>
      <c r="V980" s="12"/>
      <c r="W980" s="8" t="s">
        <v>3013</v>
      </c>
      <c r="X980" s="8"/>
    </row>
    <row r="981" spans="1:25" ht="15" customHeight="1" x14ac:dyDescent="0.25">
      <c r="A981" s="8" t="s">
        <v>24</v>
      </c>
      <c r="B981" s="9">
        <v>1660</v>
      </c>
      <c r="C981" s="8">
        <v>181</v>
      </c>
      <c r="D981" s="10" t="s">
        <v>3418</v>
      </c>
      <c r="E981" s="8" t="s">
        <v>3419</v>
      </c>
      <c r="F981" s="8" t="s">
        <v>3420</v>
      </c>
      <c r="G981" s="8" t="s">
        <v>3416</v>
      </c>
      <c r="H981" s="10" t="s">
        <v>3418</v>
      </c>
      <c r="I981" s="8" t="s">
        <v>74</v>
      </c>
      <c r="J981" s="8"/>
      <c r="K981" s="8" t="s">
        <v>3017</v>
      </c>
      <c r="L981" s="8"/>
      <c r="M981" s="8" t="s">
        <v>3422</v>
      </c>
      <c r="N981" s="8"/>
      <c r="O981" s="8" t="s">
        <v>3019</v>
      </c>
      <c r="P981" s="8"/>
      <c r="Q981" s="20">
        <v>38979</v>
      </c>
      <c r="R981" s="20"/>
      <c r="S981" s="26" t="s">
        <v>3013</v>
      </c>
      <c r="T981" s="26"/>
      <c r="U981" s="12"/>
      <c r="V981" s="12"/>
      <c r="W981" s="8" t="s">
        <v>3013</v>
      </c>
      <c r="X981" s="8"/>
    </row>
    <row r="982" spans="1:25" ht="15" customHeight="1" x14ac:dyDescent="0.25">
      <c r="A982" s="8" t="s">
        <v>24</v>
      </c>
      <c r="B982" s="9">
        <v>1661</v>
      </c>
      <c r="C982" s="8">
        <v>18</v>
      </c>
      <c r="D982" s="10" t="s">
        <v>3418</v>
      </c>
      <c r="E982" s="8" t="s">
        <v>3419</v>
      </c>
      <c r="F982" s="8" t="s">
        <v>3420</v>
      </c>
      <c r="G982" s="8" t="s">
        <v>3416</v>
      </c>
      <c r="H982" s="10" t="s">
        <v>3418</v>
      </c>
      <c r="I982" s="8" t="s">
        <v>74</v>
      </c>
      <c r="J982" s="8"/>
      <c r="K982" s="8" t="s">
        <v>3017</v>
      </c>
      <c r="L982" s="8"/>
      <c r="M982" s="8" t="s">
        <v>3423</v>
      </c>
      <c r="N982" s="8"/>
      <c r="O982" s="8" t="s">
        <v>3019</v>
      </c>
      <c r="P982" s="8"/>
      <c r="Q982" s="20">
        <v>38508</v>
      </c>
      <c r="R982" s="20"/>
      <c r="S982" s="26" t="s">
        <v>3189</v>
      </c>
      <c r="T982" s="26" t="s">
        <v>3013</v>
      </c>
      <c r="U982" s="12"/>
      <c r="V982" s="12"/>
      <c r="W982" s="8" t="s">
        <v>3013</v>
      </c>
      <c r="X982" s="8"/>
    </row>
    <row r="983" spans="1:25" ht="15" customHeight="1" x14ac:dyDescent="0.25">
      <c r="A983" s="8" t="s">
        <v>24</v>
      </c>
      <c r="B983" s="9">
        <v>1662</v>
      </c>
      <c r="C983" s="8">
        <v>179</v>
      </c>
      <c r="D983" s="10" t="s">
        <v>3418</v>
      </c>
      <c r="E983" s="8" t="s">
        <v>3419</v>
      </c>
      <c r="F983" s="8" t="s">
        <v>3420</v>
      </c>
      <c r="G983" s="8" t="s">
        <v>3416</v>
      </c>
      <c r="H983" s="10" t="s">
        <v>3418</v>
      </c>
      <c r="I983" s="8" t="s">
        <v>74</v>
      </c>
      <c r="J983" s="8"/>
      <c r="K983" s="8" t="s">
        <v>3017</v>
      </c>
      <c r="L983" s="8"/>
      <c r="M983" s="8" t="s">
        <v>3424</v>
      </c>
      <c r="N983" s="8"/>
      <c r="O983" s="8" t="s">
        <v>3019</v>
      </c>
      <c r="P983" s="8"/>
      <c r="Q983" s="20">
        <v>38979</v>
      </c>
      <c r="R983" s="20"/>
      <c r="S983" s="26" t="s">
        <v>3013</v>
      </c>
      <c r="T983" s="26"/>
      <c r="U983" s="12"/>
      <c r="V983" s="12"/>
      <c r="W983" s="8" t="s">
        <v>3013</v>
      </c>
      <c r="X983" s="8"/>
    </row>
    <row r="984" spans="1:25" ht="15" customHeight="1" x14ac:dyDescent="0.25">
      <c r="A984" s="8" t="s">
        <v>24</v>
      </c>
      <c r="B984" s="9">
        <v>1663</v>
      </c>
      <c r="C984" s="8">
        <v>178</v>
      </c>
      <c r="D984" s="10" t="s">
        <v>3418</v>
      </c>
      <c r="E984" s="8" t="s">
        <v>3419</v>
      </c>
      <c r="F984" s="8" t="s">
        <v>3420</v>
      </c>
      <c r="G984" s="8" t="s">
        <v>3416</v>
      </c>
      <c r="H984" s="10" t="s">
        <v>3418</v>
      </c>
      <c r="I984" s="8" t="s">
        <v>74</v>
      </c>
      <c r="J984" s="8"/>
      <c r="K984" s="8" t="s">
        <v>3017</v>
      </c>
      <c r="L984" s="8"/>
      <c r="M984" s="8" t="s">
        <v>3425</v>
      </c>
      <c r="N984" s="8"/>
      <c r="O984" s="8" t="s">
        <v>3019</v>
      </c>
      <c r="P984" s="8"/>
      <c r="Q984" s="20">
        <v>38971</v>
      </c>
      <c r="R984" s="20"/>
      <c r="S984" s="26" t="s">
        <v>3013</v>
      </c>
      <c r="T984" s="26"/>
      <c r="U984" s="12"/>
      <c r="V984" s="12"/>
      <c r="W984" s="8" t="s">
        <v>3013</v>
      </c>
      <c r="X984" s="8"/>
    </row>
    <row r="985" spans="1:25" ht="15" customHeight="1" x14ac:dyDescent="0.25">
      <c r="A985" s="8" t="s">
        <v>24</v>
      </c>
      <c r="B985" s="9">
        <v>1664</v>
      </c>
      <c r="C985" s="8">
        <v>197</v>
      </c>
      <c r="D985" s="10" t="s">
        <v>3413</v>
      </c>
      <c r="E985" s="8" t="s">
        <v>3414</v>
      </c>
      <c r="F985" s="8" t="s">
        <v>3415</v>
      </c>
      <c r="G985" s="8" t="s">
        <v>3416</v>
      </c>
      <c r="H985" s="10" t="s">
        <v>3413</v>
      </c>
      <c r="I985" s="8" t="s">
        <v>74</v>
      </c>
      <c r="J985" s="8"/>
      <c r="K985" s="8" t="s">
        <v>3010</v>
      </c>
      <c r="L985" s="8"/>
      <c r="M985" s="8" t="s">
        <v>3426</v>
      </c>
      <c r="N985" s="8"/>
      <c r="O985" s="8" t="s">
        <v>3209</v>
      </c>
      <c r="P985" s="8"/>
      <c r="Q985" s="20">
        <v>38160</v>
      </c>
      <c r="R985" s="20"/>
      <c r="S985" s="26" t="s">
        <v>3153</v>
      </c>
      <c r="T985" s="26" t="s">
        <v>3013</v>
      </c>
      <c r="U985" s="12"/>
      <c r="V985" s="12"/>
      <c r="W985" s="8" t="s">
        <v>3013</v>
      </c>
      <c r="X985" s="8"/>
    </row>
    <row r="986" spans="1:25" ht="15" customHeight="1" x14ac:dyDescent="0.25">
      <c r="A986" s="8" t="s">
        <v>24</v>
      </c>
      <c r="B986" s="9">
        <v>1665</v>
      </c>
      <c r="C986" s="13">
        <v>146</v>
      </c>
      <c r="D986" s="18" t="s">
        <v>1147</v>
      </c>
      <c r="E986" s="13" t="s">
        <v>1142</v>
      </c>
      <c r="F986" s="13" t="s">
        <v>1148</v>
      </c>
      <c r="G986" s="13" t="s">
        <v>3427</v>
      </c>
      <c r="H986" s="18" t="s">
        <v>1147</v>
      </c>
      <c r="I986" s="13" t="s">
        <v>74</v>
      </c>
      <c r="J986" s="13"/>
      <c r="K986" s="13" t="s">
        <v>3010</v>
      </c>
      <c r="L986" s="13"/>
      <c r="M986" s="13" t="s">
        <v>3428</v>
      </c>
      <c r="N986" s="13"/>
      <c r="O986" s="13"/>
      <c r="P986" s="13"/>
      <c r="Q986" s="21">
        <v>38159</v>
      </c>
      <c r="R986" s="21"/>
      <c r="S986" s="26" t="s">
        <v>3153</v>
      </c>
      <c r="T986" s="26" t="s">
        <v>3013</v>
      </c>
      <c r="U986" s="19"/>
      <c r="V986" s="19"/>
      <c r="W986" s="13" t="s">
        <v>3013</v>
      </c>
      <c r="X986" s="13"/>
      <c r="Y986" s="19"/>
    </row>
    <row r="987" spans="1:25" ht="15" customHeight="1" x14ac:dyDescent="0.25">
      <c r="A987" s="8" t="s">
        <v>24</v>
      </c>
      <c r="B987" s="9">
        <v>1666</v>
      </c>
      <c r="C987" s="13">
        <v>28</v>
      </c>
      <c r="D987" s="18" t="s">
        <v>3429</v>
      </c>
      <c r="E987" s="13" t="s">
        <v>2028</v>
      </c>
      <c r="F987" s="13" t="s">
        <v>3430</v>
      </c>
      <c r="G987" s="13" t="s">
        <v>3431</v>
      </c>
      <c r="H987" s="18" t="s">
        <v>3429</v>
      </c>
      <c r="I987" s="13" t="s">
        <v>74</v>
      </c>
      <c r="J987" s="13"/>
      <c r="K987" s="13" t="s">
        <v>3017</v>
      </c>
      <c r="L987" s="13"/>
      <c r="M987" s="13" t="s">
        <v>3432</v>
      </c>
      <c r="N987" s="13"/>
      <c r="O987" s="13" t="s">
        <v>3433</v>
      </c>
      <c r="P987" s="13"/>
      <c r="Q987" s="21">
        <v>38583</v>
      </c>
      <c r="R987" s="21"/>
      <c r="S987" s="26" t="s">
        <v>3013</v>
      </c>
      <c r="T987" s="26" t="s">
        <v>3013</v>
      </c>
      <c r="U987" s="19"/>
      <c r="V987" s="19"/>
      <c r="W987" s="13" t="s">
        <v>3013</v>
      </c>
      <c r="X987" s="13"/>
      <c r="Y987" s="19"/>
    </row>
    <row r="988" spans="1:25" ht="15" customHeight="1" x14ac:dyDescent="0.25">
      <c r="A988" s="8" t="s">
        <v>24</v>
      </c>
      <c r="B988" s="9">
        <v>1667</v>
      </c>
      <c r="C988" s="13">
        <v>227</v>
      </c>
      <c r="D988" s="18" t="s">
        <v>3434</v>
      </c>
      <c r="E988" s="13" t="s">
        <v>2028</v>
      </c>
      <c r="F988" s="13" t="s">
        <v>3435</v>
      </c>
      <c r="G988" s="13" t="s">
        <v>3436</v>
      </c>
      <c r="H988" s="18" t="s">
        <v>3434</v>
      </c>
      <c r="I988" s="13" t="s">
        <v>74</v>
      </c>
      <c r="J988" s="13"/>
      <c r="K988" s="13" t="s">
        <v>3017</v>
      </c>
      <c r="L988" s="13"/>
      <c r="M988" s="13" t="s">
        <v>3437</v>
      </c>
      <c r="N988" s="13"/>
      <c r="O988" s="13" t="s">
        <v>3130</v>
      </c>
      <c r="P988" s="13"/>
      <c r="Q988" s="21">
        <v>38507</v>
      </c>
      <c r="R988" s="21"/>
      <c r="S988" s="26" t="s">
        <v>3013</v>
      </c>
      <c r="T988" s="26"/>
      <c r="U988" s="61"/>
      <c r="V988" s="19"/>
      <c r="W988" s="13" t="s">
        <v>3013</v>
      </c>
      <c r="X988" s="13"/>
      <c r="Y988" s="19"/>
    </row>
    <row r="989" spans="1:25" ht="15" customHeight="1" x14ac:dyDescent="0.25">
      <c r="A989" s="8" t="s">
        <v>24</v>
      </c>
      <c r="B989" s="9">
        <v>1668</v>
      </c>
      <c r="C989" s="13">
        <v>23</v>
      </c>
      <c r="D989" s="18" t="s">
        <v>3434</v>
      </c>
      <c r="E989" s="13" t="s">
        <v>2028</v>
      </c>
      <c r="F989" s="13" t="s">
        <v>3435</v>
      </c>
      <c r="G989" s="13" t="s">
        <v>3436</v>
      </c>
      <c r="H989" s="18" t="s">
        <v>3434</v>
      </c>
      <c r="I989" s="13" t="s">
        <v>74</v>
      </c>
      <c r="J989" s="13"/>
      <c r="K989" s="13" t="s">
        <v>3017</v>
      </c>
      <c r="L989" s="13"/>
      <c r="M989" s="13" t="s">
        <v>3438</v>
      </c>
      <c r="N989" s="13"/>
      <c r="O989" s="13" t="s">
        <v>266</v>
      </c>
      <c r="P989" s="13"/>
      <c r="Q989" s="21">
        <v>38557</v>
      </c>
      <c r="R989" s="21"/>
      <c r="S989" s="26" t="s">
        <v>3013</v>
      </c>
      <c r="T989" s="26" t="s">
        <v>3013</v>
      </c>
      <c r="U989" s="19"/>
      <c r="V989" s="19"/>
      <c r="W989" s="13" t="s">
        <v>3013</v>
      </c>
      <c r="X989" s="13" t="str">
        <f>"+ Micarea peliocarpa"</f>
        <v>+ Micarea peliocarpa</v>
      </c>
      <c r="Y989" s="19"/>
    </row>
    <row r="990" spans="1:25" ht="15" customHeight="1" x14ac:dyDescent="0.25">
      <c r="A990" s="8" t="s">
        <v>24</v>
      </c>
      <c r="B990" s="9">
        <v>1669</v>
      </c>
      <c r="C990" s="13">
        <v>127</v>
      </c>
      <c r="D990" s="18" t="s">
        <v>3434</v>
      </c>
      <c r="E990" s="13" t="s">
        <v>2028</v>
      </c>
      <c r="F990" s="13" t="s">
        <v>3435</v>
      </c>
      <c r="G990" s="13" t="s">
        <v>3436</v>
      </c>
      <c r="H990" s="18" t="s">
        <v>3434</v>
      </c>
      <c r="I990" s="13" t="s">
        <v>74</v>
      </c>
      <c r="J990" s="13"/>
      <c r="K990" s="13" t="s">
        <v>3010</v>
      </c>
      <c r="L990" s="13"/>
      <c r="M990" s="13" t="s">
        <v>3262</v>
      </c>
      <c r="N990" s="13"/>
      <c r="O990" s="13" t="s">
        <v>266</v>
      </c>
      <c r="P990" s="13"/>
      <c r="Q990" s="21">
        <v>38159</v>
      </c>
      <c r="R990" s="21"/>
      <c r="S990" s="26" t="s">
        <v>3013</v>
      </c>
      <c r="T990" s="26"/>
      <c r="U990" s="61"/>
      <c r="V990" s="19"/>
      <c r="W990" s="13" t="s">
        <v>3013</v>
      </c>
      <c r="X990" s="13"/>
      <c r="Y990" s="19"/>
    </row>
    <row r="991" spans="1:25" ht="15" customHeight="1" x14ac:dyDescent="0.25">
      <c r="A991" s="8" t="s">
        <v>24</v>
      </c>
      <c r="B991" s="9">
        <v>1670</v>
      </c>
      <c r="C991" s="13">
        <v>2</v>
      </c>
      <c r="D991" s="18" t="s">
        <v>3434</v>
      </c>
      <c r="E991" s="13" t="s">
        <v>2028</v>
      </c>
      <c r="F991" s="13" t="s">
        <v>3435</v>
      </c>
      <c r="G991" s="13" t="s">
        <v>3436</v>
      </c>
      <c r="H991" s="18" t="s">
        <v>3434</v>
      </c>
      <c r="I991" s="13" t="s">
        <v>74</v>
      </c>
      <c r="J991" s="13"/>
      <c r="K991" s="13" t="s">
        <v>3017</v>
      </c>
      <c r="L991" s="13"/>
      <c r="M991" s="13" t="s">
        <v>3439</v>
      </c>
      <c r="N991" s="13"/>
      <c r="O991" s="13" t="s">
        <v>266</v>
      </c>
      <c r="P991" s="13"/>
      <c r="Q991" s="21">
        <v>38557</v>
      </c>
      <c r="R991" s="21"/>
      <c r="S991" s="26" t="s">
        <v>3013</v>
      </c>
      <c r="T991" s="26" t="s">
        <v>3013</v>
      </c>
      <c r="U991" s="13" t="s">
        <v>3020</v>
      </c>
      <c r="V991" s="19"/>
      <c r="W991" s="13" t="s">
        <v>3013</v>
      </c>
      <c r="X991" s="13"/>
      <c r="Y991" s="19"/>
    </row>
    <row r="992" spans="1:25" ht="15" customHeight="1" x14ac:dyDescent="0.25">
      <c r="A992" s="8" t="s">
        <v>24</v>
      </c>
      <c r="B992" s="9">
        <v>1671</v>
      </c>
      <c r="C992" s="13">
        <v>141</v>
      </c>
      <c r="D992" s="18" t="s">
        <v>3434</v>
      </c>
      <c r="E992" s="13" t="s">
        <v>2028</v>
      </c>
      <c r="F992" s="13" t="s">
        <v>3435</v>
      </c>
      <c r="G992" s="13" t="s">
        <v>3436</v>
      </c>
      <c r="H992" s="18" t="s">
        <v>3434</v>
      </c>
      <c r="I992" s="13" t="s">
        <v>74</v>
      </c>
      <c r="J992" s="13"/>
      <c r="K992" s="13" t="s">
        <v>3010</v>
      </c>
      <c r="L992" s="13"/>
      <c r="M992" s="13" t="s">
        <v>3284</v>
      </c>
      <c r="N992" s="13"/>
      <c r="O992" s="13" t="s">
        <v>266</v>
      </c>
      <c r="P992" s="13"/>
      <c r="Q992" s="21">
        <v>38159</v>
      </c>
      <c r="R992" s="21"/>
      <c r="S992" s="26" t="s">
        <v>3013</v>
      </c>
      <c r="T992" s="24"/>
      <c r="U992" s="61"/>
      <c r="V992" s="19"/>
      <c r="W992" s="13" t="s">
        <v>3013</v>
      </c>
      <c r="X992" s="13"/>
      <c r="Y992" s="19"/>
    </row>
    <row r="993" spans="1:24" ht="15" customHeight="1" x14ac:dyDescent="0.25">
      <c r="A993" s="8" t="s">
        <v>24</v>
      </c>
      <c r="B993" s="9">
        <v>1672</v>
      </c>
      <c r="C993" s="8">
        <v>245</v>
      </c>
      <c r="D993" s="10" t="s">
        <v>3440</v>
      </c>
      <c r="E993" s="8" t="s">
        <v>2028</v>
      </c>
      <c r="F993" s="8" t="s">
        <v>2033</v>
      </c>
      <c r="G993" s="8" t="s">
        <v>3441</v>
      </c>
      <c r="H993" s="10" t="s">
        <v>3440</v>
      </c>
      <c r="I993" s="13" t="s">
        <v>74</v>
      </c>
      <c r="J993" s="8"/>
      <c r="K993" s="8" t="s">
        <v>3010</v>
      </c>
      <c r="L993" s="8"/>
      <c r="M993" s="13" t="s">
        <v>3442</v>
      </c>
      <c r="N993" s="8"/>
      <c r="O993" s="8" t="s">
        <v>3019</v>
      </c>
      <c r="P993" s="8"/>
      <c r="Q993" s="20">
        <v>38231</v>
      </c>
      <c r="R993" s="20"/>
      <c r="S993" s="26" t="s">
        <v>3189</v>
      </c>
      <c r="T993" s="25" t="s">
        <v>3443</v>
      </c>
      <c r="U993" s="24"/>
      <c r="V993" s="12"/>
      <c r="W993" s="8" t="s">
        <v>3013</v>
      </c>
      <c r="X993" s="8"/>
    </row>
    <row r="994" spans="1:24" ht="15" customHeight="1" x14ac:dyDescent="0.25">
      <c r="A994" s="8" t="s">
        <v>24</v>
      </c>
      <c r="B994" s="9">
        <v>1673</v>
      </c>
      <c r="C994" s="8">
        <v>130</v>
      </c>
      <c r="D994" s="10" t="s">
        <v>3440</v>
      </c>
      <c r="E994" s="8" t="s">
        <v>2028</v>
      </c>
      <c r="F994" s="8" t="s">
        <v>2033</v>
      </c>
      <c r="G994" s="8" t="s">
        <v>3441</v>
      </c>
      <c r="H994" s="10" t="s">
        <v>3440</v>
      </c>
      <c r="I994" s="13" t="s">
        <v>74</v>
      </c>
      <c r="J994" s="8"/>
      <c r="K994" s="8" t="s">
        <v>3010</v>
      </c>
      <c r="L994" s="8"/>
      <c r="M994" s="13" t="s">
        <v>3284</v>
      </c>
      <c r="N994" s="8"/>
      <c r="O994" s="8" t="s">
        <v>266</v>
      </c>
      <c r="P994" s="8"/>
      <c r="Q994" s="20">
        <v>38159</v>
      </c>
      <c r="R994" s="20"/>
      <c r="S994" s="26" t="s">
        <v>3013</v>
      </c>
      <c r="T994" s="24" t="s">
        <v>3013</v>
      </c>
      <c r="U994" s="12"/>
      <c r="V994" s="12"/>
      <c r="W994" s="8" t="s">
        <v>3013</v>
      </c>
      <c r="X994" s="8"/>
    </row>
    <row r="995" spans="1:24" ht="15" customHeight="1" x14ac:dyDescent="0.25">
      <c r="A995" s="8" t="s">
        <v>24</v>
      </c>
      <c r="B995" s="9">
        <v>1674</v>
      </c>
      <c r="C995" s="8">
        <v>244</v>
      </c>
      <c r="D995" s="10" t="s">
        <v>3440</v>
      </c>
      <c r="E995" s="8" t="s">
        <v>2028</v>
      </c>
      <c r="F995" s="8" t="s">
        <v>2033</v>
      </c>
      <c r="G995" s="8" t="s">
        <v>3441</v>
      </c>
      <c r="H995" s="10" t="s">
        <v>3440</v>
      </c>
      <c r="I995" s="8" t="s">
        <v>74</v>
      </c>
      <c r="J995" s="8"/>
      <c r="K995" s="8" t="s">
        <v>3010</v>
      </c>
      <c r="L995" s="8"/>
      <c r="M995" s="8" t="s">
        <v>3444</v>
      </c>
      <c r="N995" s="8"/>
      <c r="O995" s="8" t="s">
        <v>3019</v>
      </c>
      <c r="P995" s="8"/>
      <c r="Q995" s="20">
        <v>38159</v>
      </c>
      <c r="R995" s="20"/>
      <c r="S995" s="26" t="s">
        <v>3153</v>
      </c>
      <c r="T995" s="25" t="s">
        <v>3443</v>
      </c>
      <c r="U995" s="12"/>
      <c r="V995" s="12"/>
      <c r="W995" s="8" t="s">
        <v>3013</v>
      </c>
      <c r="X995" s="8"/>
    </row>
    <row r="996" spans="1:24" ht="15" customHeight="1" x14ac:dyDescent="0.25">
      <c r="A996" s="8" t="s">
        <v>24</v>
      </c>
      <c r="B996" s="9">
        <v>1675</v>
      </c>
      <c r="C996" s="8">
        <v>198</v>
      </c>
      <c r="D996" s="10" t="s">
        <v>3445</v>
      </c>
      <c r="E996" s="8" t="s">
        <v>2039</v>
      </c>
      <c r="F996" s="8" t="s">
        <v>2158</v>
      </c>
      <c r="G996" s="8" t="s">
        <v>3446</v>
      </c>
      <c r="H996" s="10" t="s">
        <v>3445</v>
      </c>
      <c r="I996" s="8" t="s">
        <v>74</v>
      </c>
      <c r="J996" s="8"/>
      <c r="K996" s="8" t="s">
        <v>3010</v>
      </c>
      <c r="L996" s="8"/>
      <c r="M996" s="8" t="s">
        <v>3447</v>
      </c>
      <c r="N996" s="8"/>
      <c r="O996" s="8" t="s">
        <v>3019</v>
      </c>
      <c r="P996" s="8"/>
      <c r="Q996" s="20">
        <v>38160</v>
      </c>
      <c r="R996" s="20"/>
      <c r="S996" s="26" t="s">
        <v>3189</v>
      </c>
      <c r="T996" s="26" t="s">
        <v>3013</v>
      </c>
      <c r="U996" s="12"/>
      <c r="V996" s="12"/>
      <c r="W996" s="8" t="s">
        <v>3013</v>
      </c>
      <c r="X996" s="8"/>
    </row>
    <row r="997" spans="1:24" ht="15" customHeight="1" x14ac:dyDescent="0.25">
      <c r="A997" s="8" t="s">
        <v>24</v>
      </c>
      <c r="B997" s="9">
        <v>1676</v>
      </c>
      <c r="C997" s="8">
        <v>49</v>
      </c>
      <c r="D997" s="10" t="s">
        <v>3445</v>
      </c>
      <c r="E997" s="8" t="s">
        <v>2039</v>
      </c>
      <c r="F997" s="8" t="s">
        <v>2158</v>
      </c>
      <c r="G997" s="8" t="s">
        <v>3446</v>
      </c>
      <c r="H997" s="10" t="s">
        <v>3445</v>
      </c>
      <c r="I997" s="8" t="s">
        <v>74</v>
      </c>
      <c r="J997" s="8"/>
      <c r="K997" s="8" t="s">
        <v>3017</v>
      </c>
      <c r="L997" s="8"/>
      <c r="M997" s="8" t="s">
        <v>3448</v>
      </c>
      <c r="N997" s="8"/>
      <c r="O997" s="8" t="s">
        <v>3019</v>
      </c>
      <c r="P997" s="8"/>
      <c r="Q997" s="20">
        <v>38583</v>
      </c>
      <c r="R997" s="20"/>
      <c r="S997" s="26" t="s">
        <v>3013</v>
      </c>
      <c r="T997" s="26" t="s">
        <v>3013</v>
      </c>
      <c r="U997" s="12"/>
      <c r="V997" s="12"/>
      <c r="W997" s="8" t="s">
        <v>3013</v>
      </c>
      <c r="X997" s="8"/>
    </row>
    <row r="998" spans="1:24" ht="15" customHeight="1" x14ac:dyDescent="0.25">
      <c r="A998" s="8" t="s">
        <v>24</v>
      </c>
      <c r="B998" s="9">
        <v>1677</v>
      </c>
      <c r="C998" s="8">
        <v>239</v>
      </c>
      <c r="D998" s="10" t="s">
        <v>2044</v>
      </c>
      <c r="E998" s="8" t="s">
        <v>2039</v>
      </c>
      <c r="F998" s="8" t="s">
        <v>2045</v>
      </c>
      <c r="G998" s="8" t="s">
        <v>3446</v>
      </c>
      <c r="H998" s="10" t="s">
        <v>2044</v>
      </c>
      <c r="I998" s="8" t="s">
        <v>74</v>
      </c>
      <c r="J998" s="8"/>
      <c r="K998" s="8" t="s">
        <v>3017</v>
      </c>
      <c r="L998" s="8"/>
      <c r="M998" s="8" t="s">
        <v>3449</v>
      </c>
      <c r="N998" s="8"/>
      <c r="O998" s="8" t="s">
        <v>3019</v>
      </c>
      <c r="P998" s="8"/>
      <c r="Q998" s="20">
        <v>38970</v>
      </c>
      <c r="R998" s="20"/>
      <c r="S998" s="26" t="s">
        <v>3013</v>
      </c>
      <c r="T998" s="26"/>
      <c r="U998" s="12"/>
      <c r="V998" s="12"/>
      <c r="W998" s="8" t="s">
        <v>3013</v>
      </c>
      <c r="X998" s="8"/>
    </row>
    <row r="999" spans="1:24" ht="15" customHeight="1" x14ac:dyDescent="0.25">
      <c r="A999" s="8" t="s">
        <v>24</v>
      </c>
      <c r="B999" s="9">
        <v>1678</v>
      </c>
      <c r="C999" s="8">
        <v>184</v>
      </c>
      <c r="D999" s="10" t="s">
        <v>2044</v>
      </c>
      <c r="E999" s="8" t="s">
        <v>2039</v>
      </c>
      <c r="F999" s="8" t="s">
        <v>2045</v>
      </c>
      <c r="G999" s="8" t="s">
        <v>3446</v>
      </c>
      <c r="H999" s="10" t="s">
        <v>2044</v>
      </c>
      <c r="I999" s="8" t="s">
        <v>74</v>
      </c>
      <c r="J999" s="8"/>
      <c r="K999" s="8" t="s">
        <v>3017</v>
      </c>
      <c r="L999" s="8"/>
      <c r="M999" s="8" t="s">
        <v>3179</v>
      </c>
      <c r="N999" s="8"/>
      <c r="O999" s="8" t="s">
        <v>3019</v>
      </c>
      <c r="P999" s="8"/>
      <c r="Q999" s="20">
        <v>38972</v>
      </c>
      <c r="R999" s="20"/>
      <c r="S999" s="26" t="s">
        <v>3013</v>
      </c>
      <c r="T999" s="26"/>
      <c r="U999" s="12"/>
      <c r="V999" s="12"/>
      <c r="W999" s="8" t="s">
        <v>3013</v>
      </c>
      <c r="X999" s="8"/>
    </row>
    <row r="1000" spans="1:24" ht="15" customHeight="1" x14ac:dyDescent="0.25">
      <c r="A1000" s="8" t="s">
        <v>24</v>
      </c>
      <c r="B1000" s="9">
        <v>1679</v>
      </c>
      <c r="C1000" s="8">
        <v>251</v>
      </c>
      <c r="D1000" s="10" t="s">
        <v>3450</v>
      </c>
      <c r="E1000" s="8" t="s">
        <v>1164</v>
      </c>
      <c r="F1000" s="8" t="s">
        <v>3451</v>
      </c>
      <c r="G1000" s="8" t="s">
        <v>3452</v>
      </c>
      <c r="H1000" s="10" t="s">
        <v>3450</v>
      </c>
      <c r="I1000" s="8" t="s">
        <v>74</v>
      </c>
      <c r="J1000" s="8"/>
      <c r="K1000" s="8" t="s">
        <v>3010</v>
      </c>
      <c r="L1000" s="8"/>
      <c r="M1000" s="8" t="s">
        <v>3339</v>
      </c>
      <c r="N1000" s="8"/>
      <c r="O1000" s="8" t="s">
        <v>1672</v>
      </c>
      <c r="P1000" s="8"/>
      <c r="Q1000" s="20">
        <v>38232</v>
      </c>
      <c r="R1000" s="20"/>
      <c r="S1000" s="26" t="s">
        <v>3189</v>
      </c>
      <c r="T1000" s="26"/>
      <c r="U1000" s="12"/>
      <c r="V1000" s="12"/>
      <c r="W1000" s="8" t="s">
        <v>3013</v>
      </c>
      <c r="X1000" s="8"/>
    </row>
    <row r="1001" spans="1:24" ht="15" customHeight="1" x14ac:dyDescent="0.25">
      <c r="A1001" s="8" t="s">
        <v>24</v>
      </c>
      <c r="B1001" s="9">
        <v>1680</v>
      </c>
      <c r="C1001" s="8">
        <v>201</v>
      </c>
      <c r="D1001" s="10" t="s">
        <v>3450</v>
      </c>
      <c r="E1001" s="8" t="s">
        <v>1164</v>
      </c>
      <c r="F1001" s="8" t="s">
        <v>3451</v>
      </c>
      <c r="G1001" s="8" t="s">
        <v>3452</v>
      </c>
      <c r="H1001" s="10" t="s">
        <v>3450</v>
      </c>
      <c r="I1001" s="8" t="s">
        <v>74</v>
      </c>
      <c r="J1001" s="8"/>
      <c r="K1001" s="8" t="s">
        <v>3010</v>
      </c>
      <c r="L1001" s="8"/>
      <c r="M1001" s="8" t="s">
        <v>3453</v>
      </c>
      <c r="N1001" s="8"/>
      <c r="O1001" s="8" t="s">
        <v>912</v>
      </c>
      <c r="P1001" s="8"/>
      <c r="Q1001" s="20">
        <v>38160</v>
      </c>
      <c r="R1001" s="20"/>
      <c r="S1001" s="26" t="s">
        <v>3013</v>
      </c>
      <c r="T1001" s="26"/>
      <c r="U1001" s="12"/>
      <c r="V1001" s="12"/>
      <c r="W1001" s="8" t="s">
        <v>3013</v>
      </c>
      <c r="X1001" s="8"/>
    </row>
    <row r="1002" spans="1:24" ht="15" customHeight="1" x14ac:dyDescent="0.25">
      <c r="A1002" s="8" t="s">
        <v>24</v>
      </c>
      <c r="B1002" s="9">
        <v>1681</v>
      </c>
      <c r="C1002" s="8">
        <v>132</v>
      </c>
      <c r="D1002" s="10" t="s">
        <v>3450</v>
      </c>
      <c r="E1002" s="8" t="s">
        <v>1164</v>
      </c>
      <c r="F1002" s="8" t="s">
        <v>3451</v>
      </c>
      <c r="G1002" s="8" t="s">
        <v>3452</v>
      </c>
      <c r="H1002" s="10" t="s">
        <v>3450</v>
      </c>
      <c r="I1002" s="8" t="s">
        <v>74</v>
      </c>
      <c r="J1002" s="8"/>
      <c r="K1002" s="8" t="s">
        <v>3010</v>
      </c>
      <c r="L1002" s="8"/>
      <c r="M1002" s="8" t="s">
        <v>3454</v>
      </c>
      <c r="N1002" s="8"/>
      <c r="O1002" s="8" t="s">
        <v>3455</v>
      </c>
      <c r="P1002" s="8"/>
      <c r="Q1002" s="20">
        <v>38264</v>
      </c>
      <c r="R1002" s="20"/>
      <c r="S1002" s="26" t="s">
        <v>3013</v>
      </c>
      <c r="T1002" s="26" t="s">
        <v>3013</v>
      </c>
      <c r="U1002" s="12"/>
      <c r="V1002" s="12"/>
      <c r="W1002" s="8" t="s">
        <v>3013</v>
      </c>
      <c r="X1002" s="8"/>
    </row>
    <row r="1003" spans="1:24" ht="15" customHeight="1" x14ac:dyDescent="0.25">
      <c r="A1003" s="8" t="s">
        <v>24</v>
      </c>
      <c r="B1003" s="9">
        <v>1682</v>
      </c>
      <c r="C1003" s="8">
        <v>142</v>
      </c>
      <c r="D1003" s="10" t="s">
        <v>3450</v>
      </c>
      <c r="E1003" s="8" t="s">
        <v>1164</v>
      </c>
      <c r="F1003" s="8" t="s">
        <v>3451</v>
      </c>
      <c r="G1003" s="8" t="s">
        <v>3452</v>
      </c>
      <c r="H1003" s="10" t="s">
        <v>3450</v>
      </c>
      <c r="I1003" s="8" t="s">
        <v>74</v>
      </c>
      <c r="J1003" s="8"/>
      <c r="K1003" s="8" t="s">
        <v>3010</v>
      </c>
      <c r="L1003" s="8"/>
      <c r="M1003" s="8" t="s">
        <v>3456</v>
      </c>
      <c r="N1003" s="8"/>
      <c r="O1003" s="8" t="s">
        <v>1672</v>
      </c>
      <c r="P1003" s="8"/>
      <c r="Q1003" s="20">
        <v>38249</v>
      </c>
      <c r="R1003" s="20"/>
      <c r="S1003" s="26" t="s">
        <v>3013</v>
      </c>
      <c r="T1003" s="26" t="s">
        <v>3013</v>
      </c>
      <c r="U1003" s="12"/>
      <c r="V1003" s="12"/>
      <c r="W1003" s="8" t="s">
        <v>3013</v>
      </c>
      <c r="X1003" s="8" t="s">
        <v>3457</v>
      </c>
    </row>
    <row r="1004" spans="1:24" ht="15" customHeight="1" x14ac:dyDescent="0.25">
      <c r="A1004" s="8" t="s">
        <v>24</v>
      </c>
      <c r="B1004" s="9">
        <v>1683</v>
      </c>
      <c r="C1004" s="8">
        <v>77</v>
      </c>
      <c r="D1004" s="10" t="s">
        <v>3458</v>
      </c>
      <c r="E1004" s="8" t="s">
        <v>1164</v>
      </c>
      <c r="F1004" s="8" t="s">
        <v>2973</v>
      </c>
      <c r="G1004" s="8" t="s">
        <v>3459</v>
      </c>
      <c r="H1004" s="10" t="s">
        <v>3458</v>
      </c>
      <c r="I1004" s="8" t="s">
        <v>74</v>
      </c>
      <c r="J1004" s="8"/>
      <c r="K1004" s="8" t="s">
        <v>3017</v>
      </c>
      <c r="L1004" s="8"/>
      <c r="M1004" s="8" t="s">
        <v>3460</v>
      </c>
      <c r="N1004" s="8"/>
      <c r="O1004" s="8" t="s">
        <v>3461</v>
      </c>
      <c r="P1004" s="8"/>
      <c r="Q1004" s="20">
        <v>38116</v>
      </c>
      <c r="R1004" s="20"/>
      <c r="S1004" s="26" t="s">
        <v>3013</v>
      </c>
      <c r="T1004" s="26" t="s">
        <v>3013</v>
      </c>
      <c r="U1004" s="12"/>
      <c r="V1004" s="12"/>
      <c r="W1004" s="8" t="s">
        <v>3013</v>
      </c>
      <c r="X1004" s="8"/>
    </row>
    <row r="1005" spans="1:24" ht="15" customHeight="1" x14ac:dyDescent="0.25">
      <c r="A1005" s="8" t="s">
        <v>24</v>
      </c>
      <c r="B1005" s="9">
        <v>1684</v>
      </c>
      <c r="C1005" s="8">
        <v>5</v>
      </c>
      <c r="D1005" s="10" t="s">
        <v>3458</v>
      </c>
      <c r="E1005" s="60" t="s">
        <v>1164</v>
      </c>
      <c r="F1005" s="60" t="s">
        <v>2973</v>
      </c>
      <c r="G1005" s="8" t="s">
        <v>3459</v>
      </c>
      <c r="H1005" s="10" t="s">
        <v>3458</v>
      </c>
      <c r="I1005" s="8" t="s">
        <v>74</v>
      </c>
      <c r="J1005" s="8"/>
      <c r="K1005" s="8" t="s">
        <v>3017</v>
      </c>
      <c r="L1005" s="8" t="s">
        <v>3025</v>
      </c>
      <c r="M1005" s="8"/>
      <c r="N1005" s="8"/>
      <c r="O1005" s="8" t="s">
        <v>912</v>
      </c>
      <c r="P1005" s="8"/>
      <c r="Q1005" s="20">
        <v>38582</v>
      </c>
      <c r="R1005" s="20"/>
      <c r="S1005" s="26" t="s">
        <v>3013</v>
      </c>
      <c r="T1005" s="26" t="s">
        <v>3013</v>
      </c>
      <c r="U1005" s="12"/>
      <c r="V1005" s="12"/>
      <c r="W1005" s="8" t="s">
        <v>3013</v>
      </c>
      <c r="X1005" s="8"/>
    </row>
    <row r="1006" spans="1:24" ht="15" customHeight="1" x14ac:dyDescent="0.25">
      <c r="A1006" s="8" t="s">
        <v>24</v>
      </c>
      <c r="B1006" s="9">
        <v>1685</v>
      </c>
      <c r="C1006" s="8">
        <v>131</v>
      </c>
      <c r="D1006" s="10" t="s">
        <v>3462</v>
      </c>
      <c r="E1006" s="14" t="s">
        <v>1164</v>
      </c>
      <c r="F1006" s="14" t="s">
        <v>3463</v>
      </c>
      <c r="G1006" s="8" t="s">
        <v>3464</v>
      </c>
      <c r="H1006" s="10" t="s">
        <v>3462</v>
      </c>
      <c r="I1006" s="8" t="s">
        <v>74</v>
      </c>
      <c r="J1006" s="8"/>
      <c r="K1006" s="8" t="s">
        <v>3010</v>
      </c>
      <c r="L1006" s="8"/>
      <c r="M1006" s="8" t="s">
        <v>3465</v>
      </c>
      <c r="N1006" s="8"/>
      <c r="O1006" s="8" t="s">
        <v>3071</v>
      </c>
      <c r="P1006" s="8"/>
      <c r="Q1006" s="20">
        <v>38159</v>
      </c>
      <c r="R1006" s="20"/>
      <c r="S1006" s="26" t="s">
        <v>3153</v>
      </c>
      <c r="T1006" s="26" t="s">
        <v>3013</v>
      </c>
      <c r="U1006" s="12"/>
      <c r="V1006" s="12"/>
      <c r="W1006" s="8" t="s">
        <v>3013</v>
      </c>
      <c r="X1006" s="8"/>
    </row>
    <row r="1007" spans="1:24" ht="15" customHeight="1" x14ac:dyDescent="0.25">
      <c r="A1007" s="8" t="s">
        <v>24</v>
      </c>
      <c r="B1007" s="9">
        <v>1686</v>
      </c>
      <c r="C1007" s="8">
        <v>55</v>
      </c>
      <c r="D1007" s="10" t="s">
        <v>3462</v>
      </c>
      <c r="E1007" s="8" t="s">
        <v>1164</v>
      </c>
      <c r="F1007" s="8" t="s">
        <v>3463</v>
      </c>
      <c r="G1007" s="8" t="s">
        <v>3464</v>
      </c>
      <c r="H1007" s="10" t="s">
        <v>3462</v>
      </c>
      <c r="I1007" s="8" t="s">
        <v>74</v>
      </c>
      <c r="J1007" s="8"/>
      <c r="K1007" s="8" t="s">
        <v>3017</v>
      </c>
      <c r="L1007" s="8"/>
      <c r="M1007" s="8" t="s">
        <v>3466</v>
      </c>
      <c r="N1007" s="8"/>
      <c r="O1007" s="8" t="s">
        <v>3209</v>
      </c>
      <c r="P1007" s="8"/>
      <c r="Q1007" s="20">
        <v>38582</v>
      </c>
      <c r="R1007" s="20"/>
      <c r="S1007" s="26" t="s">
        <v>3013</v>
      </c>
      <c r="T1007" s="26" t="s">
        <v>3013</v>
      </c>
      <c r="U1007" s="12"/>
      <c r="V1007" s="12"/>
      <c r="W1007" s="8" t="s">
        <v>3013</v>
      </c>
      <c r="X1007" s="8"/>
    </row>
    <row r="1008" spans="1:24" ht="15" customHeight="1" x14ac:dyDescent="0.25">
      <c r="A1008" s="8" t="s">
        <v>24</v>
      </c>
      <c r="B1008" s="9">
        <v>1687</v>
      </c>
      <c r="C1008" s="8">
        <v>43</v>
      </c>
      <c r="D1008" s="10" t="s">
        <v>3467</v>
      </c>
      <c r="E1008" s="8" t="s">
        <v>232</v>
      </c>
      <c r="F1008" s="8" t="s">
        <v>237</v>
      </c>
      <c r="G1008" s="8" t="s">
        <v>3468</v>
      </c>
      <c r="H1008" s="10" t="s">
        <v>3469</v>
      </c>
      <c r="I1008" s="8" t="s">
        <v>74</v>
      </c>
      <c r="J1008" s="8"/>
      <c r="K1008" s="8" t="s">
        <v>3017</v>
      </c>
      <c r="L1008" s="8" t="s">
        <v>3025</v>
      </c>
      <c r="M1008" s="8"/>
      <c r="N1008" s="8"/>
      <c r="O1008" s="8" t="s">
        <v>912</v>
      </c>
      <c r="P1008" s="8"/>
      <c r="Q1008" s="20">
        <v>38590</v>
      </c>
      <c r="R1008" s="20"/>
      <c r="S1008" s="26" t="s">
        <v>3013</v>
      </c>
      <c r="T1008" s="26" t="s">
        <v>3013</v>
      </c>
      <c r="U1008" s="8" t="s">
        <v>3020</v>
      </c>
      <c r="V1008" s="12"/>
      <c r="W1008" s="8" t="s">
        <v>3013</v>
      </c>
      <c r="X1008" s="8"/>
    </row>
    <row r="1009" spans="1:24" ht="15" customHeight="1" x14ac:dyDescent="0.25">
      <c r="A1009" s="8" t="s">
        <v>24</v>
      </c>
      <c r="B1009" s="9">
        <v>1688</v>
      </c>
      <c r="C1009" s="8">
        <v>269</v>
      </c>
      <c r="D1009" s="10" t="s">
        <v>3099</v>
      </c>
      <c r="E1009" s="8" t="s">
        <v>1477</v>
      </c>
      <c r="F1009" s="8" t="s">
        <v>3100</v>
      </c>
      <c r="G1009" s="8" t="s">
        <v>3101</v>
      </c>
      <c r="H1009" s="10" t="s">
        <v>3099</v>
      </c>
      <c r="I1009" s="8" t="s">
        <v>74</v>
      </c>
      <c r="J1009" s="8"/>
      <c r="K1009" s="8" t="s">
        <v>3010</v>
      </c>
      <c r="L1009" s="8"/>
      <c r="M1009" s="8"/>
      <c r="N1009" s="8"/>
      <c r="O1009" s="8"/>
      <c r="P1009" s="8"/>
      <c r="Q1009" s="8"/>
      <c r="R1009" s="8"/>
      <c r="S1009" s="26" t="s">
        <v>3013</v>
      </c>
      <c r="T1009" s="26" t="s">
        <v>3013</v>
      </c>
      <c r="U1009" s="12"/>
      <c r="V1009" s="12"/>
      <c r="W1009" s="8" t="s">
        <v>3013</v>
      </c>
      <c r="X1009" s="8"/>
    </row>
    <row r="1010" spans="1:24" ht="15" customHeight="1" x14ac:dyDescent="0.25">
      <c r="A1010" s="8" t="s">
        <v>24</v>
      </c>
      <c r="B1010" s="9">
        <v>1689</v>
      </c>
      <c r="C1010" s="8">
        <v>263</v>
      </c>
      <c r="D1010" s="10" t="s">
        <v>3099</v>
      </c>
      <c r="E1010" s="8" t="s">
        <v>1477</v>
      </c>
      <c r="F1010" s="8" t="s">
        <v>3100</v>
      </c>
      <c r="G1010" s="8" t="s">
        <v>3101</v>
      </c>
      <c r="H1010" s="10" t="s">
        <v>3099</v>
      </c>
      <c r="I1010" s="8" t="s">
        <v>74</v>
      </c>
      <c r="J1010" s="8"/>
      <c r="K1010" s="8" t="s">
        <v>3010</v>
      </c>
      <c r="L1010" s="8"/>
      <c r="M1010" s="8" t="s">
        <v>3470</v>
      </c>
      <c r="N1010" s="8"/>
      <c r="O1010" s="8"/>
      <c r="P1010" s="8"/>
      <c r="Q1010" s="20">
        <v>38160</v>
      </c>
      <c r="R1010" s="20"/>
      <c r="S1010" s="26" t="s">
        <v>3076</v>
      </c>
      <c r="T1010" s="26"/>
      <c r="U1010" s="12"/>
      <c r="V1010" s="12"/>
      <c r="W1010" s="8" t="s">
        <v>3013</v>
      </c>
      <c r="X1010" s="8"/>
    </row>
    <row r="1011" spans="1:24" ht="15" customHeight="1" x14ac:dyDescent="0.25">
      <c r="A1011" s="8" t="s">
        <v>24</v>
      </c>
      <c r="B1011" s="9">
        <v>1690</v>
      </c>
      <c r="C1011" s="15"/>
      <c r="D1011" s="10" t="s">
        <v>3471</v>
      </c>
      <c r="E1011" s="16" t="s">
        <v>3472</v>
      </c>
      <c r="F1011" s="16" t="s">
        <v>59</v>
      </c>
      <c r="G1011" s="8" t="s">
        <v>3473</v>
      </c>
      <c r="H1011" s="10" t="s">
        <v>3471</v>
      </c>
      <c r="I1011" s="15" t="s">
        <v>74</v>
      </c>
      <c r="J1011" s="15"/>
      <c r="K1011" s="15" t="s">
        <v>2245</v>
      </c>
      <c r="L1011" s="8" t="s">
        <v>3474</v>
      </c>
      <c r="M1011" s="8" t="s">
        <v>3475</v>
      </c>
      <c r="N1011" s="8"/>
      <c r="O1011" s="8" t="s">
        <v>3130</v>
      </c>
      <c r="P1011" s="8"/>
      <c r="Q1011" s="20">
        <v>38495</v>
      </c>
      <c r="R1011" s="20"/>
      <c r="S1011" s="26" t="s">
        <v>3013</v>
      </c>
      <c r="T1011" s="26"/>
      <c r="U1011" s="12"/>
      <c r="V1011" s="12"/>
      <c r="W1011" s="8" t="s">
        <v>3013</v>
      </c>
      <c r="X1011" s="8"/>
    </row>
    <row r="1012" spans="1:24" ht="15" customHeight="1" x14ac:dyDescent="0.25">
      <c r="A1012" s="8" t="s">
        <v>24</v>
      </c>
      <c r="B1012" s="9">
        <v>1691</v>
      </c>
      <c r="C1012" s="8"/>
      <c r="D1012" s="10" t="s">
        <v>3476</v>
      </c>
      <c r="E1012" s="15" t="s">
        <v>1360</v>
      </c>
      <c r="F1012" s="15" t="s">
        <v>67</v>
      </c>
      <c r="G1012" s="8"/>
      <c r="H1012" s="10" t="s">
        <v>3476</v>
      </c>
      <c r="I1012" s="8" t="s">
        <v>74</v>
      </c>
      <c r="J1012" s="8"/>
      <c r="K1012" s="15" t="s">
        <v>2245</v>
      </c>
      <c r="L1012" s="8" t="s">
        <v>3474</v>
      </c>
      <c r="M1012" s="8" t="s">
        <v>3475</v>
      </c>
      <c r="N1012" s="8"/>
      <c r="O1012" s="8"/>
      <c r="P1012" s="8"/>
      <c r="Q1012" s="20">
        <v>38495</v>
      </c>
      <c r="R1012" s="20"/>
      <c r="S1012" s="26" t="s">
        <v>3013</v>
      </c>
      <c r="T1012" s="26"/>
      <c r="U1012" s="12"/>
      <c r="V1012" s="12"/>
      <c r="W1012" s="8" t="s">
        <v>3013</v>
      </c>
      <c r="X1012" s="8"/>
    </row>
    <row r="1013" spans="1:24" ht="15" customHeight="1" x14ac:dyDescent="0.25">
      <c r="A1013" s="8" t="s">
        <v>24</v>
      </c>
      <c r="B1013" s="9">
        <v>1692</v>
      </c>
      <c r="C1013" s="8"/>
      <c r="D1013" s="10" t="s">
        <v>3477</v>
      </c>
      <c r="E1013" s="15" t="s">
        <v>1458</v>
      </c>
      <c r="F1013" s="15" t="s">
        <v>2293</v>
      </c>
      <c r="G1013" s="8" t="s">
        <v>3478</v>
      </c>
      <c r="H1013" s="10" t="s">
        <v>3477</v>
      </c>
      <c r="I1013" s="8" t="s">
        <v>74</v>
      </c>
      <c r="J1013" s="8"/>
      <c r="K1013" s="15" t="s">
        <v>2245</v>
      </c>
      <c r="L1013" s="15" t="s">
        <v>3479</v>
      </c>
      <c r="M1013" s="15" t="s">
        <v>3480</v>
      </c>
      <c r="N1013" s="8"/>
      <c r="O1013" s="8" t="s">
        <v>3481</v>
      </c>
      <c r="P1013" s="8"/>
      <c r="Q1013" s="20">
        <v>38492</v>
      </c>
      <c r="R1013" s="20"/>
      <c r="S1013" s="26" t="s">
        <v>3013</v>
      </c>
      <c r="T1013" s="26"/>
      <c r="U1013" s="12"/>
      <c r="V1013" s="12"/>
      <c r="W1013" s="8" t="s">
        <v>3013</v>
      </c>
      <c r="X1013" s="8"/>
    </row>
    <row r="1014" spans="1:24" ht="15" customHeight="1" x14ac:dyDescent="0.25">
      <c r="A1014" s="8" t="s">
        <v>24</v>
      </c>
      <c r="B1014" s="9">
        <v>1693</v>
      </c>
      <c r="C1014" s="8"/>
      <c r="D1014" s="10" t="s">
        <v>1482</v>
      </c>
      <c r="E1014" s="15" t="s">
        <v>26</v>
      </c>
      <c r="F1014" s="15" t="s">
        <v>308</v>
      </c>
      <c r="G1014" s="8" t="s">
        <v>2301</v>
      </c>
      <c r="H1014" s="10" t="s">
        <v>1482</v>
      </c>
      <c r="I1014" s="8" t="s">
        <v>74</v>
      </c>
      <c r="J1014" s="8"/>
      <c r="K1014" s="15" t="s">
        <v>2245</v>
      </c>
      <c r="L1014" s="8" t="s">
        <v>3474</v>
      </c>
      <c r="M1014" s="8" t="s">
        <v>3482</v>
      </c>
      <c r="N1014" s="8"/>
      <c r="O1014" s="8"/>
      <c r="P1014" s="8"/>
      <c r="Q1014" s="20">
        <v>38495</v>
      </c>
      <c r="R1014" s="20"/>
      <c r="S1014" s="26" t="s">
        <v>3013</v>
      </c>
      <c r="T1014" s="26"/>
      <c r="U1014" s="12"/>
      <c r="V1014" s="12"/>
      <c r="W1014" s="8" t="s">
        <v>3013</v>
      </c>
      <c r="X1014" s="8"/>
    </row>
    <row r="1015" spans="1:24" ht="15" customHeight="1" x14ac:dyDescent="0.25">
      <c r="A1015" s="8" t="s">
        <v>24</v>
      </c>
      <c r="B1015" s="9">
        <v>1694</v>
      </c>
      <c r="C1015" s="8"/>
      <c r="D1015" s="10" t="s">
        <v>3483</v>
      </c>
      <c r="E1015" s="15" t="s">
        <v>26</v>
      </c>
      <c r="F1015" s="15" t="s">
        <v>386</v>
      </c>
      <c r="G1015" s="8" t="s">
        <v>2301</v>
      </c>
      <c r="H1015" s="10" t="s">
        <v>3483</v>
      </c>
      <c r="I1015" s="8" t="s">
        <v>74</v>
      </c>
      <c r="J1015" s="8"/>
      <c r="K1015" s="15" t="s">
        <v>2245</v>
      </c>
      <c r="L1015" s="8"/>
      <c r="M1015" s="8" t="s">
        <v>3484</v>
      </c>
      <c r="N1015" s="8"/>
      <c r="O1015" s="8"/>
      <c r="P1015" s="8"/>
      <c r="Q1015" s="20">
        <v>38471</v>
      </c>
      <c r="R1015" s="20"/>
      <c r="S1015" s="26" t="s">
        <v>3485</v>
      </c>
      <c r="T1015" s="26"/>
      <c r="U1015" s="12"/>
      <c r="V1015" s="12"/>
      <c r="W1015" s="8" t="s">
        <v>3013</v>
      </c>
      <c r="X1015" s="8"/>
    </row>
    <row r="1016" spans="1:24" ht="15" customHeight="1" x14ac:dyDescent="0.25">
      <c r="A1016" s="8" t="s">
        <v>24</v>
      </c>
      <c r="B1016" s="9">
        <v>1695</v>
      </c>
      <c r="C1016" s="8"/>
      <c r="D1016" s="10" t="s">
        <v>3486</v>
      </c>
      <c r="E1016" s="15" t="s">
        <v>26</v>
      </c>
      <c r="F1016" s="15" t="s">
        <v>538</v>
      </c>
      <c r="G1016" s="14" t="s">
        <v>528</v>
      </c>
      <c r="H1016" s="10" t="s">
        <v>3486</v>
      </c>
      <c r="I1016" s="8" t="s">
        <v>74</v>
      </c>
      <c r="J1016" s="8"/>
      <c r="K1016" s="15" t="s">
        <v>2245</v>
      </c>
      <c r="L1016" s="8"/>
      <c r="M1016" s="8" t="s">
        <v>3484</v>
      </c>
      <c r="N1016" s="8"/>
      <c r="O1016" s="8" t="s">
        <v>3487</v>
      </c>
      <c r="P1016" s="8"/>
      <c r="Q1016" s="20">
        <v>38471</v>
      </c>
      <c r="R1016" s="20"/>
      <c r="S1016" s="26" t="s">
        <v>3485</v>
      </c>
      <c r="T1016" s="26"/>
      <c r="U1016" s="12"/>
      <c r="V1016" s="12"/>
      <c r="W1016" s="8" t="s">
        <v>3013</v>
      </c>
      <c r="X1016" s="8"/>
    </row>
    <row r="1017" spans="1:24" ht="15" customHeight="1" x14ac:dyDescent="0.25">
      <c r="A1017" s="8" t="s">
        <v>24</v>
      </c>
      <c r="B1017" s="9">
        <v>1696</v>
      </c>
      <c r="C1017" s="8"/>
      <c r="D1017" s="10" t="s">
        <v>3140</v>
      </c>
      <c r="E1017" s="15" t="s">
        <v>26</v>
      </c>
      <c r="F1017" s="15" t="s">
        <v>564</v>
      </c>
      <c r="G1017" s="8" t="s">
        <v>3141</v>
      </c>
      <c r="H1017" s="10" t="s">
        <v>3140</v>
      </c>
      <c r="I1017" s="8" t="s">
        <v>74</v>
      </c>
      <c r="J1017" s="8"/>
      <c r="K1017" s="15" t="s">
        <v>2245</v>
      </c>
      <c r="L1017" s="15" t="s">
        <v>3474</v>
      </c>
      <c r="M1017" s="8" t="s">
        <v>3482</v>
      </c>
      <c r="N1017" s="8"/>
      <c r="O1017" s="8"/>
      <c r="P1017" s="8"/>
      <c r="Q1017" s="20">
        <v>38495</v>
      </c>
      <c r="R1017" s="20"/>
      <c r="S1017" s="26" t="s">
        <v>3013</v>
      </c>
      <c r="T1017" s="26"/>
      <c r="U1017" s="12"/>
      <c r="V1017" s="12"/>
      <c r="W1017" s="8" t="s">
        <v>3013</v>
      </c>
      <c r="X1017" s="8"/>
    </row>
    <row r="1018" spans="1:24" ht="15" customHeight="1" x14ac:dyDescent="0.25">
      <c r="A1018" s="8" t="s">
        <v>24</v>
      </c>
      <c r="B1018" s="9">
        <v>1697</v>
      </c>
      <c r="C1018" s="8"/>
      <c r="D1018" s="10" t="s">
        <v>3145</v>
      </c>
      <c r="E1018" s="15" t="s">
        <v>26</v>
      </c>
      <c r="F1018" s="15" t="s">
        <v>578</v>
      </c>
      <c r="G1018" s="8" t="s">
        <v>3146</v>
      </c>
      <c r="H1018" s="10" t="s">
        <v>3145</v>
      </c>
      <c r="I1018" s="8" t="s">
        <v>74</v>
      </c>
      <c r="J1018" s="8"/>
      <c r="K1018" s="15" t="s">
        <v>3017</v>
      </c>
      <c r="L1018" s="8"/>
      <c r="M1018" s="8" t="s">
        <v>3236</v>
      </c>
      <c r="N1018" s="8"/>
      <c r="O1018" s="8"/>
      <c r="P1018" s="8"/>
      <c r="Q1018" s="20">
        <v>38550</v>
      </c>
      <c r="R1018" s="20"/>
      <c r="S1018" s="26" t="s">
        <v>3013</v>
      </c>
      <c r="T1018" s="26"/>
      <c r="U1018" s="12"/>
      <c r="V1018" s="12"/>
      <c r="W1018" s="8" t="s">
        <v>3013</v>
      </c>
      <c r="X1018" s="8"/>
    </row>
    <row r="1019" spans="1:24" ht="15" customHeight="1" x14ac:dyDescent="0.25">
      <c r="A1019" s="8" t="s">
        <v>24</v>
      </c>
      <c r="B1019" s="9">
        <v>1698</v>
      </c>
      <c r="C1019" s="8"/>
      <c r="D1019" s="10" t="s">
        <v>3150</v>
      </c>
      <c r="E1019" s="15" t="s">
        <v>26</v>
      </c>
      <c r="F1019" s="15" t="s">
        <v>618</v>
      </c>
      <c r="G1019" s="8" t="s">
        <v>3151</v>
      </c>
      <c r="H1019" s="10" t="s">
        <v>3150</v>
      </c>
      <c r="I1019" s="8" t="s">
        <v>74</v>
      </c>
      <c r="J1019" s="8"/>
      <c r="K1019" s="15" t="s">
        <v>2245</v>
      </c>
      <c r="L1019" s="8"/>
      <c r="M1019" s="8" t="s">
        <v>3484</v>
      </c>
      <c r="N1019" s="8"/>
      <c r="O1019" s="8"/>
      <c r="P1019" s="8"/>
      <c r="Q1019" s="20">
        <v>38471</v>
      </c>
      <c r="R1019" s="20"/>
      <c r="S1019" s="26" t="s">
        <v>3485</v>
      </c>
      <c r="T1019" s="26" t="s">
        <v>3485</v>
      </c>
      <c r="U1019" s="12"/>
      <c r="V1019" s="12"/>
      <c r="W1019" s="8" t="s">
        <v>3013</v>
      </c>
      <c r="X1019" s="8"/>
    </row>
    <row r="1020" spans="1:24" ht="15" customHeight="1" x14ac:dyDescent="0.25">
      <c r="A1020" s="8" t="s">
        <v>24</v>
      </c>
      <c r="B1020" s="9">
        <v>1699</v>
      </c>
      <c r="C1020" s="8"/>
      <c r="D1020" s="10" t="s">
        <v>3488</v>
      </c>
      <c r="E1020" s="15" t="s">
        <v>26</v>
      </c>
      <c r="F1020" s="15" t="s">
        <v>765</v>
      </c>
      <c r="G1020" s="8" t="s">
        <v>3489</v>
      </c>
      <c r="H1020" s="10" t="s">
        <v>3488</v>
      </c>
      <c r="I1020" s="8" t="s">
        <v>74</v>
      </c>
      <c r="J1020" s="8"/>
      <c r="K1020" s="15" t="s">
        <v>2245</v>
      </c>
      <c r="L1020" s="8"/>
      <c r="M1020" s="8" t="s">
        <v>3484</v>
      </c>
      <c r="N1020" s="8"/>
      <c r="O1020" s="8" t="s">
        <v>3487</v>
      </c>
      <c r="P1020" s="8"/>
      <c r="Q1020" s="20">
        <v>38471</v>
      </c>
      <c r="R1020" s="20"/>
      <c r="S1020" s="26" t="s">
        <v>3485</v>
      </c>
      <c r="T1020" s="24"/>
      <c r="U1020" s="12"/>
      <c r="V1020" s="12"/>
      <c r="W1020" s="8" t="s">
        <v>3013</v>
      </c>
      <c r="X1020" s="8"/>
    </row>
    <row r="1021" spans="1:24" ht="15" customHeight="1" x14ac:dyDescent="0.25">
      <c r="A1021" s="8" t="s">
        <v>24</v>
      </c>
      <c r="B1021" s="9">
        <v>1700</v>
      </c>
      <c r="C1021" s="8"/>
      <c r="D1021" s="10" t="str">
        <f>E1021&amp;" "&amp;F1021&amp;" "&amp;G1021</f>
        <v>Parmeliopsis ambigua (Wulfen) Nyl.</v>
      </c>
      <c r="E1021" s="15" t="s">
        <v>2668</v>
      </c>
      <c r="F1021" s="15" t="s">
        <v>2669</v>
      </c>
      <c r="G1021" s="8" t="s">
        <v>2670</v>
      </c>
      <c r="H1021" s="10" t="s">
        <v>3315</v>
      </c>
      <c r="I1021" s="8" t="s">
        <v>74</v>
      </c>
      <c r="J1021" s="8"/>
      <c r="K1021" s="15" t="s">
        <v>2245</v>
      </c>
      <c r="L1021" s="8"/>
      <c r="M1021" s="8" t="s">
        <v>3484</v>
      </c>
      <c r="N1021" s="8"/>
      <c r="O1021" s="8"/>
      <c r="P1021" s="8"/>
      <c r="Q1021" s="20">
        <v>38471</v>
      </c>
      <c r="R1021" s="20"/>
      <c r="S1021" s="26" t="s">
        <v>3485</v>
      </c>
      <c r="T1021" s="16" t="s">
        <v>789</v>
      </c>
      <c r="U1021" s="12"/>
      <c r="V1021" s="12"/>
      <c r="W1021" s="8" t="s">
        <v>3013</v>
      </c>
      <c r="X1021" s="8"/>
    </row>
    <row r="1022" spans="1:24" ht="15" customHeight="1" x14ac:dyDescent="0.25">
      <c r="A1022" s="8" t="s">
        <v>24</v>
      </c>
      <c r="B1022" s="9">
        <v>1701</v>
      </c>
      <c r="C1022" s="8"/>
      <c r="D1022" s="10" t="s">
        <v>3490</v>
      </c>
      <c r="E1022" s="15" t="s">
        <v>26</v>
      </c>
      <c r="F1022" s="15" t="s">
        <v>67</v>
      </c>
      <c r="G1022" s="8"/>
      <c r="H1022" s="10" t="s">
        <v>3490</v>
      </c>
      <c r="I1022" s="8" t="s">
        <v>74</v>
      </c>
      <c r="J1022" s="8"/>
      <c r="K1022" s="15" t="s">
        <v>2245</v>
      </c>
      <c r="L1022" s="15" t="s">
        <v>3479</v>
      </c>
      <c r="M1022" s="15" t="s">
        <v>3491</v>
      </c>
      <c r="N1022" s="8"/>
      <c r="O1022" s="8"/>
      <c r="P1022" s="8"/>
      <c r="Q1022" s="20">
        <v>38492</v>
      </c>
      <c r="R1022" s="20"/>
      <c r="S1022" s="26" t="s">
        <v>3013</v>
      </c>
      <c r="T1022" s="16"/>
      <c r="U1022" s="12"/>
      <c r="V1022" s="12"/>
      <c r="W1022" s="8" t="s">
        <v>3013</v>
      </c>
      <c r="X1022" s="8"/>
    </row>
    <row r="1023" spans="1:24" ht="15" customHeight="1" x14ac:dyDescent="0.25">
      <c r="A1023" s="8" t="s">
        <v>24</v>
      </c>
      <c r="B1023" s="9">
        <v>1702</v>
      </c>
      <c r="C1023" s="8">
        <v>120</v>
      </c>
      <c r="D1023" s="8" t="s">
        <v>3055</v>
      </c>
      <c r="E1023" s="8" t="s">
        <v>1458</v>
      </c>
      <c r="F1023" s="8" t="s">
        <v>3056</v>
      </c>
      <c r="G1023" s="8" t="s">
        <v>3057</v>
      </c>
      <c r="H1023" s="10" t="s">
        <v>3055</v>
      </c>
      <c r="I1023" s="8" t="s">
        <v>934</v>
      </c>
      <c r="J1023" s="8"/>
      <c r="K1023" s="8" t="s">
        <v>3492</v>
      </c>
      <c r="L1023" s="8"/>
      <c r="M1023" s="8" t="s">
        <v>3493</v>
      </c>
      <c r="N1023" s="8" t="s">
        <v>3494</v>
      </c>
      <c r="O1023" s="8"/>
      <c r="P1023" s="8"/>
      <c r="Q1023" s="20">
        <v>38598</v>
      </c>
      <c r="R1023" s="20"/>
      <c r="S1023" s="25" t="s">
        <v>3013</v>
      </c>
      <c r="T1023" s="16" t="s">
        <v>3020</v>
      </c>
      <c r="U1023" s="16" t="s">
        <v>3020</v>
      </c>
      <c r="V1023" s="12"/>
      <c r="W1023" s="8" t="s">
        <v>3013</v>
      </c>
      <c r="X1023" s="8"/>
    </row>
    <row r="1024" spans="1:24" ht="15" customHeight="1" x14ac:dyDescent="0.25">
      <c r="A1024" s="8" t="s">
        <v>24</v>
      </c>
      <c r="B1024" s="9">
        <v>1703</v>
      </c>
      <c r="C1024" s="8"/>
      <c r="D1024" s="10" t="s">
        <v>3495</v>
      </c>
      <c r="E1024" s="8" t="s">
        <v>818</v>
      </c>
      <c r="F1024" s="8" t="s">
        <v>1619</v>
      </c>
      <c r="G1024" s="8" t="s">
        <v>3496</v>
      </c>
      <c r="H1024" s="10" t="s">
        <v>3495</v>
      </c>
      <c r="I1024" s="8" t="s">
        <v>74</v>
      </c>
      <c r="J1024" s="8"/>
      <c r="K1024" s="15" t="s">
        <v>2565</v>
      </c>
      <c r="L1024" s="15" t="s">
        <v>3497</v>
      </c>
      <c r="M1024" s="15" t="s">
        <v>3498</v>
      </c>
      <c r="N1024" s="8"/>
      <c r="O1024" s="8"/>
      <c r="P1024" s="8"/>
      <c r="Q1024" s="20">
        <v>38494</v>
      </c>
      <c r="R1024" s="20"/>
      <c r="S1024" s="26" t="s">
        <v>3013</v>
      </c>
      <c r="T1024" s="16" t="s">
        <v>3020</v>
      </c>
      <c r="U1024" s="8" t="s">
        <v>3020</v>
      </c>
      <c r="V1024" s="12"/>
      <c r="W1024" s="8" t="s">
        <v>3013</v>
      </c>
      <c r="X1024" s="8"/>
    </row>
    <row r="1025" spans="1:26" ht="15" customHeight="1" x14ac:dyDescent="0.25">
      <c r="A1025" s="8" t="s">
        <v>24</v>
      </c>
      <c r="B1025" s="9">
        <v>1704</v>
      </c>
      <c r="C1025" s="8"/>
      <c r="D1025" s="10" t="s">
        <v>3499</v>
      </c>
      <c r="E1025" s="13" t="s">
        <v>818</v>
      </c>
      <c r="F1025" s="13" t="s">
        <v>3500</v>
      </c>
      <c r="G1025" s="8" t="s">
        <v>837</v>
      </c>
      <c r="H1025" s="10" t="s">
        <v>3499</v>
      </c>
      <c r="I1025" s="8" t="s">
        <v>74</v>
      </c>
      <c r="J1025" s="8"/>
      <c r="K1025" s="15" t="s">
        <v>2245</v>
      </c>
      <c r="L1025" s="15" t="s">
        <v>3479</v>
      </c>
      <c r="M1025" s="15" t="s">
        <v>3501</v>
      </c>
      <c r="N1025" s="8"/>
      <c r="O1025" s="8"/>
      <c r="P1025" s="8"/>
      <c r="Q1025" s="20">
        <v>38492</v>
      </c>
      <c r="R1025" s="20"/>
      <c r="S1025" s="26" t="s">
        <v>3013</v>
      </c>
      <c r="T1025" s="16"/>
      <c r="U1025" s="16"/>
      <c r="V1025" s="12"/>
      <c r="W1025" s="8" t="s">
        <v>3013</v>
      </c>
      <c r="X1025" s="8"/>
    </row>
    <row r="1026" spans="1:26" ht="15" customHeight="1" x14ac:dyDescent="0.25">
      <c r="A1026" s="8" t="s">
        <v>24</v>
      </c>
      <c r="B1026" s="9">
        <v>1705</v>
      </c>
      <c r="C1026" s="8"/>
      <c r="D1026" s="10" t="s">
        <v>842</v>
      </c>
      <c r="E1026" s="8" t="s">
        <v>818</v>
      </c>
      <c r="F1026" s="8" t="s">
        <v>1853</v>
      </c>
      <c r="G1026" s="8" t="s">
        <v>3502</v>
      </c>
      <c r="H1026" s="10" t="s">
        <v>842</v>
      </c>
      <c r="I1026" s="8" t="s">
        <v>74</v>
      </c>
      <c r="J1026" s="8"/>
      <c r="K1026" s="15" t="s">
        <v>2245</v>
      </c>
      <c r="L1026" s="15" t="s">
        <v>3479</v>
      </c>
      <c r="M1026" s="8" t="s">
        <v>3503</v>
      </c>
      <c r="N1026" s="8"/>
      <c r="O1026" s="8" t="s">
        <v>3481</v>
      </c>
      <c r="P1026" s="8"/>
      <c r="Q1026" s="20">
        <v>38492</v>
      </c>
      <c r="R1026" s="20"/>
      <c r="S1026" s="70" t="s">
        <v>3013</v>
      </c>
      <c r="T1026" s="16" t="s">
        <v>3020</v>
      </c>
      <c r="U1026" s="8" t="s">
        <v>3020</v>
      </c>
      <c r="V1026" s="12"/>
      <c r="W1026" s="8" t="s">
        <v>3013</v>
      </c>
      <c r="X1026" s="8"/>
    </row>
    <row r="1027" spans="1:26" ht="15" customHeight="1" x14ac:dyDescent="0.25">
      <c r="A1027" s="8" t="s">
        <v>24</v>
      </c>
      <c r="B1027" s="9">
        <v>1706</v>
      </c>
      <c r="C1027" s="8"/>
      <c r="D1027" s="10" t="s">
        <v>3504</v>
      </c>
      <c r="E1027" s="8" t="s">
        <v>847</v>
      </c>
      <c r="F1027" s="8" t="s">
        <v>3505</v>
      </c>
      <c r="G1027" s="8" t="s">
        <v>89</v>
      </c>
      <c r="H1027" s="10" t="s">
        <v>3504</v>
      </c>
      <c r="I1027" s="8" t="s">
        <v>74</v>
      </c>
      <c r="J1027" s="8"/>
      <c r="K1027" s="15" t="s">
        <v>3017</v>
      </c>
      <c r="L1027" s="8"/>
      <c r="M1027" s="8" t="s">
        <v>3506</v>
      </c>
      <c r="N1027" s="8"/>
      <c r="O1027" s="8" t="s">
        <v>3132</v>
      </c>
      <c r="P1027" s="8"/>
      <c r="Q1027" s="20">
        <v>38116</v>
      </c>
      <c r="R1027" s="20"/>
      <c r="S1027" s="24" t="s">
        <v>3013</v>
      </c>
      <c r="T1027" s="13"/>
      <c r="U1027" s="16"/>
      <c r="V1027" s="12"/>
      <c r="W1027" s="8" t="s">
        <v>3013</v>
      </c>
      <c r="X1027" s="8"/>
    </row>
    <row r="1028" spans="1:26" ht="15" customHeight="1" x14ac:dyDescent="0.25">
      <c r="A1028" s="8" t="s">
        <v>24</v>
      </c>
      <c r="B1028" s="9">
        <v>1707</v>
      </c>
      <c r="C1028" s="8"/>
      <c r="D1028" s="10" t="s">
        <v>897</v>
      </c>
      <c r="E1028" s="8" t="s">
        <v>890</v>
      </c>
      <c r="F1028" s="8" t="s">
        <v>891</v>
      </c>
      <c r="G1028" s="8" t="s">
        <v>892</v>
      </c>
      <c r="H1028" s="10" t="s">
        <v>897</v>
      </c>
      <c r="I1028" s="8" t="s">
        <v>74</v>
      </c>
      <c r="J1028" s="8"/>
      <c r="K1028" s="15" t="s">
        <v>3017</v>
      </c>
      <c r="L1028" s="8"/>
      <c r="M1028" s="8" t="s">
        <v>3507</v>
      </c>
      <c r="N1028" s="8"/>
      <c r="O1028" s="8"/>
      <c r="P1028" s="8"/>
      <c r="Q1028" s="20">
        <v>38508</v>
      </c>
      <c r="R1028" s="20"/>
      <c r="S1028" s="24" t="s">
        <v>3013</v>
      </c>
      <c r="T1028" s="16"/>
      <c r="U1028" s="12"/>
      <c r="V1028" s="12"/>
      <c r="W1028" s="8" t="s">
        <v>3013</v>
      </c>
      <c r="X1028" s="8"/>
    </row>
    <row r="1029" spans="1:26" ht="15" customHeight="1" x14ac:dyDescent="0.25">
      <c r="A1029" s="8" t="s">
        <v>24</v>
      </c>
      <c r="B1029" s="9">
        <v>1708</v>
      </c>
      <c r="C1029" s="8"/>
      <c r="D1029" s="10" t="str">
        <f>E1029&amp;" "&amp;F1029&amp;" "&amp;G1029</f>
        <v>Pleurosticta acetabulum (Neck.) Ellix et Lumbsch</v>
      </c>
      <c r="E1029" s="8" t="s">
        <v>3508</v>
      </c>
      <c r="F1029" s="8" t="s">
        <v>3509</v>
      </c>
      <c r="G1029" s="8" t="s">
        <v>3510</v>
      </c>
      <c r="H1029" s="10" t="s">
        <v>3511</v>
      </c>
      <c r="I1029" s="8" t="s">
        <v>74</v>
      </c>
      <c r="J1029" s="8"/>
      <c r="K1029" s="15" t="s">
        <v>2245</v>
      </c>
      <c r="L1029" s="8"/>
      <c r="M1029" s="8" t="s">
        <v>3512</v>
      </c>
      <c r="N1029" s="8"/>
      <c r="O1029" s="8"/>
      <c r="P1029" s="8"/>
      <c r="Q1029" s="20">
        <v>38496</v>
      </c>
      <c r="R1029" s="20"/>
      <c r="S1029" s="24" t="s">
        <v>3013</v>
      </c>
      <c r="T1029" s="13"/>
      <c r="U1029" s="12"/>
      <c r="V1029" s="12"/>
      <c r="W1029" s="8" t="s">
        <v>3013</v>
      </c>
      <c r="X1029" s="8"/>
    </row>
    <row r="1030" spans="1:26" ht="15" customHeight="1" x14ac:dyDescent="0.25">
      <c r="A1030" s="8" t="s">
        <v>24</v>
      </c>
      <c r="B1030" s="9">
        <v>1709</v>
      </c>
      <c r="C1030" s="8"/>
      <c r="D1030" s="10" t="str">
        <f>E1030&amp;" "&amp;F1030&amp;" "&amp;G1030</f>
        <v>Arctoparmelia incurva (Pers.) Hale</v>
      </c>
      <c r="E1030" s="8" t="s">
        <v>3298</v>
      </c>
      <c r="F1030" s="8" t="s">
        <v>3299</v>
      </c>
      <c r="G1030" s="8" t="s">
        <v>3300</v>
      </c>
      <c r="H1030" s="10" t="s">
        <v>3301</v>
      </c>
      <c r="I1030" s="8" t="s">
        <v>74</v>
      </c>
      <c r="J1030" s="8"/>
      <c r="K1030" s="15" t="s">
        <v>3017</v>
      </c>
      <c r="L1030" s="8"/>
      <c r="M1030" s="8" t="s">
        <v>3236</v>
      </c>
      <c r="N1030" s="8"/>
      <c r="O1030" s="8" t="s">
        <v>3513</v>
      </c>
      <c r="P1030" s="8"/>
      <c r="Q1030" s="20">
        <v>38550</v>
      </c>
      <c r="R1030" s="20"/>
      <c r="S1030" s="24" t="s">
        <v>3013</v>
      </c>
      <c r="T1030" s="16"/>
      <c r="U1030" s="12"/>
      <c r="V1030" s="12"/>
      <c r="W1030" s="8" t="s">
        <v>3013</v>
      </c>
      <c r="X1030" s="8"/>
    </row>
    <row r="1031" spans="1:26" ht="15" customHeight="1" x14ac:dyDescent="0.25">
      <c r="A1031" s="8" t="s">
        <v>24</v>
      </c>
      <c r="B1031" s="9">
        <v>1710</v>
      </c>
      <c r="C1031" s="8"/>
      <c r="D1031" s="10" t="str">
        <f>E1031&amp;" "&amp;F1031&amp;" "&amp;G1031</f>
        <v>Punctelia subrudecta (Nyl.) Krog</v>
      </c>
      <c r="E1031" s="8" t="s">
        <v>2829</v>
      </c>
      <c r="F1031" s="8" t="s">
        <v>2830</v>
      </c>
      <c r="G1031" s="8" t="s">
        <v>3514</v>
      </c>
      <c r="H1031" s="10" t="s">
        <v>3515</v>
      </c>
      <c r="I1031" s="8" t="s">
        <v>74</v>
      </c>
      <c r="J1031" s="8"/>
      <c r="K1031" s="15" t="s">
        <v>2245</v>
      </c>
      <c r="L1031" s="8"/>
      <c r="M1031" s="8" t="s">
        <v>3512</v>
      </c>
      <c r="N1031" s="8"/>
      <c r="O1031" s="8" t="s">
        <v>3461</v>
      </c>
      <c r="P1031" s="8"/>
      <c r="Q1031" s="20">
        <v>38496</v>
      </c>
      <c r="R1031" s="20"/>
      <c r="S1031" s="24" t="s">
        <v>3013</v>
      </c>
      <c r="T1031" s="16"/>
      <c r="U1031" s="12"/>
      <c r="V1031" s="12"/>
      <c r="W1031" s="8" t="s">
        <v>3013</v>
      </c>
      <c r="X1031" s="8"/>
    </row>
    <row r="1032" spans="1:26" ht="15" customHeight="1" x14ac:dyDescent="0.25">
      <c r="A1032" s="8" t="s">
        <v>24</v>
      </c>
      <c r="B1032" s="9">
        <v>1711</v>
      </c>
      <c r="C1032" s="8"/>
      <c r="D1032" s="10" t="s">
        <v>2684</v>
      </c>
      <c r="E1032" s="8" t="s">
        <v>926</v>
      </c>
      <c r="F1032" s="8" t="s">
        <v>938</v>
      </c>
      <c r="G1032" s="8" t="s">
        <v>2750</v>
      </c>
      <c r="H1032" s="10" t="s">
        <v>2684</v>
      </c>
      <c r="I1032" s="8" t="s">
        <v>74</v>
      </c>
      <c r="J1032" s="8"/>
      <c r="K1032" s="15" t="s">
        <v>2245</v>
      </c>
      <c r="L1032" s="15" t="s">
        <v>3474</v>
      </c>
      <c r="M1032" s="15" t="s">
        <v>3516</v>
      </c>
      <c r="N1032" s="8"/>
      <c r="O1032" s="8"/>
      <c r="P1032" s="8"/>
      <c r="Q1032" s="20">
        <v>38495</v>
      </c>
      <c r="R1032" s="20"/>
      <c r="S1032" s="24" t="s">
        <v>3013</v>
      </c>
      <c r="T1032" s="16"/>
      <c r="U1032" s="12"/>
      <c r="V1032" s="12"/>
      <c r="W1032" s="8" t="s">
        <v>3013</v>
      </c>
      <c r="X1032" s="8"/>
    </row>
    <row r="1033" spans="1:26" ht="15" customHeight="1" x14ac:dyDescent="0.25">
      <c r="A1033" s="8" t="s">
        <v>24</v>
      </c>
      <c r="B1033" s="9">
        <v>1712</v>
      </c>
      <c r="C1033" s="8"/>
      <c r="D1033" s="10" t="s">
        <v>3517</v>
      </c>
      <c r="E1033" s="8" t="s">
        <v>926</v>
      </c>
      <c r="F1033" s="8" t="s">
        <v>3518</v>
      </c>
      <c r="G1033" s="8" t="s">
        <v>3519</v>
      </c>
      <c r="H1033" s="10" t="s">
        <v>3517</v>
      </c>
      <c r="I1033" s="8" t="s">
        <v>74</v>
      </c>
      <c r="J1033" s="8"/>
      <c r="K1033" s="15" t="s">
        <v>2245</v>
      </c>
      <c r="L1033" s="15" t="s">
        <v>3474</v>
      </c>
      <c r="M1033" s="15" t="s">
        <v>3516</v>
      </c>
      <c r="N1033" s="8"/>
      <c r="O1033" s="8"/>
      <c r="P1033" s="8"/>
      <c r="Q1033" s="20">
        <v>38495</v>
      </c>
      <c r="R1033" s="20"/>
      <c r="S1033" s="24" t="s">
        <v>3013</v>
      </c>
      <c r="T1033" s="16"/>
      <c r="U1033" s="12"/>
      <c r="V1033" s="12"/>
      <c r="W1033" s="8" t="s">
        <v>3013</v>
      </c>
      <c r="X1033" s="8"/>
    </row>
    <row r="1034" spans="1:26" ht="15" customHeight="1" x14ac:dyDescent="0.25">
      <c r="A1034" s="8" t="s">
        <v>24</v>
      </c>
      <c r="B1034" s="9">
        <v>1713</v>
      </c>
      <c r="C1034" s="8"/>
      <c r="D1034" s="10" t="s">
        <v>3520</v>
      </c>
      <c r="E1034" s="8" t="s">
        <v>1002</v>
      </c>
      <c r="F1034" s="8" t="s">
        <v>3521</v>
      </c>
      <c r="G1034" s="8" t="s">
        <v>3522</v>
      </c>
      <c r="H1034" s="10" t="s">
        <v>3520</v>
      </c>
      <c r="I1034" s="8" t="s">
        <v>74</v>
      </c>
      <c r="J1034" s="8"/>
      <c r="K1034" s="15" t="s">
        <v>2245</v>
      </c>
      <c r="L1034" s="8"/>
      <c r="M1034" s="8" t="s">
        <v>3512</v>
      </c>
      <c r="N1034" s="8"/>
      <c r="O1034" s="8" t="s">
        <v>3461</v>
      </c>
      <c r="P1034" s="8"/>
      <c r="Q1034" s="20">
        <v>38496</v>
      </c>
      <c r="R1034" s="20"/>
      <c r="S1034" s="24" t="s">
        <v>3013</v>
      </c>
      <c r="T1034" s="16"/>
      <c r="U1034" s="12"/>
      <c r="V1034" s="12"/>
      <c r="W1034" s="8" t="s">
        <v>3013</v>
      </c>
      <c r="X1034" s="8"/>
    </row>
    <row r="1035" spans="1:26" ht="15" customHeight="1" x14ac:dyDescent="0.25">
      <c r="A1035" s="8" t="s">
        <v>24</v>
      </c>
      <c r="B1035" s="9">
        <v>1714</v>
      </c>
      <c r="C1035" s="8"/>
      <c r="D1035" s="10" t="s">
        <v>3523</v>
      </c>
      <c r="E1035" s="8" t="s">
        <v>1002</v>
      </c>
      <c r="F1035" s="8" t="s">
        <v>3524</v>
      </c>
      <c r="G1035" s="8" t="s">
        <v>3525</v>
      </c>
      <c r="H1035" s="10" t="s">
        <v>3523</v>
      </c>
      <c r="I1035" s="8" t="s">
        <v>74</v>
      </c>
      <c r="J1035" s="8"/>
      <c r="K1035" s="15" t="s">
        <v>2245</v>
      </c>
      <c r="L1035" s="8"/>
      <c r="M1035" s="8" t="s">
        <v>3512</v>
      </c>
      <c r="N1035" s="8"/>
      <c r="O1035" s="8"/>
      <c r="P1035" s="8"/>
      <c r="Q1035" s="20">
        <v>38496</v>
      </c>
      <c r="R1035" s="20"/>
      <c r="S1035" s="24" t="s">
        <v>3013</v>
      </c>
      <c r="T1035" s="16"/>
      <c r="U1035" s="12"/>
      <c r="V1035" s="12"/>
      <c r="W1035" s="8" t="s">
        <v>3013</v>
      </c>
      <c r="X1035" s="8"/>
    </row>
    <row r="1036" spans="1:26" ht="15" customHeight="1" x14ac:dyDescent="0.25">
      <c r="A1036" s="8" t="s">
        <v>24</v>
      </c>
      <c r="B1036" s="9">
        <v>1715</v>
      </c>
      <c r="C1036" s="8"/>
      <c r="D1036" s="10" t="s">
        <v>3364</v>
      </c>
      <c r="E1036" s="8" t="s">
        <v>3347</v>
      </c>
      <c r="F1036" s="8" t="s">
        <v>3365</v>
      </c>
      <c r="G1036" s="8" t="s">
        <v>3366</v>
      </c>
      <c r="H1036" s="10" t="s">
        <v>3364</v>
      </c>
      <c r="I1036" s="8" t="s">
        <v>74</v>
      </c>
      <c r="J1036" s="8"/>
      <c r="K1036" s="15" t="s">
        <v>2245</v>
      </c>
      <c r="L1036" s="8"/>
      <c r="M1036" s="8" t="s">
        <v>3526</v>
      </c>
      <c r="N1036" s="8"/>
      <c r="O1036" s="8"/>
      <c r="P1036" s="8"/>
      <c r="Q1036" s="20">
        <v>38492</v>
      </c>
      <c r="R1036" s="20"/>
      <c r="S1036" s="24" t="s">
        <v>3013</v>
      </c>
      <c r="T1036" s="16"/>
      <c r="U1036" s="12"/>
      <c r="V1036" s="12"/>
      <c r="W1036" s="8" t="s">
        <v>3013</v>
      </c>
      <c r="X1036" s="8"/>
    </row>
    <row r="1037" spans="1:26" ht="15" customHeight="1" x14ac:dyDescent="0.25">
      <c r="A1037" s="8" t="s">
        <v>24</v>
      </c>
      <c r="B1037" s="9">
        <v>1716</v>
      </c>
      <c r="C1037" s="8"/>
      <c r="D1037" s="10" t="s">
        <v>3527</v>
      </c>
      <c r="E1037" s="8" t="s">
        <v>1022</v>
      </c>
      <c r="F1037" s="8" t="s">
        <v>1290</v>
      </c>
      <c r="G1037" s="8" t="s">
        <v>89</v>
      </c>
      <c r="H1037" s="10" t="s">
        <v>3527</v>
      </c>
      <c r="I1037" s="8" t="s">
        <v>74</v>
      </c>
      <c r="J1037" s="8"/>
      <c r="K1037" s="15" t="s">
        <v>2245</v>
      </c>
      <c r="L1037" s="8"/>
      <c r="M1037" s="8" t="s">
        <v>3528</v>
      </c>
      <c r="N1037" s="8"/>
      <c r="O1037" s="8"/>
      <c r="P1037" s="8"/>
      <c r="Q1037" s="20">
        <v>38493</v>
      </c>
      <c r="R1037" s="20"/>
      <c r="S1037" s="24" t="s">
        <v>3013</v>
      </c>
      <c r="T1037" s="71"/>
      <c r="U1037" s="12"/>
      <c r="V1037" s="12"/>
      <c r="W1037" s="8" t="s">
        <v>3013</v>
      </c>
      <c r="X1037" s="8"/>
      <c r="Z1037" s="29"/>
    </row>
    <row r="1038" spans="1:26" ht="15" customHeight="1" x14ac:dyDescent="0.25">
      <c r="A1038" s="8" t="s">
        <v>24</v>
      </c>
      <c r="B1038" s="9">
        <v>1717</v>
      </c>
      <c r="C1038" s="13"/>
      <c r="D1038" s="18" t="s">
        <v>3529</v>
      </c>
      <c r="E1038" s="13" t="s">
        <v>1061</v>
      </c>
      <c r="F1038" s="13" t="s">
        <v>3530</v>
      </c>
      <c r="G1038" s="13" t="s">
        <v>3531</v>
      </c>
      <c r="H1038" s="18" t="s">
        <v>3529</v>
      </c>
      <c r="I1038" s="13" t="s">
        <v>74</v>
      </c>
      <c r="J1038" s="13"/>
      <c r="K1038" s="16" t="s">
        <v>2245</v>
      </c>
      <c r="L1038" s="13"/>
      <c r="M1038" s="13" t="s">
        <v>3484</v>
      </c>
      <c r="N1038" s="13"/>
      <c r="O1038" s="13"/>
      <c r="P1038" s="13"/>
      <c r="Q1038" s="21">
        <v>38471</v>
      </c>
      <c r="R1038" s="21"/>
      <c r="S1038" s="24" t="s">
        <v>3485</v>
      </c>
      <c r="T1038" s="24" t="s">
        <v>3485</v>
      </c>
      <c r="U1038" s="19"/>
      <c r="V1038" s="19"/>
      <c r="W1038" s="13" t="s">
        <v>3013</v>
      </c>
      <c r="X1038" s="13"/>
      <c r="Y1038" s="19"/>
    </row>
    <row r="1039" spans="1:26" ht="15" customHeight="1" x14ac:dyDescent="0.25">
      <c r="A1039" s="8" t="s">
        <v>24</v>
      </c>
      <c r="B1039" s="9">
        <v>1718</v>
      </c>
      <c r="C1039" s="13"/>
      <c r="D1039" s="18" t="s">
        <v>3532</v>
      </c>
      <c r="E1039" s="13" t="s">
        <v>3533</v>
      </c>
      <c r="F1039" s="13" t="s">
        <v>3534</v>
      </c>
      <c r="G1039" s="13" t="s">
        <v>3535</v>
      </c>
      <c r="H1039" s="18" t="s">
        <v>3532</v>
      </c>
      <c r="I1039" s="13" t="s">
        <v>74</v>
      </c>
      <c r="J1039" s="13"/>
      <c r="K1039" s="13" t="s">
        <v>3010</v>
      </c>
      <c r="L1039" s="13"/>
      <c r="M1039" s="13"/>
      <c r="N1039" s="13"/>
      <c r="O1039" s="13"/>
      <c r="P1039" s="13"/>
      <c r="Q1039" s="21">
        <v>38231</v>
      </c>
      <c r="R1039" s="21"/>
      <c r="S1039" s="24" t="s">
        <v>3189</v>
      </c>
      <c r="T1039" s="16"/>
      <c r="U1039" s="19"/>
      <c r="V1039" s="19"/>
      <c r="W1039" s="13" t="s">
        <v>3013</v>
      </c>
      <c r="X1039" s="13"/>
      <c r="Y1039" s="19"/>
    </row>
    <row r="1040" spans="1:26" ht="15" customHeight="1" x14ac:dyDescent="0.25">
      <c r="A1040" s="8" t="s">
        <v>24</v>
      </c>
      <c r="B1040" s="9">
        <v>1719</v>
      </c>
      <c r="C1040" s="8"/>
      <c r="D1040" s="10" t="s">
        <v>3536</v>
      </c>
      <c r="E1040" s="16" t="s">
        <v>1152</v>
      </c>
      <c r="F1040" s="16" t="s">
        <v>3537</v>
      </c>
      <c r="G1040" s="8" t="s">
        <v>421</v>
      </c>
      <c r="H1040" s="10" t="s">
        <v>3536</v>
      </c>
      <c r="I1040" s="8" t="s">
        <v>74</v>
      </c>
      <c r="J1040" s="8"/>
      <c r="K1040" s="15" t="s">
        <v>2245</v>
      </c>
      <c r="L1040" s="15" t="s">
        <v>3479</v>
      </c>
      <c r="M1040" s="15" t="s">
        <v>3538</v>
      </c>
      <c r="N1040" s="8"/>
      <c r="O1040" s="8"/>
      <c r="P1040" s="8"/>
      <c r="Q1040" s="20">
        <v>38492</v>
      </c>
      <c r="R1040" s="20"/>
      <c r="S1040" s="24" t="s">
        <v>3013</v>
      </c>
      <c r="T1040" s="16"/>
      <c r="U1040" s="12"/>
      <c r="V1040" s="12"/>
      <c r="W1040" s="8" t="s">
        <v>3013</v>
      </c>
      <c r="X1040" s="8" t="str">
        <f>"+ Bryoria"</f>
        <v>+ Bryoria</v>
      </c>
    </row>
    <row r="1041" spans="1:25" ht="15" customHeight="1" x14ac:dyDescent="0.25">
      <c r="A1041" s="8" t="s">
        <v>24</v>
      </c>
      <c r="B1041" s="9">
        <v>1720</v>
      </c>
      <c r="C1041" s="8"/>
      <c r="D1041" s="10" t="s">
        <v>3536</v>
      </c>
      <c r="E1041" s="8" t="s">
        <v>1152</v>
      </c>
      <c r="F1041" s="8" t="s">
        <v>3537</v>
      </c>
      <c r="G1041" s="8" t="s">
        <v>421</v>
      </c>
      <c r="H1041" s="10" t="s">
        <v>3536</v>
      </c>
      <c r="I1041" s="8" t="s">
        <v>74</v>
      </c>
      <c r="J1041" s="8"/>
      <c r="K1041" s="15" t="s">
        <v>2245</v>
      </c>
      <c r="L1041" s="15" t="s">
        <v>3497</v>
      </c>
      <c r="M1041" s="15" t="s">
        <v>3498</v>
      </c>
      <c r="N1041" s="8"/>
      <c r="O1041" s="8"/>
      <c r="P1041" s="8"/>
      <c r="Q1041" s="20">
        <v>38494</v>
      </c>
      <c r="R1041" s="20"/>
      <c r="S1041" s="24" t="s">
        <v>3013</v>
      </c>
      <c r="T1041" s="16"/>
      <c r="U1041" s="12"/>
      <c r="V1041" s="12"/>
      <c r="W1041" s="8" t="s">
        <v>3013</v>
      </c>
      <c r="X1041" s="8"/>
    </row>
    <row r="1042" spans="1:25" ht="15" customHeight="1" x14ac:dyDescent="0.25">
      <c r="A1042" s="8" t="s">
        <v>24</v>
      </c>
      <c r="B1042" s="9">
        <v>1721</v>
      </c>
      <c r="C1042" s="8"/>
      <c r="D1042" s="8" t="s">
        <v>3539</v>
      </c>
      <c r="E1042" s="8" t="s">
        <v>1223</v>
      </c>
      <c r="F1042" s="8" t="s">
        <v>3540</v>
      </c>
      <c r="G1042" s="8" t="s">
        <v>3541</v>
      </c>
      <c r="H1042" s="10" t="s">
        <v>3539</v>
      </c>
      <c r="I1042" s="8" t="s">
        <v>74</v>
      </c>
      <c r="J1042" s="8" t="s">
        <v>1226</v>
      </c>
      <c r="K1042" s="15" t="s">
        <v>3542</v>
      </c>
      <c r="L1042" s="15" t="s">
        <v>3543</v>
      </c>
      <c r="M1042" s="15" t="s">
        <v>3544</v>
      </c>
      <c r="N1042" s="15" t="s">
        <v>1826</v>
      </c>
      <c r="O1042" s="15" t="s">
        <v>1408</v>
      </c>
      <c r="P1042" s="15" t="s">
        <v>3545</v>
      </c>
      <c r="Q1042" s="20">
        <v>41606</v>
      </c>
      <c r="R1042" s="20"/>
      <c r="S1042" s="24" t="s">
        <v>1187</v>
      </c>
      <c r="T1042" s="16" t="s">
        <v>1188</v>
      </c>
      <c r="U1042" s="12"/>
      <c r="V1042" s="12"/>
      <c r="W1042" s="8" t="s">
        <v>1188</v>
      </c>
      <c r="X1042" s="8"/>
    </row>
    <row r="1043" spans="1:25" ht="15" customHeight="1" x14ac:dyDescent="0.25">
      <c r="A1043" s="8" t="s">
        <v>24</v>
      </c>
      <c r="B1043" s="9">
        <v>1722</v>
      </c>
      <c r="C1043" s="8"/>
      <c r="D1043" s="8" t="s">
        <v>3546</v>
      </c>
      <c r="E1043" s="8" t="s">
        <v>1268</v>
      </c>
      <c r="F1043" s="8" t="s">
        <v>3547</v>
      </c>
      <c r="G1043" s="8" t="s">
        <v>3548</v>
      </c>
      <c r="H1043" s="10" t="s">
        <v>3546</v>
      </c>
      <c r="I1043" s="8" t="s">
        <v>74</v>
      </c>
      <c r="J1043" s="8" t="s">
        <v>1804</v>
      </c>
      <c r="K1043" s="15" t="s">
        <v>3549</v>
      </c>
      <c r="L1043" s="15" t="s">
        <v>3550</v>
      </c>
      <c r="M1043" s="15" t="s">
        <v>3551</v>
      </c>
      <c r="N1043" s="15" t="s">
        <v>3552</v>
      </c>
      <c r="O1043" s="15" t="s">
        <v>3553</v>
      </c>
      <c r="P1043" s="15" t="s">
        <v>3554</v>
      </c>
      <c r="Q1043" s="20">
        <v>41586</v>
      </c>
      <c r="R1043" s="20"/>
      <c r="S1043" s="24" t="s">
        <v>1187</v>
      </c>
      <c r="T1043" s="16" t="s">
        <v>1188</v>
      </c>
      <c r="U1043" s="12"/>
      <c r="V1043" s="12"/>
      <c r="W1043" s="8" t="s">
        <v>1188</v>
      </c>
      <c r="X1043" s="8"/>
    </row>
    <row r="1044" spans="1:25" ht="15" customHeight="1" x14ac:dyDescent="0.25">
      <c r="A1044" s="8" t="s">
        <v>24</v>
      </c>
      <c r="B1044" s="9">
        <v>1723</v>
      </c>
      <c r="C1044" s="8"/>
      <c r="D1044" s="8" t="s">
        <v>2179</v>
      </c>
      <c r="E1044" s="8" t="s">
        <v>1316</v>
      </c>
      <c r="F1044" s="8" t="s">
        <v>2180</v>
      </c>
      <c r="G1044" s="8" t="s">
        <v>2181</v>
      </c>
      <c r="H1044" s="10" t="s">
        <v>2179</v>
      </c>
      <c r="I1044" s="8" t="s">
        <v>74</v>
      </c>
      <c r="J1044" s="8" t="s">
        <v>1804</v>
      </c>
      <c r="K1044" s="15" t="s">
        <v>3549</v>
      </c>
      <c r="L1044" s="15" t="s">
        <v>3550</v>
      </c>
      <c r="M1044" s="15" t="s">
        <v>3551</v>
      </c>
      <c r="N1044" s="15" t="s">
        <v>3552</v>
      </c>
      <c r="O1044" s="15" t="s">
        <v>840</v>
      </c>
      <c r="P1044" s="15" t="s">
        <v>3555</v>
      </c>
      <c r="Q1044" s="20">
        <v>41586</v>
      </c>
      <c r="R1044" s="20"/>
      <c r="S1044" s="24" t="s">
        <v>1187</v>
      </c>
      <c r="T1044" s="16" t="s">
        <v>1188</v>
      </c>
      <c r="U1044" s="12"/>
      <c r="V1044" s="12"/>
      <c r="W1044" s="8" t="s">
        <v>1188</v>
      </c>
      <c r="X1044" s="8" t="s">
        <v>3556</v>
      </c>
    </row>
    <row r="1045" spans="1:25" ht="15" customHeight="1" x14ac:dyDescent="0.25">
      <c r="A1045" s="8" t="s">
        <v>24</v>
      </c>
      <c r="B1045" s="9">
        <v>1724</v>
      </c>
      <c r="C1045" s="8"/>
      <c r="D1045" s="8" t="s">
        <v>236</v>
      </c>
      <c r="E1045" s="8" t="s">
        <v>232</v>
      </c>
      <c r="F1045" s="8" t="s">
        <v>237</v>
      </c>
      <c r="G1045" s="8" t="s">
        <v>3557</v>
      </c>
      <c r="H1045" s="10" t="s">
        <v>236</v>
      </c>
      <c r="I1045" s="8" t="s">
        <v>74</v>
      </c>
      <c r="J1045" s="8" t="s">
        <v>3558</v>
      </c>
      <c r="K1045" s="15" t="s">
        <v>3559</v>
      </c>
      <c r="L1045" s="15" t="s">
        <v>3560</v>
      </c>
      <c r="M1045" s="15" t="s">
        <v>3561</v>
      </c>
      <c r="N1045" s="15" t="s">
        <v>1764</v>
      </c>
      <c r="O1045" s="15" t="s">
        <v>1672</v>
      </c>
      <c r="P1045" s="8" t="s">
        <v>3562</v>
      </c>
      <c r="Q1045" s="20">
        <v>41100</v>
      </c>
      <c r="R1045" s="20"/>
      <c r="S1045" s="24" t="s">
        <v>1308</v>
      </c>
      <c r="T1045" s="16" t="s">
        <v>1188</v>
      </c>
      <c r="U1045" s="12"/>
      <c r="V1045" s="12"/>
      <c r="W1045" s="8" t="s">
        <v>1188</v>
      </c>
      <c r="X1045" s="8" t="s">
        <v>3563</v>
      </c>
    </row>
    <row r="1046" spans="1:25" ht="15" customHeight="1" x14ac:dyDescent="0.25">
      <c r="A1046" s="8" t="s">
        <v>24</v>
      </c>
      <c r="B1046" s="9">
        <v>1725</v>
      </c>
      <c r="C1046" s="8"/>
      <c r="D1046" s="8" t="s">
        <v>1447</v>
      </c>
      <c r="E1046" s="8" t="s">
        <v>243</v>
      </c>
      <c r="F1046" s="8" t="s">
        <v>1448</v>
      </c>
      <c r="G1046" s="8" t="s">
        <v>3564</v>
      </c>
      <c r="H1046" s="10" t="s">
        <v>1447</v>
      </c>
      <c r="I1046" s="8" t="s">
        <v>74</v>
      </c>
      <c r="J1046" s="8" t="s">
        <v>1226</v>
      </c>
      <c r="K1046" s="15" t="s">
        <v>3542</v>
      </c>
      <c r="L1046" s="15" t="s">
        <v>3565</v>
      </c>
      <c r="M1046" s="15" t="s">
        <v>3566</v>
      </c>
      <c r="N1046" s="15" t="s">
        <v>3567</v>
      </c>
      <c r="O1046" s="15" t="s">
        <v>3568</v>
      </c>
      <c r="P1046" s="15" t="s">
        <v>3569</v>
      </c>
      <c r="Q1046" s="20">
        <v>41607</v>
      </c>
      <c r="R1046" s="20"/>
      <c r="S1046" s="24" t="s">
        <v>1187</v>
      </c>
      <c r="T1046" s="16" t="s">
        <v>1188</v>
      </c>
      <c r="U1046" s="12"/>
      <c r="V1046" s="12"/>
      <c r="W1046" s="8" t="s">
        <v>1188</v>
      </c>
      <c r="X1046" s="8"/>
    </row>
    <row r="1047" spans="1:25" ht="15" customHeight="1" x14ac:dyDescent="0.25">
      <c r="A1047" s="8" t="s">
        <v>24</v>
      </c>
      <c r="B1047" s="9">
        <v>1726</v>
      </c>
      <c r="C1047" s="8"/>
      <c r="D1047" s="8" t="s">
        <v>1447</v>
      </c>
      <c r="E1047" s="8" t="s">
        <v>243</v>
      </c>
      <c r="F1047" s="8" t="s">
        <v>1448</v>
      </c>
      <c r="G1047" s="8" t="s">
        <v>3564</v>
      </c>
      <c r="H1047" s="10" t="s">
        <v>1447</v>
      </c>
      <c r="I1047" s="8" t="s">
        <v>74</v>
      </c>
      <c r="J1047" s="8" t="s">
        <v>1226</v>
      </c>
      <c r="K1047" s="15" t="s">
        <v>3542</v>
      </c>
      <c r="L1047" s="15" t="s">
        <v>3543</v>
      </c>
      <c r="M1047" s="15" t="s">
        <v>3544</v>
      </c>
      <c r="N1047" s="15" t="s">
        <v>1826</v>
      </c>
      <c r="O1047" s="15" t="s">
        <v>1408</v>
      </c>
      <c r="P1047" s="15" t="s">
        <v>3545</v>
      </c>
      <c r="Q1047" s="20">
        <v>41606</v>
      </c>
      <c r="R1047" s="20"/>
      <c r="S1047" s="24" t="s">
        <v>1187</v>
      </c>
      <c r="T1047" s="16" t="s">
        <v>1188</v>
      </c>
      <c r="U1047" s="12"/>
      <c r="V1047" s="12"/>
      <c r="W1047" s="8" t="s">
        <v>1188</v>
      </c>
      <c r="X1047" s="8" t="s">
        <v>3570</v>
      </c>
    </row>
    <row r="1048" spans="1:25" ht="15" customHeight="1" x14ac:dyDescent="0.25">
      <c r="A1048" s="8" t="s">
        <v>24</v>
      </c>
      <c r="B1048" s="9">
        <v>1727</v>
      </c>
      <c r="C1048" s="8"/>
      <c r="D1048" s="8" t="s">
        <v>1656</v>
      </c>
      <c r="E1048" s="8" t="s">
        <v>818</v>
      </c>
      <c r="F1048" s="8" t="s">
        <v>1657</v>
      </c>
      <c r="G1048" s="8" t="s">
        <v>3571</v>
      </c>
      <c r="H1048" s="10" t="s">
        <v>1656</v>
      </c>
      <c r="I1048" s="8" t="s">
        <v>74</v>
      </c>
      <c r="J1048" s="8" t="s">
        <v>1303</v>
      </c>
      <c r="K1048" s="15" t="s">
        <v>1604</v>
      </c>
      <c r="L1048" s="15" t="s">
        <v>3572</v>
      </c>
      <c r="M1048" s="15" t="s">
        <v>3573</v>
      </c>
      <c r="N1048" s="15" t="s">
        <v>1246</v>
      </c>
      <c r="O1048" s="15" t="s">
        <v>1382</v>
      </c>
      <c r="P1048" s="15" t="s">
        <v>3574</v>
      </c>
      <c r="Q1048" s="20">
        <v>41101</v>
      </c>
      <c r="R1048" s="20"/>
      <c r="S1048" s="24" t="s">
        <v>1308</v>
      </c>
      <c r="T1048" s="16" t="s">
        <v>1188</v>
      </c>
      <c r="U1048" s="12"/>
      <c r="V1048" s="12"/>
      <c r="W1048" s="8" t="s">
        <v>1188</v>
      </c>
      <c r="X1048" s="8"/>
    </row>
    <row r="1049" spans="1:25" ht="15" customHeight="1" x14ac:dyDescent="0.25">
      <c r="A1049" s="8" t="s">
        <v>24</v>
      </c>
      <c r="B1049" s="9">
        <v>1728</v>
      </c>
      <c r="C1049" s="8"/>
      <c r="D1049" s="8" t="s">
        <v>1732</v>
      </c>
      <c r="E1049" s="8" t="s">
        <v>1733</v>
      </c>
      <c r="F1049" s="8" t="s">
        <v>1734</v>
      </c>
      <c r="G1049" s="8" t="s">
        <v>3575</v>
      </c>
      <c r="H1049" s="10" t="s">
        <v>1732</v>
      </c>
      <c r="I1049" s="8" t="s">
        <v>74</v>
      </c>
      <c r="J1049" s="8" t="s">
        <v>1242</v>
      </c>
      <c r="K1049" s="15" t="s">
        <v>3576</v>
      </c>
      <c r="L1049" s="15" t="s">
        <v>3577</v>
      </c>
      <c r="M1049" s="15" t="s">
        <v>3578</v>
      </c>
      <c r="N1049" s="15" t="s">
        <v>3579</v>
      </c>
      <c r="O1049" s="15" t="s">
        <v>840</v>
      </c>
      <c r="P1049" s="15" t="s">
        <v>3580</v>
      </c>
      <c r="Q1049" s="20">
        <v>41142</v>
      </c>
      <c r="R1049" s="20"/>
      <c r="S1049" s="24" t="s">
        <v>1188</v>
      </c>
      <c r="T1049" s="16" t="s">
        <v>1188</v>
      </c>
      <c r="U1049" s="12"/>
      <c r="V1049" s="12"/>
      <c r="W1049" s="8" t="s">
        <v>1188</v>
      </c>
      <c r="X1049" s="8" t="s">
        <v>3581</v>
      </c>
    </row>
    <row r="1050" spans="1:25" ht="15" customHeight="1" x14ac:dyDescent="0.25">
      <c r="A1050" s="8" t="s">
        <v>24</v>
      </c>
      <c r="B1050" s="9">
        <v>1729</v>
      </c>
      <c r="C1050" s="8"/>
      <c r="D1050" s="8" t="s">
        <v>3582</v>
      </c>
      <c r="E1050" s="8" t="s">
        <v>1995</v>
      </c>
      <c r="F1050" s="8" t="s">
        <v>3583</v>
      </c>
      <c r="G1050" s="8" t="s">
        <v>2166</v>
      </c>
      <c r="H1050" s="10" t="s">
        <v>3582</v>
      </c>
      <c r="I1050" s="8" t="s">
        <v>74</v>
      </c>
      <c r="J1050" s="8" t="s">
        <v>1226</v>
      </c>
      <c r="K1050" s="15" t="s">
        <v>3542</v>
      </c>
      <c r="L1050" s="15" t="s">
        <v>3543</v>
      </c>
      <c r="M1050" s="15" t="s">
        <v>3544</v>
      </c>
      <c r="N1050" s="15" t="s">
        <v>1826</v>
      </c>
      <c r="O1050" s="15" t="s">
        <v>1408</v>
      </c>
      <c r="P1050" s="15" t="s">
        <v>3545</v>
      </c>
      <c r="Q1050" s="20">
        <v>41606</v>
      </c>
      <c r="R1050" s="20"/>
      <c r="S1050" s="24" t="s">
        <v>1187</v>
      </c>
      <c r="T1050" s="16" t="s">
        <v>1188</v>
      </c>
      <c r="U1050" s="12"/>
      <c r="V1050" s="12"/>
      <c r="W1050" s="8" t="s">
        <v>1188</v>
      </c>
      <c r="X1050" s="8"/>
    </row>
    <row r="1051" spans="1:25" ht="15" customHeight="1" x14ac:dyDescent="0.25">
      <c r="A1051" s="8" t="s">
        <v>24</v>
      </c>
      <c r="B1051" s="9">
        <v>1730</v>
      </c>
      <c r="C1051" s="13"/>
      <c r="D1051" s="13" t="s">
        <v>3584</v>
      </c>
      <c r="E1051" s="13" t="s">
        <v>3585</v>
      </c>
      <c r="F1051" s="13" t="s">
        <v>3586</v>
      </c>
      <c r="G1051" s="13" t="s">
        <v>3587</v>
      </c>
      <c r="H1051" s="18" t="s">
        <v>3584</v>
      </c>
      <c r="I1051" s="13" t="s">
        <v>74</v>
      </c>
      <c r="J1051" s="13" t="s">
        <v>1303</v>
      </c>
      <c r="K1051" s="16" t="s">
        <v>1604</v>
      </c>
      <c r="L1051" s="16" t="s">
        <v>3588</v>
      </c>
      <c r="M1051" s="16" t="s">
        <v>3589</v>
      </c>
      <c r="N1051" s="13"/>
      <c r="O1051" s="16" t="s">
        <v>2064</v>
      </c>
      <c r="P1051" s="13" t="s">
        <v>3590</v>
      </c>
      <c r="Q1051" s="21">
        <v>41103</v>
      </c>
      <c r="R1051" s="21"/>
      <c r="S1051" s="24" t="s">
        <v>1188</v>
      </c>
      <c r="T1051" s="16" t="s">
        <v>1188</v>
      </c>
      <c r="U1051" s="19"/>
      <c r="V1051" s="19"/>
      <c r="W1051" s="13" t="s">
        <v>1188</v>
      </c>
      <c r="X1051" s="13"/>
      <c r="Y1051" s="19"/>
    </row>
    <row r="1052" spans="1:25" ht="15" customHeight="1" x14ac:dyDescent="0.25">
      <c r="A1052" s="8" t="s">
        <v>3591</v>
      </c>
      <c r="B1052" s="30">
        <v>1731</v>
      </c>
      <c r="C1052" s="10"/>
      <c r="D1052" s="10" t="s">
        <v>3592</v>
      </c>
      <c r="E1052" s="10" t="s">
        <v>3593</v>
      </c>
      <c r="F1052" s="10" t="s">
        <v>3594</v>
      </c>
      <c r="G1052" s="10"/>
      <c r="H1052" s="10" t="s">
        <v>3592</v>
      </c>
      <c r="I1052" s="10" t="s">
        <v>74</v>
      </c>
      <c r="J1052" s="8"/>
      <c r="K1052" s="8"/>
      <c r="L1052" s="8"/>
      <c r="M1052" s="31" t="s">
        <v>3595</v>
      </c>
      <c r="N1052" s="31" t="s">
        <v>3596</v>
      </c>
      <c r="O1052" s="8"/>
      <c r="P1052" s="31" t="s">
        <v>3597</v>
      </c>
      <c r="Q1052" s="32">
        <v>41439</v>
      </c>
      <c r="R1052" s="8"/>
      <c r="S1052" s="16" t="s">
        <v>3598</v>
      </c>
      <c r="T1052" s="16"/>
      <c r="U1052" s="12"/>
      <c r="V1052" s="12"/>
      <c r="W1052" s="12"/>
      <c r="X1052" s="8"/>
    </row>
    <row r="1053" spans="1:25" ht="15" customHeight="1" x14ac:dyDescent="0.25">
      <c r="A1053" s="8" t="s">
        <v>3591</v>
      </c>
      <c r="B1053" s="30">
        <v>1732</v>
      </c>
      <c r="C1053" s="10"/>
      <c r="D1053" s="10" t="s">
        <v>3592</v>
      </c>
      <c r="E1053" s="10" t="s">
        <v>3593</v>
      </c>
      <c r="F1053" s="10" t="s">
        <v>3594</v>
      </c>
      <c r="G1053" s="10"/>
      <c r="H1053" s="10" t="s">
        <v>3592</v>
      </c>
      <c r="I1053" s="10" t="s">
        <v>74</v>
      </c>
      <c r="J1053" s="8"/>
      <c r="K1053" s="8"/>
      <c r="L1053" s="8"/>
      <c r="M1053" s="31" t="s">
        <v>3599</v>
      </c>
      <c r="N1053" s="31" t="s">
        <v>3600</v>
      </c>
      <c r="O1053" s="8"/>
      <c r="P1053" s="31" t="s">
        <v>3601</v>
      </c>
      <c r="Q1053" s="32">
        <v>41453</v>
      </c>
      <c r="R1053" s="8"/>
      <c r="S1053" s="16" t="s">
        <v>3598</v>
      </c>
      <c r="T1053" s="16"/>
      <c r="U1053" s="12"/>
      <c r="V1053" s="12"/>
      <c r="W1053" s="12"/>
      <c r="X1053" s="8"/>
    </row>
    <row r="1054" spans="1:25" ht="15" customHeight="1" x14ac:dyDescent="0.25">
      <c r="A1054" s="8" t="s">
        <v>3591</v>
      </c>
      <c r="B1054" s="30">
        <v>1733</v>
      </c>
      <c r="C1054" s="10"/>
      <c r="D1054" s="10" t="s">
        <v>3592</v>
      </c>
      <c r="E1054" s="10" t="s">
        <v>3593</v>
      </c>
      <c r="F1054" s="10" t="s">
        <v>3594</v>
      </c>
      <c r="G1054" s="10"/>
      <c r="H1054" s="10" t="s">
        <v>3592</v>
      </c>
      <c r="I1054" s="10" t="s">
        <v>74</v>
      </c>
      <c r="J1054" s="8"/>
      <c r="K1054" s="8"/>
      <c r="L1054" s="8"/>
      <c r="M1054" s="31" t="s">
        <v>3599</v>
      </c>
      <c r="N1054" s="31" t="s">
        <v>3602</v>
      </c>
      <c r="O1054" s="8"/>
      <c r="P1054" s="31" t="s">
        <v>3603</v>
      </c>
      <c r="Q1054" s="32">
        <v>41453</v>
      </c>
      <c r="R1054" s="8"/>
      <c r="S1054" s="16" t="s">
        <v>3598</v>
      </c>
      <c r="T1054" s="16"/>
      <c r="U1054" s="12"/>
      <c r="V1054" s="12"/>
      <c r="W1054" s="12"/>
      <c r="X1054" s="8"/>
    </row>
    <row r="1055" spans="1:25" ht="15" customHeight="1" x14ac:dyDescent="0.25">
      <c r="A1055" s="8" t="s">
        <v>3591</v>
      </c>
      <c r="B1055" s="30">
        <v>1734</v>
      </c>
      <c r="C1055" s="10"/>
      <c r="D1055" s="10" t="s">
        <v>3592</v>
      </c>
      <c r="E1055" s="10" t="s">
        <v>3593</v>
      </c>
      <c r="F1055" s="10" t="s">
        <v>3594</v>
      </c>
      <c r="G1055" s="10"/>
      <c r="H1055" s="10" t="s">
        <v>3592</v>
      </c>
      <c r="I1055" s="10" t="s">
        <v>74</v>
      </c>
      <c r="J1055" s="8"/>
      <c r="K1055" s="8"/>
      <c r="L1055" s="8"/>
      <c r="M1055" s="31" t="s">
        <v>3599</v>
      </c>
      <c r="N1055" s="31" t="s">
        <v>3604</v>
      </c>
      <c r="O1055" s="8"/>
      <c r="P1055" s="31" t="s">
        <v>3605</v>
      </c>
      <c r="Q1055" s="32">
        <v>41453</v>
      </c>
      <c r="R1055" s="8"/>
      <c r="S1055" s="16" t="s">
        <v>3598</v>
      </c>
      <c r="T1055" s="19"/>
      <c r="U1055" s="12"/>
      <c r="V1055" s="12"/>
      <c r="W1055" s="12"/>
      <c r="X1055" s="8"/>
    </row>
    <row r="1056" spans="1:25" ht="15" customHeight="1" x14ac:dyDescent="0.25">
      <c r="A1056" s="8" t="s">
        <v>3591</v>
      </c>
      <c r="B1056" s="30">
        <v>1735</v>
      </c>
      <c r="C1056" s="10"/>
      <c r="D1056" s="10" t="s">
        <v>3592</v>
      </c>
      <c r="E1056" s="10" t="s">
        <v>3593</v>
      </c>
      <c r="F1056" s="10" t="s">
        <v>3594</v>
      </c>
      <c r="G1056" s="10"/>
      <c r="H1056" s="10" t="s">
        <v>3592</v>
      </c>
      <c r="I1056" s="10" t="s">
        <v>74</v>
      </c>
      <c r="J1056" s="8"/>
      <c r="K1056" s="8"/>
      <c r="L1056" s="8"/>
      <c r="M1056" s="31" t="s">
        <v>3599</v>
      </c>
      <c r="N1056" s="31" t="s">
        <v>3606</v>
      </c>
      <c r="O1056" s="8"/>
      <c r="P1056" s="31" t="s">
        <v>3607</v>
      </c>
      <c r="Q1056" s="32">
        <v>41453</v>
      </c>
      <c r="R1056" s="8"/>
      <c r="S1056" s="16" t="s">
        <v>3598</v>
      </c>
      <c r="T1056" s="19"/>
      <c r="U1056" s="12"/>
      <c r="V1056" s="12"/>
      <c r="W1056" s="12"/>
      <c r="X1056" s="8"/>
    </row>
    <row r="1057" spans="1:24" ht="15" customHeight="1" x14ac:dyDescent="0.25">
      <c r="A1057" s="8" t="s">
        <v>3591</v>
      </c>
      <c r="B1057" s="30">
        <v>1736</v>
      </c>
      <c r="C1057" s="10"/>
      <c r="D1057" s="10" t="s">
        <v>3592</v>
      </c>
      <c r="E1057" s="10" t="s">
        <v>3593</v>
      </c>
      <c r="F1057" s="10" t="s">
        <v>3594</v>
      </c>
      <c r="G1057" s="10"/>
      <c r="H1057" s="10" t="s">
        <v>3592</v>
      </c>
      <c r="I1057" s="10" t="s">
        <v>74</v>
      </c>
      <c r="J1057" s="8"/>
      <c r="K1057" s="8"/>
      <c r="L1057" s="8"/>
      <c r="M1057" s="8" t="s">
        <v>3608</v>
      </c>
      <c r="N1057" s="31" t="s">
        <v>3609</v>
      </c>
      <c r="O1057" s="8"/>
      <c r="P1057" s="31" t="s">
        <v>3610</v>
      </c>
      <c r="Q1057" s="32">
        <v>41516</v>
      </c>
      <c r="R1057" s="8"/>
      <c r="S1057" s="16" t="s">
        <v>3611</v>
      </c>
      <c r="T1057" s="19"/>
      <c r="U1057" s="12"/>
      <c r="V1057" s="12"/>
      <c r="W1057" s="12"/>
      <c r="X1057" s="8"/>
    </row>
    <row r="1058" spans="1:24" ht="15" customHeight="1" x14ac:dyDescent="0.25">
      <c r="A1058" s="8" t="s">
        <v>3591</v>
      </c>
      <c r="B1058" s="30">
        <v>1737</v>
      </c>
      <c r="C1058" s="10"/>
      <c r="D1058" s="10" t="s">
        <v>3592</v>
      </c>
      <c r="E1058" s="10" t="s">
        <v>3593</v>
      </c>
      <c r="F1058" s="10" t="s">
        <v>3594</v>
      </c>
      <c r="G1058" s="10"/>
      <c r="H1058" s="10" t="s">
        <v>3592</v>
      </c>
      <c r="I1058" s="10" t="s">
        <v>74</v>
      </c>
      <c r="J1058" s="8"/>
      <c r="K1058" s="8"/>
      <c r="L1058" s="8"/>
      <c r="M1058" s="8" t="s">
        <v>3612</v>
      </c>
      <c r="N1058" s="31" t="s">
        <v>3613</v>
      </c>
      <c r="O1058" s="8"/>
      <c r="P1058" s="31" t="s">
        <v>3614</v>
      </c>
      <c r="Q1058" s="32">
        <v>40719</v>
      </c>
      <c r="R1058" s="8"/>
      <c r="S1058" s="16" t="s">
        <v>3615</v>
      </c>
      <c r="T1058" s="19"/>
      <c r="U1058" s="12"/>
      <c r="V1058" s="12"/>
      <c r="W1058" s="12"/>
      <c r="X1058" s="8"/>
    </row>
    <row r="1059" spans="1:24" ht="15" customHeight="1" x14ac:dyDescent="0.25">
      <c r="A1059" s="8" t="s">
        <v>3591</v>
      </c>
      <c r="B1059" s="30">
        <v>1738</v>
      </c>
      <c r="C1059" s="10"/>
      <c r="D1059" s="10" t="s">
        <v>3592</v>
      </c>
      <c r="E1059" s="10" t="s">
        <v>3593</v>
      </c>
      <c r="F1059" s="10" t="s">
        <v>3594</v>
      </c>
      <c r="G1059" s="10"/>
      <c r="H1059" s="10" t="s">
        <v>3592</v>
      </c>
      <c r="I1059" s="10" t="s">
        <v>74</v>
      </c>
      <c r="J1059" s="8"/>
      <c r="K1059" s="8"/>
      <c r="L1059" s="8"/>
      <c r="M1059" s="8" t="s">
        <v>3616</v>
      </c>
      <c r="N1059" s="31" t="s">
        <v>3617</v>
      </c>
      <c r="O1059" s="8"/>
      <c r="P1059" s="31" t="s">
        <v>3618</v>
      </c>
      <c r="Q1059" s="32">
        <v>41453</v>
      </c>
      <c r="R1059" s="8"/>
      <c r="S1059" s="16" t="s">
        <v>3598</v>
      </c>
      <c r="T1059" s="19"/>
      <c r="U1059" s="12"/>
      <c r="V1059" s="12"/>
      <c r="W1059" s="12"/>
      <c r="X1059" s="8"/>
    </row>
    <row r="1060" spans="1:24" ht="15" customHeight="1" x14ac:dyDescent="0.25">
      <c r="A1060" s="8" t="s">
        <v>3591</v>
      </c>
      <c r="B1060" s="30">
        <v>1739</v>
      </c>
      <c r="C1060" s="10"/>
      <c r="D1060" s="10" t="s">
        <v>3592</v>
      </c>
      <c r="E1060" s="10" t="s">
        <v>3593</v>
      </c>
      <c r="F1060" s="10" t="s">
        <v>3594</v>
      </c>
      <c r="G1060" s="10"/>
      <c r="H1060" s="10" t="s">
        <v>3592</v>
      </c>
      <c r="I1060" s="10" t="s">
        <v>74</v>
      </c>
      <c r="J1060" s="8"/>
      <c r="K1060" s="8"/>
      <c r="L1060" s="8"/>
      <c r="M1060" s="8" t="s">
        <v>3619</v>
      </c>
      <c r="N1060" s="31" t="s">
        <v>1528</v>
      </c>
      <c r="O1060" s="8"/>
      <c r="P1060" s="31" t="s">
        <v>3620</v>
      </c>
      <c r="Q1060" s="32">
        <v>41524</v>
      </c>
      <c r="R1060" s="8"/>
      <c r="S1060" s="16" t="s">
        <v>3598</v>
      </c>
      <c r="T1060" s="19"/>
      <c r="U1060" s="12"/>
      <c r="V1060" s="12"/>
      <c r="W1060" s="12"/>
      <c r="X1060" s="8"/>
    </row>
    <row r="1061" spans="1:24" ht="15" customHeight="1" x14ac:dyDescent="0.25">
      <c r="A1061" s="8" t="s">
        <v>3591</v>
      </c>
      <c r="B1061" s="30">
        <v>1740</v>
      </c>
      <c r="C1061" s="10"/>
      <c r="D1061" s="10" t="s">
        <v>3592</v>
      </c>
      <c r="E1061" s="10" t="s">
        <v>3593</v>
      </c>
      <c r="F1061" s="10" t="s">
        <v>3594</v>
      </c>
      <c r="G1061" s="10"/>
      <c r="H1061" s="10" t="s">
        <v>3592</v>
      </c>
      <c r="I1061" s="10" t="s">
        <v>74</v>
      </c>
      <c r="J1061" s="8"/>
      <c r="K1061" s="8"/>
      <c r="L1061" s="8"/>
      <c r="M1061" s="8" t="s">
        <v>3621</v>
      </c>
      <c r="N1061" s="31" t="s">
        <v>3622</v>
      </c>
      <c r="O1061" s="8"/>
      <c r="P1061" s="31" t="s">
        <v>3623</v>
      </c>
      <c r="Q1061" s="32">
        <v>41525</v>
      </c>
      <c r="R1061" s="8"/>
      <c r="S1061" s="16" t="s">
        <v>3598</v>
      </c>
      <c r="T1061" s="19"/>
      <c r="U1061" s="12"/>
      <c r="V1061" s="12"/>
      <c r="W1061" s="12"/>
      <c r="X1061" s="8"/>
    </row>
    <row r="1062" spans="1:24" ht="15" customHeight="1" x14ac:dyDescent="0.25">
      <c r="A1062" s="8" t="s">
        <v>3591</v>
      </c>
      <c r="B1062" s="30">
        <v>1741</v>
      </c>
      <c r="C1062" s="10"/>
      <c r="D1062" s="10" t="s">
        <v>3624</v>
      </c>
      <c r="E1062" s="10" t="s">
        <v>3625</v>
      </c>
      <c r="F1062" s="10" t="s">
        <v>3626</v>
      </c>
      <c r="G1062" s="10"/>
      <c r="H1062" s="10" t="s">
        <v>3624</v>
      </c>
      <c r="I1062" s="10" t="s">
        <v>74</v>
      </c>
      <c r="J1062" s="8"/>
      <c r="K1062" s="8"/>
      <c r="L1062" s="8"/>
      <c r="M1062" s="31" t="s">
        <v>3627</v>
      </c>
      <c r="N1062" s="31" t="s">
        <v>3628</v>
      </c>
      <c r="O1062" s="13"/>
      <c r="P1062" s="31" t="s">
        <v>3629</v>
      </c>
      <c r="Q1062" s="32">
        <v>41532</v>
      </c>
      <c r="R1062" s="13"/>
      <c r="S1062" s="31" t="s">
        <v>3598</v>
      </c>
      <c r="T1062" s="19"/>
      <c r="U1062" s="12"/>
      <c r="V1062" s="12"/>
      <c r="W1062" s="12"/>
      <c r="X1062" s="8"/>
    </row>
    <row r="1063" spans="1:24" ht="15" customHeight="1" x14ac:dyDescent="0.25">
      <c r="A1063" s="8" t="s">
        <v>3591</v>
      </c>
      <c r="B1063" s="30">
        <v>1742</v>
      </c>
      <c r="C1063" s="10"/>
      <c r="D1063" s="10" t="s">
        <v>3624</v>
      </c>
      <c r="E1063" s="10" t="s">
        <v>3625</v>
      </c>
      <c r="F1063" s="10" t="s">
        <v>3626</v>
      </c>
      <c r="G1063" s="10"/>
      <c r="H1063" s="10" t="s">
        <v>3624</v>
      </c>
      <c r="I1063" s="10" t="s">
        <v>74</v>
      </c>
      <c r="J1063" s="8"/>
      <c r="K1063" s="8"/>
      <c r="L1063" s="8"/>
      <c r="M1063" s="31" t="s">
        <v>3595</v>
      </c>
      <c r="N1063" s="31" t="s">
        <v>3602</v>
      </c>
      <c r="O1063" s="13"/>
      <c r="P1063" s="31" t="s">
        <v>3630</v>
      </c>
      <c r="Q1063" s="32">
        <v>41532</v>
      </c>
      <c r="R1063" s="13"/>
      <c r="S1063" s="31" t="s">
        <v>3598</v>
      </c>
      <c r="T1063" s="19"/>
      <c r="U1063" s="12"/>
      <c r="V1063" s="12"/>
      <c r="W1063" s="12"/>
      <c r="X1063" s="8"/>
    </row>
    <row r="1064" spans="1:24" ht="15" customHeight="1" x14ac:dyDescent="0.25">
      <c r="A1064" s="8" t="s">
        <v>3591</v>
      </c>
      <c r="B1064" s="30">
        <v>1743</v>
      </c>
      <c r="C1064" s="10"/>
      <c r="D1064" s="10" t="s">
        <v>3631</v>
      </c>
      <c r="E1064" s="10" t="s">
        <v>3593</v>
      </c>
      <c r="F1064" s="10" t="s">
        <v>67</v>
      </c>
      <c r="G1064" s="10"/>
      <c r="H1064" s="10" t="s">
        <v>3631</v>
      </c>
      <c r="I1064" s="10" t="s">
        <v>74</v>
      </c>
      <c r="J1064" s="8"/>
      <c r="K1064" s="8"/>
      <c r="L1064" s="8"/>
      <c r="M1064" s="31" t="s">
        <v>3595</v>
      </c>
      <c r="N1064" s="31" t="s">
        <v>3602</v>
      </c>
      <c r="O1064" s="13"/>
      <c r="P1064" s="31" t="s">
        <v>3630</v>
      </c>
      <c r="Q1064" s="32">
        <v>41532</v>
      </c>
      <c r="R1064" s="13"/>
      <c r="S1064" s="31" t="s">
        <v>3598</v>
      </c>
      <c r="T1064" s="13"/>
      <c r="U1064" s="12"/>
      <c r="V1064" s="12"/>
      <c r="W1064" s="12"/>
      <c r="X1064" s="8"/>
    </row>
    <row r="1065" spans="1:24" ht="15" customHeight="1" x14ac:dyDescent="0.25">
      <c r="A1065" s="8" t="s">
        <v>3591</v>
      </c>
      <c r="B1065" s="30">
        <v>1744</v>
      </c>
      <c r="C1065" s="10"/>
      <c r="D1065" s="10" t="s">
        <v>3624</v>
      </c>
      <c r="E1065" s="10" t="s">
        <v>3625</v>
      </c>
      <c r="F1065" s="10" t="s">
        <v>3626</v>
      </c>
      <c r="G1065" s="10"/>
      <c r="H1065" s="10" t="s">
        <v>3624</v>
      </c>
      <c r="I1065" s="10" t="s">
        <v>74</v>
      </c>
      <c r="J1065" s="8"/>
      <c r="K1065" s="8"/>
      <c r="L1065" s="8"/>
      <c r="M1065" s="31" t="s">
        <v>3632</v>
      </c>
      <c r="N1065" s="31" t="s">
        <v>3633</v>
      </c>
      <c r="O1065" s="13"/>
      <c r="P1065" s="31" t="s">
        <v>3634</v>
      </c>
      <c r="Q1065" s="32">
        <v>41536</v>
      </c>
      <c r="R1065" s="13"/>
      <c r="S1065" s="31" t="s">
        <v>3598</v>
      </c>
      <c r="T1065" s="19"/>
      <c r="U1065" s="12"/>
      <c r="V1065" s="12"/>
      <c r="W1065" s="12"/>
      <c r="X1065" s="8"/>
    </row>
    <row r="1066" spans="1:24" ht="15" customHeight="1" x14ac:dyDescent="0.25">
      <c r="A1066" s="8" t="s">
        <v>3591</v>
      </c>
      <c r="B1066" s="30">
        <v>1745</v>
      </c>
      <c r="C1066" s="10"/>
      <c r="D1066" s="10" t="s">
        <v>3631</v>
      </c>
      <c r="E1066" s="10" t="s">
        <v>3593</v>
      </c>
      <c r="F1066" s="10" t="s">
        <v>67</v>
      </c>
      <c r="G1066" s="10"/>
      <c r="H1066" s="10" t="s">
        <v>3631</v>
      </c>
      <c r="I1066" s="10" t="s">
        <v>74</v>
      </c>
      <c r="J1066" s="8"/>
      <c r="K1066" s="8"/>
      <c r="L1066" s="8"/>
      <c r="M1066" s="31" t="s">
        <v>3632</v>
      </c>
      <c r="N1066" s="31" t="s">
        <v>3633</v>
      </c>
      <c r="O1066" s="13"/>
      <c r="P1066" s="31" t="s">
        <v>3634</v>
      </c>
      <c r="Q1066" s="32">
        <v>41536</v>
      </c>
      <c r="R1066" s="13"/>
      <c r="S1066" s="31" t="s">
        <v>3598</v>
      </c>
      <c r="T1066" s="13"/>
      <c r="U1066" s="12"/>
      <c r="V1066" s="12"/>
      <c r="W1066" s="12"/>
      <c r="X1066" s="8"/>
    </row>
    <row r="1067" spans="1:24" ht="15" customHeight="1" x14ac:dyDescent="0.25">
      <c r="A1067" s="8" t="s">
        <v>3591</v>
      </c>
      <c r="B1067" s="30">
        <v>1746</v>
      </c>
      <c r="C1067" s="10"/>
      <c r="D1067" s="10" t="s">
        <v>3592</v>
      </c>
      <c r="E1067" s="10" t="s">
        <v>3593</v>
      </c>
      <c r="F1067" s="10" t="s">
        <v>3594</v>
      </c>
      <c r="G1067" s="10"/>
      <c r="H1067" s="10" t="s">
        <v>3592</v>
      </c>
      <c r="I1067" s="10" t="s">
        <v>74</v>
      </c>
      <c r="J1067" s="8"/>
      <c r="K1067" s="8"/>
      <c r="L1067" s="8"/>
      <c r="M1067" s="31" t="s">
        <v>3632</v>
      </c>
      <c r="N1067" s="31" t="s">
        <v>3633</v>
      </c>
      <c r="O1067" s="13"/>
      <c r="P1067" s="31" t="s">
        <v>3634</v>
      </c>
      <c r="Q1067" s="32">
        <v>41536</v>
      </c>
      <c r="R1067" s="13"/>
      <c r="S1067" s="31" t="s">
        <v>3598</v>
      </c>
      <c r="T1067" s="19"/>
      <c r="U1067" s="12"/>
      <c r="V1067" s="12"/>
      <c r="W1067" s="12"/>
      <c r="X1067" s="8"/>
    </row>
    <row r="1068" spans="1:24" ht="15" customHeight="1" x14ac:dyDescent="0.25">
      <c r="A1068" s="8" t="s">
        <v>3591</v>
      </c>
      <c r="B1068" s="30">
        <v>1747</v>
      </c>
      <c r="C1068" s="10"/>
      <c r="D1068" s="10" t="s">
        <v>3624</v>
      </c>
      <c r="E1068" s="10" t="s">
        <v>3625</v>
      </c>
      <c r="F1068" s="10" t="s">
        <v>3626</v>
      </c>
      <c r="G1068" s="10"/>
      <c r="H1068" s="10" t="s">
        <v>3624</v>
      </c>
      <c r="I1068" s="10" t="s">
        <v>74</v>
      </c>
      <c r="J1068" s="8"/>
      <c r="K1068" s="8"/>
      <c r="L1068" s="8"/>
      <c r="M1068" s="31" t="s">
        <v>3632</v>
      </c>
      <c r="N1068" s="31" t="s">
        <v>1739</v>
      </c>
      <c r="O1068" s="13"/>
      <c r="P1068" s="31" t="s">
        <v>3635</v>
      </c>
      <c r="Q1068" s="32">
        <v>41536</v>
      </c>
      <c r="R1068" s="13"/>
      <c r="S1068" s="31" t="s">
        <v>3598</v>
      </c>
      <c r="T1068" s="19"/>
      <c r="U1068" s="12"/>
      <c r="V1068" s="12"/>
      <c r="W1068" s="12"/>
      <c r="X1068" s="8"/>
    </row>
    <row r="1069" spans="1:24" ht="15" customHeight="1" x14ac:dyDescent="0.25">
      <c r="A1069" s="8" t="s">
        <v>3591</v>
      </c>
      <c r="B1069" s="30">
        <v>1748</v>
      </c>
      <c r="C1069" s="10"/>
      <c r="D1069" s="10" t="s">
        <v>3636</v>
      </c>
      <c r="E1069" s="10" t="s">
        <v>3593</v>
      </c>
      <c r="F1069" s="10" t="s">
        <v>3637</v>
      </c>
      <c r="G1069" s="10"/>
      <c r="H1069" s="10" t="s">
        <v>3636</v>
      </c>
      <c r="I1069" s="10" t="s">
        <v>74</v>
      </c>
      <c r="J1069" s="8"/>
      <c r="K1069" s="8"/>
      <c r="L1069" s="8"/>
      <c r="M1069" s="31" t="s">
        <v>3632</v>
      </c>
      <c r="N1069" s="31" t="s">
        <v>1739</v>
      </c>
      <c r="O1069" s="13"/>
      <c r="P1069" s="31" t="s">
        <v>3635</v>
      </c>
      <c r="Q1069" s="32">
        <v>41536</v>
      </c>
      <c r="R1069" s="13"/>
      <c r="S1069" s="31" t="s">
        <v>3598</v>
      </c>
      <c r="T1069" s="19"/>
      <c r="U1069" s="12"/>
      <c r="V1069" s="12"/>
      <c r="W1069" s="12"/>
      <c r="X1069" s="8"/>
    </row>
    <row r="1070" spans="1:24" ht="15" customHeight="1" x14ac:dyDescent="0.25">
      <c r="A1070" s="8" t="s">
        <v>3591</v>
      </c>
      <c r="B1070" s="30">
        <v>1749</v>
      </c>
      <c r="C1070" s="10"/>
      <c r="D1070" s="10" t="s">
        <v>3592</v>
      </c>
      <c r="E1070" s="10" t="s">
        <v>3593</v>
      </c>
      <c r="F1070" s="10" t="s">
        <v>3594</v>
      </c>
      <c r="G1070" s="10"/>
      <c r="H1070" s="10" t="s">
        <v>3592</v>
      </c>
      <c r="I1070" s="10" t="s">
        <v>74</v>
      </c>
      <c r="J1070" s="8"/>
      <c r="K1070" s="8"/>
      <c r="L1070" s="8"/>
      <c r="M1070" s="31" t="s">
        <v>3638</v>
      </c>
      <c r="N1070" s="31" t="s">
        <v>3639</v>
      </c>
      <c r="O1070" s="13"/>
      <c r="P1070" s="33" t="s">
        <v>3640</v>
      </c>
      <c r="Q1070" s="32">
        <v>41517</v>
      </c>
      <c r="R1070" s="13"/>
      <c r="S1070" s="31" t="s">
        <v>3641</v>
      </c>
      <c r="T1070" s="19"/>
      <c r="U1070" s="12"/>
      <c r="V1070" s="12"/>
      <c r="W1070" s="12"/>
      <c r="X1070" s="8"/>
    </row>
    <row r="1071" spans="1:24" ht="15" customHeight="1" x14ac:dyDescent="0.25">
      <c r="A1071" s="8" t="s">
        <v>3591</v>
      </c>
      <c r="B1071" s="30">
        <v>1750</v>
      </c>
      <c r="C1071" s="10"/>
      <c r="D1071" s="10" t="s">
        <v>3592</v>
      </c>
      <c r="E1071" s="10" t="s">
        <v>3593</v>
      </c>
      <c r="F1071" s="10" t="s">
        <v>3594</v>
      </c>
      <c r="G1071" s="10"/>
      <c r="H1071" s="10" t="s">
        <v>3592</v>
      </c>
      <c r="I1071" s="10" t="s">
        <v>74</v>
      </c>
      <c r="J1071" s="8"/>
      <c r="K1071" s="8"/>
      <c r="L1071" s="8"/>
      <c r="M1071" s="31" t="s">
        <v>3642</v>
      </c>
      <c r="N1071" s="31" t="s">
        <v>3643</v>
      </c>
      <c r="O1071" s="13"/>
      <c r="P1071" s="33" t="s">
        <v>3644</v>
      </c>
      <c r="Q1071" s="32">
        <v>41518</v>
      </c>
      <c r="R1071" s="13"/>
      <c r="S1071" s="31" t="s">
        <v>3641</v>
      </c>
      <c r="T1071" s="19"/>
      <c r="U1071" s="12"/>
      <c r="V1071" s="12"/>
      <c r="W1071" s="12"/>
      <c r="X1071" s="8"/>
    </row>
    <row r="1072" spans="1:24" ht="15" customHeight="1" x14ac:dyDescent="0.25">
      <c r="A1072" s="8" t="s">
        <v>3591</v>
      </c>
      <c r="B1072" s="30">
        <v>1751</v>
      </c>
      <c r="C1072" s="10"/>
      <c r="D1072" s="10" t="s">
        <v>3592</v>
      </c>
      <c r="E1072" s="10" t="s">
        <v>3593</v>
      </c>
      <c r="F1072" s="10" t="s">
        <v>3594</v>
      </c>
      <c r="G1072" s="10"/>
      <c r="H1072" s="10" t="s">
        <v>3592</v>
      </c>
      <c r="I1072" s="10" t="s">
        <v>74</v>
      </c>
      <c r="J1072" s="8"/>
      <c r="K1072" s="8"/>
      <c r="L1072" s="8"/>
      <c r="M1072" s="31" t="s">
        <v>3619</v>
      </c>
      <c r="N1072" s="31" t="s">
        <v>3645</v>
      </c>
      <c r="O1072" s="13"/>
      <c r="P1072" s="31" t="s">
        <v>3646</v>
      </c>
      <c r="Q1072" s="32">
        <v>41524</v>
      </c>
      <c r="R1072" s="13"/>
      <c r="S1072" s="31" t="s">
        <v>3598</v>
      </c>
      <c r="T1072" s="13"/>
      <c r="U1072" s="12"/>
      <c r="V1072" s="12"/>
      <c r="W1072" s="12"/>
      <c r="X1072" s="8"/>
    </row>
    <row r="1073" spans="1:25" ht="15" customHeight="1" x14ac:dyDescent="0.25">
      <c r="A1073" s="8" t="s">
        <v>3591</v>
      </c>
      <c r="B1073" s="30">
        <v>1752</v>
      </c>
      <c r="C1073" s="10"/>
      <c r="D1073" s="10" t="s">
        <v>3647</v>
      </c>
      <c r="E1073" s="10" t="s">
        <v>3625</v>
      </c>
      <c r="F1073" s="10" t="s">
        <v>3648</v>
      </c>
      <c r="G1073" s="10"/>
      <c r="H1073" s="10" t="s">
        <v>3647</v>
      </c>
      <c r="I1073" s="10" t="s">
        <v>74</v>
      </c>
      <c r="J1073" s="8"/>
      <c r="K1073" s="8"/>
      <c r="L1073" s="8"/>
      <c r="M1073" s="31" t="s">
        <v>3619</v>
      </c>
      <c r="N1073" s="31" t="s">
        <v>3645</v>
      </c>
      <c r="O1073" s="13"/>
      <c r="P1073" s="31" t="s">
        <v>3646</v>
      </c>
      <c r="Q1073" s="32">
        <v>41524</v>
      </c>
      <c r="R1073" s="13"/>
      <c r="S1073" s="31" t="s">
        <v>3598</v>
      </c>
      <c r="T1073" s="19"/>
      <c r="U1073" s="12"/>
      <c r="V1073" s="12"/>
      <c r="W1073" s="12"/>
      <c r="X1073" s="8"/>
    </row>
    <row r="1074" spans="1:25" ht="15" customHeight="1" x14ac:dyDescent="0.25">
      <c r="A1074" s="8" t="s">
        <v>3591</v>
      </c>
      <c r="B1074" s="30">
        <v>1753</v>
      </c>
      <c r="C1074" s="10"/>
      <c r="D1074" s="10" t="s">
        <v>3592</v>
      </c>
      <c r="E1074" s="10" t="s">
        <v>3593</v>
      </c>
      <c r="F1074" s="10" t="s">
        <v>3594</v>
      </c>
      <c r="G1074" s="10"/>
      <c r="H1074" s="10" t="s">
        <v>3592</v>
      </c>
      <c r="I1074" s="10" t="s">
        <v>74</v>
      </c>
      <c r="J1074" s="8"/>
      <c r="K1074" s="8"/>
      <c r="L1074" s="8"/>
      <c r="M1074" s="31" t="s">
        <v>3649</v>
      </c>
      <c r="N1074" s="31" t="s">
        <v>3650</v>
      </c>
      <c r="O1074" s="13"/>
      <c r="P1074" s="31" t="s">
        <v>3651</v>
      </c>
      <c r="Q1074" s="32">
        <v>41460</v>
      </c>
      <c r="R1074" s="13"/>
      <c r="S1074" s="31" t="s">
        <v>3652</v>
      </c>
      <c r="T1074" s="19"/>
      <c r="U1074" s="12"/>
      <c r="V1074" s="12"/>
      <c r="W1074" s="12"/>
      <c r="X1074" s="8"/>
    </row>
    <row r="1075" spans="1:25" ht="15" customHeight="1" x14ac:dyDescent="0.25">
      <c r="A1075" s="8" t="s">
        <v>3591</v>
      </c>
      <c r="B1075" s="30">
        <v>1754</v>
      </c>
      <c r="C1075" s="10"/>
      <c r="D1075" s="10" t="s">
        <v>3624</v>
      </c>
      <c r="E1075" s="10" t="s">
        <v>3625</v>
      </c>
      <c r="F1075" s="10" t="s">
        <v>3626</v>
      </c>
      <c r="G1075" s="10"/>
      <c r="H1075" s="10" t="s">
        <v>3624</v>
      </c>
      <c r="I1075" s="10" t="s">
        <v>74</v>
      </c>
      <c r="J1075" s="8"/>
      <c r="K1075" s="8"/>
      <c r="L1075" s="8"/>
      <c r="M1075" s="31" t="s">
        <v>3653</v>
      </c>
      <c r="N1075" s="31" t="s">
        <v>2938</v>
      </c>
      <c r="O1075" s="13"/>
      <c r="P1075" s="31" t="s">
        <v>3654</v>
      </c>
      <c r="Q1075" s="32">
        <v>41536</v>
      </c>
      <c r="R1075" s="13"/>
      <c r="S1075" s="31" t="s">
        <v>3655</v>
      </c>
      <c r="T1075" s="19"/>
      <c r="U1075" s="12"/>
      <c r="V1075" s="12"/>
      <c r="W1075" s="12"/>
      <c r="X1075" s="8"/>
    </row>
    <row r="1076" spans="1:25" ht="15" customHeight="1" x14ac:dyDescent="0.25">
      <c r="A1076" s="8" t="s">
        <v>3591</v>
      </c>
      <c r="B1076" s="30">
        <v>1755</v>
      </c>
      <c r="C1076" s="10"/>
      <c r="D1076" s="10" t="s">
        <v>3592</v>
      </c>
      <c r="E1076" s="10" t="s">
        <v>3593</v>
      </c>
      <c r="F1076" s="10" t="s">
        <v>3594</v>
      </c>
      <c r="G1076" s="10"/>
      <c r="H1076" s="10" t="s">
        <v>3592</v>
      </c>
      <c r="I1076" s="10" t="s">
        <v>74</v>
      </c>
      <c r="J1076" s="8"/>
      <c r="K1076" s="8"/>
      <c r="L1076" s="8"/>
      <c r="M1076" s="31" t="s">
        <v>3656</v>
      </c>
      <c r="N1076" s="31" t="s">
        <v>3657</v>
      </c>
      <c r="O1076" s="13"/>
      <c r="P1076" s="13" t="s">
        <v>3658</v>
      </c>
      <c r="Q1076" s="21">
        <v>41508</v>
      </c>
      <c r="R1076" s="13"/>
      <c r="S1076" s="31" t="s">
        <v>3659</v>
      </c>
      <c r="T1076" s="13"/>
      <c r="U1076" s="12"/>
      <c r="V1076" s="12"/>
      <c r="W1076" s="12"/>
      <c r="X1076" s="8"/>
    </row>
    <row r="1077" spans="1:25" ht="15" customHeight="1" x14ac:dyDescent="0.25">
      <c r="A1077" s="8" t="s">
        <v>3591</v>
      </c>
      <c r="B1077" s="30">
        <v>1756</v>
      </c>
      <c r="C1077" s="10"/>
      <c r="D1077" s="10" t="s">
        <v>3592</v>
      </c>
      <c r="E1077" s="10" t="s">
        <v>3593</v>
      </c>
      <c r="F1077" s="10" t="s">
        <v>3594</v>
      </c>
      <c r="G1077" s="10"/>
      <c r="H1077" s="10" t="s">
        <v>3592</v>
      </c>
      <c r="I1077" s="10" t="s">
        <v>74</v>
      </c>
      <c r="J1077" s="8"/>
      <c r="K1077" s="8"/>
      <c r="L1077" s="8"/>
      <c r="M1077" s="31" t="s">
        <v>3660</v>
      </c>
      <c r="N1077" s="31" t="s">
        <v>1919</v>
      </c>
      <c r="O1077" s="13"/>
      <c r="P1077" s="13" t="s">
        <v>3661</v>
      </c>
      <c r="Q1077" s="21">
        <v>41508</v>
      </c>
      <c r="R1077" s="13"/>
      <c r="S1077" s="31" t="s">
        <v>3659</v>
      </c>
      <c r="T1077" s="13"/>
      <c r="U1077" s="12"/>
      <c r="V1077" s="12"/>
      <c r="W1077" s="12"/>
      <c r="X1077" s="8"/>
    </row>
    <row r="1078" spans="1:25" ht="15" customHeight="1" x14ac:dyDescent="0.25">
      <c r="A1078" s="8" t="s">
        <v>3591</v>
      </c>
      <c r="B1078" s="30">
        <v>1757</v>
      </c>
      <c r="C1078" s="10"/>
      <c r="D1078" s="10" t="s">
        <v>3592</v>
      </c>
      <c r="E1078" s="18" t="s">
        <v>3593</v>
      </c>
      <c r="F1078" s="18" t="s">
        <v>3594</v>
      </c>
      <c r="G1078" s="10"/>
      <c r="H1078" s="10" t="s">
        <v>3592</v>
      </c>
      <c r="I1078" s="10" t="s">
        <v>74</v>
      </c>
      <c r="J1078" s="8"/>
      <c r="K1078" s="8"/>
      <c r="L1078" s="8"/>
      <c r="M1078" s="31" t="s">
        <v>3662</v>
      </c>
      <c r="N1078" s="16" t="s">
        <v>3663</v>
      </c>
      <c r="O1078" s="13"/>
      <c r="P1078" s="16" t="s">
        <v>3664</v>
      </c>
      <c r="Q1078" s="21">
        <v>41486</v>
      </c>
      <c r="R1078" s="13"/>
      <c r="S1078" s="31" t="s">
        <v>3652</v>
      </c>
      <c r="T1078" s="13"/>
      <c r="U1078" s="12"/>
      <c r="V1078" s="12"/>
      <c r="W1078" s="12"/>
      <c r="X1078" s="8"/>
    </row>
    <row r="1079" spans="1:25" ht="15" customHeight="1" x14ac:dyDescent="0.25">
      <c r="A1079" s="8" t="s">
        <v>3591</v>
      </c>
      <c r="B1079" s="30">
        <v>1758</v>
      </c>
      <c r="C1079" s="10"/>
      <c r="D1079" s="10" t="s">
        <v>3592</v>
      </c>
      <c r="E1079" s="18" t="s">
        <v>3593</v>
      </c>
      <c r="F1079" s="18" t="s">
        <v>3594</v>
      </c>
      <c r="G1079" s="10"/>
      <c r="H1079" s="10" t="s">
        <v>3592</v>
      </c>
      <c r="I1079" s="10" t="s">
        <v>74</v>
      </c>
      <c r="J1079" s="8"/>
      <c r="K1079" s="8"/>
      <c r="L1079" s="8"/>
      <c r="M1079" s="31" t="s">
        <v>3665</v>
      </c>
      <c r="N1079" s="13" t="s">
        <v>3666</v>
      </c>
      <c r="O1079" s="13"/>
      <c r="P1079" s="31" t="s">
        <v>3667</v>
      </c>
      <c r="Q1079" s="21">
        <v>41505</v>
      </c>
      <c r="R1079" s="13"/>
      <c r="S1079" s="31" t="s">
        <v>3659</v>
      </c>
      <c r="T1079" s="13"/>
      <c r="U1079" s="12"/>
      <c r="V1079" s="12"/>
      <c r="W1079" s="12"/>
      <c r="X1079" s="8"/>
    </row>
    <row r="1080" spans="1:25" ht="15" customHeight="1" x14ac:dyDescent="0.25">
      <c r="A1080" s="8" t="s">
        <v>3591</v>
      </c>
      <c r="B1080" s="30">
        <v>1759</v>
      </c>
      <c r="C1080" s="10"/>
      <c r="D1080" s="10" t="s">
        <v>3592</v>
      </c>
      <c r="E1080" s="10" t="s">
        <v>3593</v>
      </c>
      <c r="F1080" s="10" t="s">
        <v>3594</v>
      </c>
      <c r="G1080" s="10"/>
      <c r="H1080" s="10" t="s">
        <v>3592</v>
      </c>
      <c r="I1080" s="10" t="s">
        <v>74</v>
      </c>
      <c r="J1080" s="8"/>
      <c r="K1080" s="8"/>
      <c r="L1080" s="13"/>
      <c r="M1080" s="31" t="s">
        <v>3668</v>
      </c>
      <c r="N1080" s="13" t="s">
        <v>3669</v>
      </c>
      <c r="O1080" s="13"/>
      <c r="P1080" s="13" t="s">
        <v>3670</v>
      </c>
      <c r="Q1080" s="21">
        <v>41506</v>
      </c>
      <c r="R1080" s="13"/>
      <c r="S1080" s="31" t="s">
        <v>3659</v>
      </c>
      <c r="T1080" s="13"/>
      <c r="U1080" s="12"/>
      <c r="V1080" s="12"/>
      <c r="W1080" s="12"/>
      <c r="X1080" s="8"/>
      <c r="Y1080" s="9"/>
    </row>
    <row r="1081" spans="1:25" ht="15" customHeight="1" x14ac:dyDescent="0.25">
      <c r="A1081" s="8" t="s">
        <v>3591</v>
      </c>
      <c r="B1081" s="30">
        <v>1760</v>
      </c>
      <c r="C1081" s="10"/>
      <c r="D1081" s="10" t="s">
        <v>3592</v>
      </c>
      <c r="E1081" s="18" t="s">
        <v>3593</v>
      </c>
      <c r="F1081" s="18" t="s">
        <v>3594</v>
      </c>
      <c r="G1081" s="10"/>
      <c r="H1081" s="10" t="s">
        <v>3592</v>
      </c>
      <c r="I1081" s="10" t="s">
        <v>74</v>
      </c>
      <c r="J1081" s="8"/>
      <c r="K1081" s="8"/>
      <c r="L1081" s="8"/>
      <c r="M1081" s="31" t="s">
        <v>3671</v>
      </c>
      <c r="N1081" s="16" t="s">
        <v>3672</v>
      </c>
      <c r="O1081" s="13"/>
      <c r="P1081" s="16" t="s">
        <v>3673</v>
      </c>
      <c r="Q1081" s="21">
        <v>41495</v>
      </c>
      <c r="R1081" s="13"/>
      <c r="S1081" s="31" t="s">
        <v>3659</v>
      </c>
      <c r="T1081" s="13"/>
      <c r="U1081" s="12"/>
      <c r="V1081" s="12"/>
      <c r="W1081" s="12"/>
      <c r="X1081" s="8"/>
      <c r="Y1081" s="9"/>
    </row>
    <row r="1082" spans="1:25" ht="15" customHeight="1" x14ac:dyDescent="0.25">
      <c r="A1082" s="8" t="s">
        <v>3591</v>
      </c>
      <c r="B1082" s="30">
        <v>1761</v>
      </c>
      <c r="C1082" s="10"/>
      <c r="D1082" s="10" t="s">
        <v>3592</v>
      </c>
      <c r="E1082" s="10" t="s">
        <v>3593</v>
      </c>
      <c r="F1082" s="10" t="s">
        <v>3594</v>
      </c>
      <c r="G1082" s="10"/>
      <c r="H1082" s="10" t="s">
        <v>3592</v>
      </c>
      <c r="I1082" s="10" t="s">
        <v>74</v>
      </c>
      <c r="J1082" s="8"/>
      <c r="K1082" s="8"/>
      <c r="L1082" s="8"/>
      <c r="M1082" s="31" t="s">
        <v>3674</v>
      </c>
      <c r="N1082" s="16" t="s">
        <v>1582</v>
      </c>
      <c r="O1082" s="13"/>
      <c r="P1082" s="16" t="s">
        <v>3675</v>
      </c>
      <c r="Q1082" s="21">
        <v>41486</v>
      </c>
      <c r="R1082" s="13"/>
      <c r="S1082" s="31" t="s">
        <v>3652</v>
      </c>
      <c r="T1082" s="13"/>
      <c r="U1082" s="12"/>
      <c r="V1082" s="12"/>
      <c r="W1082" s="12"/>
      <c r="X1082" s="8"/>
      <c r="Y1082" s="9"/>
    </row>
    <row r="1083" spans="1:25" ht="15" customHeight="1" x14ac:dyDescent="0.25">
      <c r="A1083" s="8" t="s">
        <v>3591</v>
      </c>
      <c r="B1083" s="30">
        <v>1762</v>
      </c>
      <c r="C1083" s="10"/>
      <c r="D1083" s="10" t="s">
        <v>3592</v>
      </c>
      <c r="E1083" s="10" t="s">
        <v>3593</v>
      </c>
      <c r="F1083" s="10" t="s">
        <v>3594</v>
      </c>
      <c r="G1083" s="10"/>
      <c r="H1083" s="10" t="s">
        <v>3592</v>
      </c>
      <c r="I1083" s="10" t="s">
        <v>74</v>
      </c>
      <c r="J1083" s="8"/>
      <c r="K1083" s="8"/>
      <c r="L1083" s="8"/>
      <c r="M1083" s="31" t="s">
        <v>3676</v>
      </c>
      <c r="N1083" s="16" t="s">
        <v>3677</v>
      </c>
      <c r="O1083" s="13"/>
      <c r="P1083" s="16" t="s">
        <v>3678</v>
      </c>
      <c r="Q1083" s="21">
        <v>41502</v>
      </c>
      <c r="R1083" s="13"/>
      <c r="S1083" s="31" t="s">
        <v>3679</v>
      </c>
      <c r="T1083" s="13"/>
      <c r="U1083" s="12"/>
      <c r="V1083" s="12"/>
      <c r="W1083" s="12"/>
      <c r="X1083" s="8"/>
      <c r="Y1083" s="9"/>
    </row>
    <row r="1084" spans="1:25" ht="15" customHeight="1" x14ac:dyDescent="0.25">
      <c r="A1084" s="8" t="s">
        <v>3591</v>
      </c>
      <c r="B1084" s="30">
        <v>1763</v>
      </c>
      <c r="C1084" s="10"/>
      <c r="D1084" s="10" t="s">
        <v>3592</v>
      </c>
      <c r="E1084" s="10" t="s">
        <v>3593</v>
      </c>
      <c r="F1084" s="10" t="s">
        <v>3594</v>
      </c>
      <c r="G1084" s="10"/>
      <c r="H1084" s="10" t="s">
        <v>3592</v>
      </c>
      <c r="I1084" s="10" t="s">
        <v>74</v>
      </c>
      <c r="J1084" s="8"/>
      <c r="K1084" s="8"/>
      <c r="L1084" s="8"/>
      <c r="M1084" s="31" t="s">
        <v>3680</v>
      </c>
      <c r="N1084" s="16" t="s">
        <v>3681</v>
      </c>
      <c r="O1084" s="13"/>
      <c r="P1084" s="31" t="s">
        <v>3682</v>
      </c>
      <c r="Q1084" s="21">
        <v>41492</v>
      </c>
      <c r="R1084" s="13"/>
      <c r="S1084" s="31" t="s">
        <v>3005</v>
      </c>
      <c r="T1084" s="13"/>
      <c r="U1084" s="12"/>
      <c r="V1084" s="12"/>
      <c r="W1084" s="12"/>
      <c r="X1084" s="8"/>
      <c r="Y1084" s="9"/>
    </row>
    <row r="1085" spans="1:25" ht="15" customHeight="1" x14ac:dyDescent="0.25">
      <c r="A1085" s="8" t="s">
        <v>3591</v>
      </c>
      <c r="B1085" s="30">
        <v>1764</v>
      </c>
      <c r="C1085" s="10"/>
      <c r="D1085" s="10" t="s">
        <v>3592</v>
      </c>
      <c r="E1085" s="10" t="s">
        <v>3593</v>
      </c>
      <c r="F1085" s="10" t="s">
        <v>3594</v>
      </c>
      <c r="G1085" s="10"/>
      <c r="H1085" s="10" t="s">
        <v>3592</v>
      </c>
      <c r="I1085" s="10" t="s">
        <v>74</v>
      </c>
      <c r="J1085" s="8"/>
      <c r="K1085" s="8"/>
      <c r="L1085" s="8"/>
      <c r="M1085" s="31" t="s">
        <v>3683</v>
      </c>
      <c r="N1085" s="16" t="s">
        <v>3684</v>
      </c>
      <c r="O1085" s="13"/>
      <c r="P1085" s="16" t="s">
        <v>3685</v>
      </c>
      <c r="Q1085" s="21">
        <v>41502</v>
      </c>
      <c r="R1085" s="13"/>
      <c r="S1085" s="31" t="s">
        <v>3686</v>
      </c>
      <c r="T1085" s="13"/>
      <c r="U1085" s="12"/>
      <c r="V1085" s="12"/>
      <c r="W1085" s="12"/>
      <c r="X1085" s="8"/>
      <c r="Y1085" s="9"/>
    </row>
    <row r="1086" spans="1:25" ht="15" customHeight="1" x14ac:dyDescent="0.25">
      <c r="A1086" s="8" t="s">
        <v>3591</v>
      </c>
      <c r="B1086" s="30">
        <v>1765</v>
      </c>
      <c r="C1086" s="10"/>
      <c r="D1086" s="10" t="s">
        <v>3624</v>
      </c>
      <c r="E1086" s="10" t="s">
        <v>3625</v>
      </c>
      <c r="F1086" s="10" t="s">
        <v>3626</v>
      </c>
      <c r="G1086" s="10"/>
      <c r="H1086" s="10" t="s">
        <v>3624</v>
      </c>
      <c r="I1086" s="10" t="s">
        <v>74</v>
      </c>
      <c r="J1086" s="8"/>
      <c r="K1086" s="8"/>
      <c r="L1086" s="8"/>
      <c r="M1086" s="31" t="s">
        <v>3683</v>
      </c>
      <c r="N1086" s="16" t="s">
        <v>3684</v>
      </c>
      <c r="O1086" s="13"/>
      <c r="P1086" s="16" t="s">
        <v>3685</v>
      </c>
      <c r="Q1086" s="21">
        <v>41502</v>
      </c>
      <c r="R1086" s="13"/>
      <c r="S1086" s="31" t="s">
        <v>3686</v>
      </c>
      <c r="T1086" s="19"/>
      <c r="U1086" s="12"/>
      <c r="V1086" s="12"/>
      <c r="W1086" s="12"/>
      <c r="X1086" s="8"/>
      <c r="Y1086" s="9"/>
    </row>
    <row r="1087" spans="1:25" ht="15" customHeight="1" x14ac:dyDescent="0.25">
      <c r="A1087" s="8" t="s">
        <v>3591</v>
      </c>
      <c r="B1087" s="30">
        <v>1766</v>
      </c>
      <c r="C1087" s="10"/>
      <c r="D1087" s="10" t="s">
        <v>3592</v>
      </c>
      <c r="E1087" s="10" t="s">
        <v>3593</v>
      </c>
      <c r="F1087" s="10" t="s">
        <v>3594</v>
      </c>
      <c r="G1087" s="10"/>
      <c r="H1087" s="10" t="s">
        <v>3592</v>
      </c>
      <c r="I1087" s="10" t="s">
        <v>74</v>
      </c>
      <c r="J1087" s="8"/>
      <c r="K1087" s="8"/>
      <c r="L1087" s="8"/>
      <c r="M1087" s="31" t="s">
        <v>3687</v>
      </c>
      <c r="N1087" s="16" t="s">
        <v>3688</v>
      </c>
      <c r="O1087" s="13"/>
      <c r="P1087" s="16" t="s">
        <v>3689</v>
      </c>
      <c r="Q1087" s="21">
        <v>41502</v>
      </c>
      <c r="R1087" s="13"/>
      <c r="S1087" s="31" t="s">
        <v>3686</v>
      </c>
      <c r="T1087" s="13"/>
      <c r="U1087" s="12"/>
      <c r="V1087" s="12"/>
      <c r="W1087" s="12"/>
      <c r="X1087" s="8"/>
      <c r="Y1087" s="9"/>
    </row>
    <row r="1088" spans="1:25" ht="15" customHeight="1" x14ac:dyDescent="0.25">
      <c r="A1088" s="8" t="s">
        <v>3591</v>
      </c>
      <c r="B1088" s="30">
        <v>1767</v>
      </c>
      <c r="C1088" s="10"/>
      <c r="D1088" s="10" t="s">
        <v>3624</v>
      </c>
      <c r="E1088" s="10" t="s">
        <v>3625</v>
      </c>
      <c r="F1088" s="10" t="s">
        <v>3626</v>
      </c>
      <c r="G1088" s="10"/>
      <c r="H1088" s="10" t="s">
        <v>3624</v>
      </c>
      <c r="I1088" s="10" t="s">
        <v>74</v>
      </c>
      <c r="J1088" s="8"/>
      <c r="K1088" s="8"/>
      <c r="L1088" s="8"/>
      <c r="M1088" s="31" t="s">
        <v>3687</v>
      </c>
      <c r="N1088" s="16" t="s">
        <v>3688</v>
      </c>
      <c r="O1088" s="13"/>
      <c r="P1088" s="16" t="s">
        <v>3689</v>
      </c>
      <c r="Q1088" s="21">
        <v>41502</v>
      </c>
      <c r="R1088" s="13"/>
      <c r="S1088" s="31" t="s">
        <v>3686</v>
      </c>
      <c r="T1088" s="19"/>
      <c r="U1088" s="12"/>
      <c r="V1088" s="12"/>
      <c r="W1088" s="12"/>
      <c r="X1088" s="8"/>
      <c r="Y1088" s="9"/>
    </row>
    <row r="1089" spans="1:25" ht="15" customHeight="1" x14ac:dyDescent="0.25">
      <c r="A1089" s="8" t="s">
        <v>3591</v>
      </c>
      <c r="B1089" s="30">
        <v>1768</v>
      </c>
      <c r="C1089" s="10"/>
      <c r="D1089" s="10" t="s">
        <v>3592</v>
      </c>
      <c r="E1089" s="10" t="s">
        <v>3593</v>
      </c>
      <c r="F1089" s="10" t="s">
        <v>3594</v>
      </c>
      <c r="G1089" s="10"/>
      <c r="H1089" s="10" t="s">
        <v>3592</v>
      </c>
      <c r="I1089" s="10" t="s">
        <v>74</v>
      </c>
      <c r="J1089" s="8"/>
      <c r="K1089" s="8"/>
      <c r="L1089" s="8"/>
      <c r="M1089" s="31" t="s">
        <v>3690</v>
      </c>
      <c r="N1089" s="16" t="s">
        <v>3691</v>
      </c>
      <c r="O1089" s="13"/>
      <c r="P1089" s="13" t="s">
        <v>3692</v>
      </c>
      <c r="Q1089" s="21">
        <v>41541</v>
      </c>
      <c r="R1089" s="13"/>
      <c r="S1089" s="31" t="s">
        <v>3598</v>
      </c>
      <c r="T1089" s="13"/>
      <c r="U1089" s="12"/>
      <c r="V1089" s="12"/>
      <c r="W1089" s="12"/>
      <c r="X1089" s="8"/>
      <c r="Y1089" s="9"/>
    </row>
    <row r="1090" spans="1:25" ht="15" customHeight="1" x14ac:dyDescent="0.25">
      <c r="A1090" s="8" t="s">
        <v>3591</v>
      </c>
      <c r="B1090" s="30">
        <v>1769</v>
      </c>
      <c r="C1090" s="10"/>
      <c r="D1090" s="10" t="s">
        <v>3624</v>
      </c>
      <c r="E1090" s="10" t="s">
        <v>3625</v>
      </c>
      <c r="F1090" s="10" t="s">
        <v>3626</v>
      </c>
      <c r="G1090" s="10"/>
      <c r="H1090" s="10" t="s">
        <v>3624</v>
      </c>
      <c r="I1090" s="10" t="s">
        <v>74</v>
      </c>
      <c r="J1090" s="8"/>
      <c r="K1090" s="8"/>
      <c r="L1090" s="8"/>
      <c r="M1090" s="31" t="s">
        <v>3690</v>
      </c>
      <c r="N1090" s="16" t="s">
        <v>3691</v>
      </c>
      <c r="O1090" s="13"/>
      <c r="P1090" s="13" t="s">
        <v>3692</v>
      </c>
      <c r="Q1090" s="21">
        <v>41541</v>
      </c>
      <c r="R1090" s="13"/>
      <c r="S1090" s="31" t="s">
        <v>3598</v>
      </c>
      <c r="T1090" s="19"/>
      <c r="U1090" s="12"/>
      <c r="V1090" s="12"/>
      <c r="W1090" s="12"/>
      <c r="X1090" s="8"/>
      <c r="Y1090" s="9"/>
    </row>
    <row r="1091" spans="1:25" ht="15" customHeight="1" x14ac:dyDescent="0.25">
      <c r="A1091" s="8" t="s">
        <v>3591</v>
      </c>
      <c r="B1091" s="30">
        <v>1770</v>
      </c>
      <c r="C1091" s="10"/>
      <c r="D1091" s="10" t="s">
        <v>3647</v>
      </c>
      <c r="E1091" s="10" t="s">
        <v>3625</v>
      </c>
      <c r="F1091" s="10" t="s">
        <v>3648</v>
      </c>
      <c r="G1091" s="10"/>
      <c r="H1091" s="10" t="s">
        <v>3647</v>
      </c>
      <c r="I1091" s="10" t="s">
        <v>74</v>
      </c>
      <c r="J1091" s="8"/>
      <c r="K1091" s="8"/>
      <c r="L1091" s="8"/>
      <c r="M1091" s="31" t="s">
        <v>3690</v>
      </c>
      <c r="N1091" s="16" t="s">
        <v>3691</v>
      </c>
      <c r="O1091" s="13"/>
      <c r="P1091" s="13" t="s">
        <v>3692</v>
      </c>
      <c r="Q1091" s="21">
        <v>41541</v>
      </c>
      <c r="R1091" s="13"/>
      <c r="S1091" s="31" t="s">
        <v>3598</v>
      </c>
      <c r="T1091" s="19"/>
      <c r="U1091" s="12"/>
      <c r="V1091" s="12"/>
      <c r="W1091" s="12"/>
      <c r="X1091" s="8"/>
      <c r="Y1091" s="9"/>
    </row>
    <row r="1092" spans="1:25" ht="15" customHeight="1" x14ac:dyDescent="0.25">
      <c r="A1092" s="8" t="s">
        <v>3591</v>
      </c>
      <c r="B1092" s="30">
        <v>1771</v>
      </c>
      <c r="C1092" s="10"/>
      <c r="D1092" s="10" t="s">
        <v>3636</v>
      </c>
      <c r="E1092" s="10" t="s">
        <v>3593</v>
      </c>
      <c r="F1092" s="10" t="s">
        <v>3637</v>
      </c>
      <c r="G1092" s="10"/>
      <c r="H1092" s="10" t="s">
        <v>3636</v>
      </c>
      <c r="I1092" s="10" t="s">
        <v>74</v>
      </c>
      <c r="J1092" s="8"/>
      <c r="K1092" s="8"/>
      <c r="L1092" s="8"/>
      <c r="M1092" s="31" t="s">
        <v>3690</v>
      </c>
      <c r="N1092" s="16" t="s">
        <v>3691</v>
      </c>
      <c r="O1092" s="13"/>
      <c r="P1092" s="13" t="s">
        <v>3692</v>
      </c>
      <c r="Q1092" s="21">
        <v>41541</v>
      </c>
      <c r="R1092" s="13"/>
      <c r="S1092" s="31" t="s">
        <v>3598</v>
      </c>
      <c r="T1092" s="19"/>
      <c r="U1092" s="12"/>
      <c r="V1092" s="12"/>
      <c r="W1092" s="12"/>
      <c r="X1092" s="8"/>
      <c r="Y1092" s="9"/>
    </row>
    <row r="1093" spans="1:25" ht="15" customHeight="1" x14ac:dyDescent="0.25">
      <c r="A1093" s="8" t="s">
        <v>3591</v>
      </c>
      <c r="B1093" s="30">
        <v>1772</v>
      </c>
      <c r="C1093" s="10"/>
      <c r="D1093" s="10" t="s">
        <v>3592</v>
      </c>
      <c r="E1093" s="18" t="s">
        <v>3593</v>
      </c>
      <c r="F1093" s="18" t="s">
        <v>3594</v>
      </c>
      <c r="G1093" s="10"/>
      <c r="H1093" s="10" t="s">
        <v>3592</v>
      </c>
      <c r="I1093" s="10" t="s">
        <v>74</v>
      </c>
      <c r="J1093" s="8"/>
      <c r="K1093" s="8"/>
      <c r="L1093" s="8"/>
      <c r="M1093" s="31" t="s">
        <v>3690</v>
      </c>
      <c r="N1093" s="16" t="s">
        <v>3693</v>
      </c>
      <c r="O1093" s="13"/>
      <c r="P1093" s="13" t="s">
        <v>3694</v>
      </c>
      <c r="Q1093" s="21">
        <v>41541</v>
      </c>
      <c r="R1093" s="13"/>
      <c r="S1093" s="31" t="s">
        <v>3652</v>
      </c>
      <c r="T1093" s="13"/>
      <c r="U1093" s="12"/>
      <c r="V1093" s="12"/>
      <c r="W1093" s="12"/>
      <c r="X1093" s="8"/>
      <c r="Y1093" s="9"/>
    </row>
    <row r="1094" spans="1:25" ht="15" customHeight="1" x14ac:dyDescent="0.25">
      <c r="A1094" s="8" t="s">
        <v>3591</v>
      </c>
      <c r="B1094" s="30">
        <v>1773</v>
      </c>
      <c r="C1094" s="10"/>
      <c r="D1094" s="10" t="s">
        <v>3624</v>
      </c>
      <c r="E1094" s="10" t="s">
        <v>3625</v>
      </c>
      <c r="F1094" s="10" t="s">
        <v>3626</v>
      </c>
      <c r="G1094" s="10"/>
      <c r="H1094" s="10" t="s">
        <v>3624</v>
      </c>
      <c r="I1094" s="10" t="s">
        <v>74</v>
      </c>
      <c r="J1094" s="8"/>
      <c r="K1094" s="8"/>
      <c r="L1094" s="8"/>
      <c r="M1094" s="31" t="s">
        <v>3695</v>
      </c>
      <c r="N1094" s="16" t="s">
        <v>3696</v>
      </c>
      <c r="O1094" s="13"/>
      <c r="P1094" s="31" t="s">
        <v>3697</v>
      </c>
      <c r="Q1094" s="21">
        <v>41528</v>
      </c>
      <c r="R1094" s="13"/>
      <c r="S1094" s="31" t="s">
        <v>3698</v>
      </c>
      <c r="T1094" s="19"/>
      <c r="U1094" s="12"/>
      <c r="V1094" s="12"/>
      <c r="W1094" s="12"/>
      <c r="X1094" s="8"/>
      <c r="Y1094" s="9"/>
    </row>
    <row r="1095" spans="1:25" ht="15" customHeight="1" x14ac:dyDescent="0.25">
      <c r="A1095" s="8" t="s">
        <v>3591</v>
      </c>
      <c r="B1095" s="30">
        <v>1774</v>
      </c>
      <c r="C1095" s="10"/>
      <c r="D1095" s="10" t="s">
        <v>3624</v>
      </c>
      <c r="E1095" s="10" t="s">
        <v>3625</v>
      </c>
      <c r="F1095" s="10" t="s">
        <v>3626</v>
      </c>
      <c r="G1095" s="10"/>
      <c r="H1095" s="10" t="s">
        <v>3624</v>
      </c>
      <c r="I1095" s="10" t="s">
        <v>74</v>
      </c>
      <c r="J1095" s="8"/>
      <c r="K1095" s="8"/>
      <c r="L1095" s="8"/>
      <c r="M1095" s="31" t="s">
        <v>3479</v>
      </c>
      <c r="N1095" s="16" t="s">
        <v>1969</v>
      </c>
      <c r="O1095" s="13"/>
      <c r="P1095" s="13" t="s">
        <v>3699</v>
      </c>
      <c r="Q1095" s="21">
        <v>41535</v>
      </c>
      <c r="R1095" s="13"/>
      <c r="S1095" s="31" t="s">
        <v>3698</v>
      </c>
      <c r="T1095" s="19"/>
      <c r="U1095" s="12"/>
      <c r="V1095" s="12"/>
      <c r="W1095" s="12"/>
      <c r="X1095" s="8"/>
      <c r="Y1095" s="9"/>
    </row>
    <row r="1096" spans="1:25" ht="15" customHeight="1" x14ac:dyDescent="0.25">
      <c r="A1096" s="8" t="s">
        <v>3591</v>
      </c>
      <c r="B1096" s="30">
        <v>1775</v>
      </c>
      <c r="C1096" s="10"/>
      <c r="D1096" s="10" t="s">
        <v>3592</v>
      </c>
      <c r="E1096" s="18" t="s">
        <v>3593</v>
      </c>
      <c r="F1096" s="18" t="s">
        <v>3594</v>
      </c>
      <c r="G1096" s="10"/>
      <c r="H1096" s="10" t="s">
        <v>3592</v>
      </c>
      <c r="I1096" s="10" t="s">
        <v>74</v>
      </c>
      <c r="J1096" s="8"/>
      <c r="K1096" s="8"/>
      <c r="L1096" s="8"/>
      <c r="M1096" s="31" t="s">
        <v>3479</v>
      </c>
      <c r="N1096" s="16" t="s">
        <v>1969</v>
      </c>
      <c r="O1096" s="13"/>
      <c r="P1096" s="13" t="s">
        <v>3699</v>
      </c>
      <c r="Q1096" s="21">
        <v>41535</v>
      </c>
      <c r="R1096" s="13"/>
      <c r="S1096" s="31" t="s">
        <v>3698</v>
      </c>
      <c r="T1096" s="13"/>
      <c r="U1096" s="12"/>
      <c r="V1096" s="12"/>
      <c r="W1096" s="12"/>
      <c r="X1096" s="8"/>
      <c r="Y1096" s="9"/>
    </row>
    <row r="1097" spans="1:25" ht="15" customHeight="1" x14ac:dyDescent="0.25">
      <c r="A1097" s="8" t="s">
        <v>3591</v>
      </c>
      <c r="B1097" s="30">
        <v>1776</v>
      </c>
      <c r="C1097" s="10"/>
      <c r="D1097" s="10" t="s">
        <v>3592</v>
      </c>
      <c r="E1097" s="10" t="s">
        <v>3593</v>
      </c>
      <c r="F1097" s="10" t="s">
        <v>3594</v>
      </c>
      <c r="G1097" s="10"/>
      <c r="H1097" s="10" t="s">
        <v>3592</v>
      </c>
      <c r="I1097" s="10" t="s">
        <v>74</v>
      </c>
      <c r="J1097" s="8"/>
      <c r="K1097" s="8"/>
      <c r="L1097" s="8"/>
      <c r="M1097" s="31" t="s">
        <v>3700</v>
      </c>
      <c r="N1097" s="16" t="s">
        <v>3701</v>
      </c>
      <c r="O1097" s="13"/>
      <c r="P1097" s="13" t="s">
        <v>3702</v>
      </c>
      <c r="Q1097" s="21">
        <v>41497</v>
      </c>
      <c r="R1097" s="13"/>
      <c r="S1097" s="31" t="s">
        <v>3703</v>
      </c>
      <c r="T1097" s="13"/>
      <c r="U1097" s="12"/>
      <c r="V1097" s="12"/>
      <c r="W1097" s="12"/>
      <c r="X1097" s="8"/>
      <c r="Y1097" s="9"/>
    </row>
    <row r="1098" spans="1:25" ht="15" customHeight="1" x14ac:dyDescent="0.25">
      <c r="A1098" s="8" t="s">
        <v>3591</v>
      </c>
      <c r="B1098" s="30">
        <v>1777</v>
      </c>
      <c r="C1098" s="10"/>
      <c r="D1098" s="10" t="s">
        <v>3592</v>
      </c>
      <c r="E1098" s="10" t="s">
        <v>3593</v>
      </c>
      <c r="F1098" s="10" t="s">
        <v>3594</v>
      </c>
      <c r="G1098" s="10"/>
      <c r="H1098" s="10" t="s">
        <v>3592</v>
      </c>
      <c r="I1098" s="10" t="s">
        <v>74</v>
      </c>
      <c r="J1098" s="8"/>
      <c r="K1098" s="8"/>
      <c r="L1098" s="8"/>
      <c r="M1098" s="31" t="s">
        <v>3704</v>
      </c>
      <c r="N1098" s="16" t="s">
        <v>3705</v>
      </c>
      <c r="O1098" s="13"/>
      <c r="P1098" s="13" t="s">
        <v>3706</v>
      </c>
      <c r="Q1098" s="21">
        <v>41497</v>
      </c>
      <c r="R1098" s="13"/>
      <c r="S1098" s="31" t="s">
        <v>3703</v>
      </c>
      <c r="T1098" s="13"/>
      <c r="U1098" s="12"/>
      <c r="V1098" s="12"/>
      <c r="W1098" s="12"/>
      <c r="X1098" s="8"/>
      <c r="Y1098" s="9"/>
    </row>
    <row r="1099" spans="1:25" ht="15" customHeight="1" x14ac:dyDescent="0.25">
      <c r="A1099" s="8" t="s">
        <v>3591</v>
      </c>
      <c r="B1099" s="30">
        <v>1778</v>
      </c>
      <c r="C1099" s="10"/>
      <c r="D1099" s="10" t="s">
        <v>3592</v>
      </c>
      <c r="E1099" s="10" t="s">
        <v>3593</v>
      </c>
      <c r="F1099" s="10" t="s">
        <v>3594</v>
      </c>
      <c r="G1099" s="10"/>
      <c r="H1099" s="10" t="s">
        <v>3592</v>
      </c>
      <c r="I1099" s="10" t="s">
        <v>74</v>
      </c>
      <c r="J1099" s="8"/>
      <c r="K1099" s="8"/>
      <c r="L1099" s="8"/>
      <c r="M1099" s="31" t="s">
        <v>3704</v>
      </c>
      <c r="N1099" s="16" t="s">
        <v>1877</v>
      </c>
      <c r="O1099" s="13"/>
      <c r="P1099" s="13" t="s">
        <v>3707</v>
      </c>
      <c r="Q1099" s="21">
        <v>41497</v>
      </c>
      <c r="R1099" s="13"/>
      <c r="S1099" s="31" t="s">
        <v>3703</v>
      </c>
      <c r="T1099" s="13"/>
      <c r="U1099" s="12"/>
      <c r="V1099" s="12"/>
      <c r="W1099" s="12"/>
      <c r="X1099" s="8"/>
      <c r="Y1099" s="9"/>
    </row>
    <row r="1100" spans="1:25" ht="15" customHeight="1" x14ac:dyDescent="0.25">
      <c r="A1100" s="8" t="s">
        <v>3708</v>
      </c>
      <c r="B1100" s="9">
        <v>1779</v>
      </c>
      <c r="C1100" s="8"/>
      <c r="D1100" s="8" t="s">
        <v>3709</v>
      </c>
      <c r="E1100" s="8" t="s">
        <v>3710</v>
      </c>
      <c r="F1100" s="8" t="s">
        <v>3711</v>
      </c>
      <c r="G1100" s="8"/>
      <c r="H1100" s="8" t="s">
        <v>3709</v>
      </c>
      <c r="I1100" s="15" t="s">
        <v>74</v>
      </c>
      <c r="J1100" s="8"/>
      <c r="K1100" s="8" t="s">
        <v>3712</v>
      </c>
      <c r="L1100" s="8" t="s">
        <v>3713</v>
      </c>
      <c r="M1100" s="8"/>
      <c r="N1100" s="8"/>
      <c r="O1100" s="8"/>
      <c r="P1100" s="8"/>
      <c r="Q1100" s="8"/>
      <c r="R1100" s="8"/>
      <c r="S1100" s="12"/>
      <c r="T1100" s="12"/>
      <c r="U1100" s="12"/>
      <c r="V1100" s="12"/>
      <c r="W1100" s="8" t="s">
        <v>3714</v>
      </c>
      <c r="X1100" s="8"/>
      <c r="Y1100" s="9"/>
    </row>
    <row r="1101" spans="1:25" ht="15" customHeight="1" x14ac:dyDescent="0.25">
      <c r="A1101" s="8" t="s">
        <v>3708</v>
      </c>
      <c r="B1101" s="9">
        <v>1780</v>
      </c>
      <c r="C1101" s="8"/>
      <c r="D1101" s="8" t="s">
        <v>3715</v>
      </c>
      <c r="E1101" s="8" t="s">
        <v>3710</v>
      </c>
      <c r="F1101" s="8" t="s">
        <v>3716</v>
      </c>
      <c r="G1101" s="8"/>
      <c r="H1101" s="8" t="s">
        <v>3715</v>
      </c>
      <c r="I1101" s="15" t="s">
        <v>74</v>
      </c>
      <c r="J1101" s="8"/>
      <c r="K1101" s="8"/>
      <c r="L1101" s="8" t="s">
        <v>3717</v>
      </c>
      <c r="M1101" s="8" t="s">
        <v>3718</v>
      </c>
      <c r="N1101" s="8"/>
      <c r="O1101" s="8"/>
      <c r="P1101" s="8"/>
      <c r="Q1101" s="8" t="s">
        <v>3719</v>
      </c>
      <c r="R1101" s="8"/>
      <c r="S1101" s="12"/>
      <c r="T1101" s="12"/>
      <c r="U1101" s="12"/>
      <c r="V1101" s="12"/>
      <c r="W1101" s="8" t="s">
        <v>3720</v>
      </c>
      <c r="X1101" s="8"/>
      <c r="Y1101" s="9"/>
    </row>
    <row r="1102" spans="1:25" ht="15" customHeight="1" x14ac:dyDescent="0.25">
      <c r="A1102" s="8" t="s">
        <v>3708</v>
      </c>
      <c r="B1102" s="9">
        <v>1781</v>
      </c>
      <c r="C1102" s="8"/>
      <c r="D1102" s="8" t="s">
        <v>3709</v>
      </c>
      <c r="E1102" s="8" t="s">
        <v>3710</v>
      </c>
      <c r="F1102" s="8" t="s">
        <v>3711</v>
      </c>
      <c r="G1102" s="8"/>
      <c r="H1102" s="8" t="s">
        <v>3709</v>
      </c>
      <c r="I1102" s="15" t="s">
        <v>74</v>
      </c>
      <c r="J1102" s="8"/>
      <c r="K1102" s="8"/>
      <c r="L1102" s="8"/>
      <c r="M1102" s="8" t="s">
        <v>3721</v>
      </c>
      <c r="N1102" s="8"/>
      <c r="O1102" s="8"/>
      <c r="P1102" s="8"/>
      <c r="Q1102" s="8" t="s">
        <v>3722</v>
      </c>
      <c r="R1102" s="8"/>
      <c r="S1102" s="12"/>
      <c r="T1102" s="12"/>
      <c r="U1102" s="12"/>
      <c r="V1102" s="12"/>
      <c r="W1102" s="8" t="s">
        <v>3720</v>
      </c>
      <c r="X1102" s="8"/>
      <c r="Y1102" s="9"/>
    </row>
    <row r="1103" spans="1:25" ht="15" customHeight="1" x14ac:dyDescent="0.25">
      <c r="A1103" s="8" t="s">
        <v>3708</v>
      </c>
      <c r="B1103" s="9">
        <v>1782</v>
      </c>
      <c r="C1103" s="8"/>
      <c r="D1103" s="8" t="s">
        <v>3709</v>
      </c>
      <c r="E1103" s="8" t="s">
        <v>3710</v>
      </c>
      <c r="F1103" s="8" t="s">
        <v>3711</v>
      </c>
      <c r="G1103" s="8"/>
      <c r="H1103" s="8" t="s">
        <v>3709</v>
      </c>
      <c r="I1103" s="15" t="s">
        <v>74</v>
      </c>
      <c r="J1103" s="8"/>
      <c r="K1103" s="8"/>
      <c r="L1103" s="8" t="s">
        <v>3723</v>
      </c>
      <c r="M1103" s="8" t="s">
        <v>3724</v>
      </c>
      <c r="N1103" s="8"/>
      <c r="O1103" s="8"/>
      <c r="P1103" s="8"/>
      <c r="Q1103" s="8">
        <v>1895</v>
      </c>
      <c r="R1103" s="8"/>
      <c r="S1103" s="12"/>
      <c r="T1103" s="12"/>
      <c r="U1103" s="12"/>
      <c r="V1103" s="12"/>
      <c r="W1103" s="8" t="s">
        <v>3720</v>
      </c>
      <c r="X1103" s="8"/>
      <c r="Y1103" s="9"/>
    </row>
    <row r="1104" spans="1:25" ht="15" customHeight="1" x14ac:dyDescent="0.25">
      <c r="A1104" s="8" t="s">
        <v>3708</v>
      </c>
      <c r="B1104" s="9">
        <v>1783</v>
      </c>
      <c r="C1104" s="8"/>
      <c r="D1104" s="8" t="s">
        <v>3709</v>
      </c>
      <c r="E1104" s="8" t="s">
        <v>3710</v>
      </c>
      <c r="F1104" s="8" t="s">
        <v>3711</v>
      </c>
      <c r="G1104" s="8"/>
      <c r="H1104" s="8" t="s">
        <v>3709</v>
      </c>
      <c r="I1104" s="15" t="s">
        <v>74</v>
      </c>
      <c r="J1104" s="8"/>
      <c r="K1104" s="8"/>
      <c r="L1104" s="8" t="s">
        <v>3725</v>
      </c>
      <c r="M1104" s="8" t="s">
        <v>3726</v>
      </c>
      <c r="N1104" s="8"/>
      <c r="O1104" s="8"/>
      <c r="P1104" s="8"/>
      <c r="Q1104" s="8">
        <v>1895</v>
      </c>
      <c r="R1104" s="8"/>
      <c r="S1104" s="12"/>
      <c r="T1104" s="12"/>
      <c r="U1104" s="12"/>
      <c r="V1104" s="12"/>
      <c r="W1104" s="8" t="s">
        <v>3720</v>
      </c>
      <c r="X1104" s="8"/>
      <c r="Y1104" s="9"/>
    </row>
    <row r="1105" spans="1:25" ht="15" customHeight="1" x14ac:dyDescent="0.25">
      <c r="A1105" s="8" t="s">
        <v>3708</v>
      </c>
      <c r="B1105" s="9">
        <v>1784</v>
      </c>
      <c r="C1105" s="8"/>
      <c r="D1105" s="8" t="s">
        <v>3709</v>
      </c>
      <c r="E1105" s="8" t="s">
        <v>3710</v>
      </c>
      <c r="F1105" s="8" t="s">
        <v>3711</v>
      </c>
      <c r="G1105" s="8"/>
      <c r="H1105" s="8" t="s">
        <v>3709</v>
      </c>
      <c r="I1105" s="15" t="s">
        <v>74</v>
      </c>
      <c r="J1105" s="8"/>
      <c r="K1105" s="8"/>
      <c r="L1105" s="8" t="s">
        <v>3727</v>
      </c>
      <c r="M1105" s="8"/>
      <c r="N1105" s="8"/>
      <c r="O1105" s="8"/>
      <c r="P1105" s="8"/>
      <c r="Q1105" s="8" t="s">
        <v>3728</v>
      </c>
      <c r="R1105" s="8"/>
      <c r="S1105" s="12"/>
      <c r="T1105" s="12"/>
      <c r="U1105" s="12"/>
      <c r="V1105" s="12"/>
      <c r="W1105" s="8" t="s">
        <v>3720</v>
      </c>
      <c r="X1105" s="8"/>
      <c r="Y1105" s="9"/>
    </row>
    <row r="1106" spans="1:25" ht="15" customHeight="1" x14ac:dyDescent="0.25">
      <c r="A1106" s="8" t="s">
        <v>3591</v>
      </c>
      <c r="B1106" s="30">
        <v>1785</v>
      </c>
      <c r="C1106" s="10"/>
      <c r="D1106" s="10" t="s">
        <v>3729</v>
      </c>
      <c r="E1106" s="10" t="s">
        <v>3593</v>
      </c>
      <c r="F1106" s="10" t="s">
        <v>3594</v>
      </c>
      <c r="G1106" s="10" t="s">
        <v>3730</v>
      </c>
      <c r="H1106" s="10" t="s">
        <v>3729</v>
      </c>
      <c r="I1106" s="10" t="s">
        <v>74</v>
      </c>
      <c r="J1106" s="8"/>
      <c r="K1106" s="8"/>
      <c r="L1106" s="31"/>
      <c r="M1106" s="31" t="s">
        <v>3731</v>
      </c>
      <c r="N1106" s="16" t="s">
        <v>3732</v>
      </c>
      <c r="O1106" s="13"/>
      <c r="P1106" s="13" t="s">
        <v>3733</v>
      </c>
      <c r="Q1106" s="21">
        <v>41497</v>
      </c>
      <c r="R1106" s="13"/>
      <c r="S1106" s="31" t="s">
        <v>3703</v>
      </c>
      <c r="T1106" s="13"/>
      <c r="U1106" s="12"/>
      <c r="V1106" s="12"/>
      <c r="W1106" s="12"/>
      <c r="X1106" s="8"/>
      <c r="Y1106" s="9"/>
    </row>
    <row r="1107" spans="1:25" ht="15" customHeight="1" x14ac:dyDescent="0.25">
      <c r="A1107" s="8" t="s">
        <v>3591</v>
      </c>
      <c r="B1107" s="30">
        <v>1786</v>
      </c>
      <c r="C1107" s="10"/>
      <c r="D1107" s="10" t="s">
        <v>3729</v>
      </c>
      <c r="E1107" s="18" t="s">
        <v>3593</v>
      </c>
      <c r="F1107" s="18" t="s">
        <v>3594</v>
      </c>
      <c r="G1107" s="10" t="s">
        <v>3730</v>
      </c>
      <c r="H1107" s="10" t="s">
        <v>3729</v>
      </c>
      <c r="I1107" s="10" t="s">
        <v>74</v>
      </c>
      <c r="J1107" s="8"/>
      <c r="K1107" s="8"/>
      <c r="L1107" s="31"/>
      <c r="M1107" s="31" t="s">
        <v>3734</v>
      </c>
      <c r="N1107" s="16" t="s">
        <v>3735</v>
      </c>
      <c r="O1107" s="13"/>
      <c r="P1107" s="13" t="s">
        <v>3736</v>
      </c>
      <c r="Q1107" s="21">
        <v>41502</v>
      </c>
      <c r="R1107" s="13"/>
      <c r="S1107" s="31" t="s">
        <v>3703</v>
      </c>
      <c r="T1107" s="13"/>
      <c r="U1107" s="12"/>
      <c r="V1107" s="12"/>
      <c r="W1107" s="12"/>
      <c r="X1107" s="8"/>
      <c r="Y1107" s="9"/>
    </row>
    <row r="1108" spans="1:25" ht="15" customHeight="1" x14ac:dyDescent="0.25">
      <c r="A1108" s="8" t="s">
        <v>3591</v>
      </c>
      <c r="B1108" s="30">
        <v>1787</v>
      </c>
      <c r="C1108" s="10"/>
      <c r="D1108" s="10" t="s">
        <v>3729</v>
      </c>
      <c r="E1108" s="18" t="s">
        <v>3593</v>
      </c>
      <c r="F1108" s="18" t="s">
        <v>3594</v>
      </c>
      <c r="G1108" s="10" t="s">
        <v>3730</v>
      </c>
      <c r="H1108" s="10" t="s">
        <v>3729</v>
      </c>
      <c r="I1108" s="10" t="s">
        <v>74</v>
      </c>
      <c r="J1108" s="8"/>
      <c r="K1108" s="8"/>
      <c r="L1108" s="31"/>
      <c r="M1108" s="31" t="s">
        <v>3700</v>
      </c>
      <c r="N1108" s="16" t="s">
        <v>3737</v>
      </c>
      <c r="O1108" s="13"/>
      <c r="P1108" s="13" t="s">
        <v>3738</v>
      </c>
      <c r="Q1108" s="21">
        <v>41499</v>
      </c>
      <c r="R1108" s="13"/>
      <c r="S1108" s="31" t="s">
        <v>3703</v>
      </c>
      <c r="T1108" s="13"/>
      <c r="U1108" s="12"/>
      <c r="V1108" s="12"/>
      <c r="W1108" s="12"/>
      <c r="X1108" s="8"/>
      <c r="Y1108" s="9"/>
    </row>
    <row r="1109" spans="1:25" ht="15" customHeight="1" x14ac:dyDescent="0.25">
      <c r="A1109" s="8" t="s">
        <v>3591</v>
      </c>
      <c r="B1109" s="30">
        <v>1788</v>
      </c>
      <c r="C1109" s="10"/>
      <c r="D1109" s="10" t="s">
        <v>3729</v>
      </c>
      <c r="E1109" s="10" t="s">
        <v>3593</v>
      </c>
      <c r="F1109" s="10" t="s">
        <v>3594</v>
      </c>
      <c r="G1109" s="10" t="s">
        <v>3730</v>
      </c>
      <c r="H1109" s="10" t="s">
        <v>3729</v>
      </c>
      <c r="I1109" s="10" t="s">
        <v>74</v>
      </c>
      <c r="J1109" s="8"/>
      <c r="K1109" s="8"/>
      <c r="L1109" s="31"/>
      <c r="M1109" s="31" t="s">
        <v>3739</v>
      </c>
      <c r="N1109" s="16" t="s">
        <v>2510</v>
      </c>
      <c r="O1109" s="13"/>
      <c r="P1109" s="13" t="s">
        <v>3740</v>
      </c>
      <c r="Q1109" s="21">
        <v>41527</v>
      </c>
      <c r="R1109" s="13"/>
      <c r="S1109" s="31" t="s">
        <v>3703</v>
      </c>
      <c r="T1109" s="13"/>
      <c r="U1109" s="12"/>
      <c r="V1109" s="12"/>
      <c r="W1109" s="12"/>
      <c r="X1109" s="8"/>
      <c r="Y1109" s="9"/>
    </row>
    <row r="1110" spans="1:25" ht="15" customHeight="1" x14ac:dyDescent="0.25">
      <c r="A1110" s="8" t="s">
        <v>3591</v>
      </c>
      <c r="B1110" s="30">
        <v>1789</v>
      </c>
      <c r="C1110" s="10"/>
      <c r="D1110" s="10" t="s">
        <v>3729</v>
      </c>
      <c r="E1110" s="10" t="s">
        <v>3593</v>
      </c>
      <c r="F1110" s="10" t="s">
        <v>3594</v>
      </c>
      <c r="G1110" s="10" t="s">
        <v>3730</v>
      </c>
      <c r="H1110" s="10" t="s">
        <v>3729</v>
      </c>
      <c r="I1110" s="10" t="s">
        <v>74</v>
      </c>
      <c r="J1110" s="8"/>
      <c r="K1110" s="8"/>
      <c r="L1110" s="31"/>
      <c r="M1110" s="31" t="s">
        <v>3741</v>
      </c>
      <c r="N1110" s="16" t="s">
        <v>3742</v>
      </c>
      <c r="O1110" s="13"/>
      <c r="P1110" s="13" t="s">
        <v>3743</v>
      </c>
      <c r="Q1110" s="21">
        <v>41526</v>
      </c>
      <c r="R1110" s="13"/>
      <c r="S1110" s="31" t="s">
        <v>3703</v>
      </c>
      <c r="T1110" s="13"/>
      <c r="U1110" s="12"/>
      <c r="V1110" s="12"/>
      <c r="W1110" s="12"/>
      <c r="X1110" s="8"/>
      <c r="Y1110" s="9"/>
    </row>
    <row r="1111" spans="1:25" ht="15" customHeight="1" x14ac:dyDescent="0.25">
      <c r="A1111" s="8" t="s">
        <v>3591</v>
      </c>
      <c r="B1111" s="30">
        <v>1790</v>
      </c>
      <c r="C1111" s="10"/>
      <c r="D1111" s="10" t="s">
        <v>3729</v>
      </c>
      <c r="E1111" s="10" t="s">
        <v>3593</v>
      </c>
      <c r="F1111" s="10" t="s">
        <v>3594</v>
      </c>
      <c r="G1111" s="10" t="s">
        <v>3730</v>
      </c>
      <c r="H1111" s="10" t="s">
        <v>3729</v>
      </c>
      <c r="I1111" s="10" t="s">
        <v>74</v>
      </c>
      <c r="J1111" s="8"/>
      <c r="K1111" s="8"/>
      <c r="L1111" s="31"/>
      <c r="M1111" s="31" t="s">
        <v>3744</v>
      </c>
      <c r="N1111" s="16" t="s">
        <v>3745</v>
      </c>
      <c r="O1111" s="13"/>
      <c r="P1111" s="13" t="s">
        <v>3746</v>
      </c>
      <c r="Q1111" s="21">
        <v>41501</v>
      </c>
      <c r="R1111" s="13"/>
      <c r="S1111" s="31" t="s">
        <v>3703</v>
      </c>
      <c r="T1111" s="13"/>
      <c r="U1111" s="12"/>
      <c r="V1111" s="12"/>
      <c r="W1111" s="12"/>
      <c r="X1111" s="8"/>
      <c r="Y1111" s="9"/>
    </row>
    <row r="1112" spans="1:25" ht="15" customHeight="1" x14ac:dyDescent="0.25">
      <c r="A1112" s="8" t="s">
        <v>3591</v>
      </c>
      <c r="B1112" s="30">
        <v>1791</v>
      </c>
      <c r="C1112" s="10"/>
      <c r="D1112" s="10" t="s">
        <v>3729</v>
      </c>
      <c r="E1112" s="10" t="s">
        <v>3593</v>
      </c>
      <c r="F1112" s="10" t="s">
        <v>3594</v>
      </c>
      <c r="G1112" s="10" t="s">
        <v>3730</v>
      </c>
      <c r="H1112" s="10" t="s">
        <v>3729</v>
      </c>
      <c r="I1112" s="10" t="s">
        <v>74</v>
      </c>
      <c r="J1112" s="8"/>
      <c r="K1112" s="8"/>
      <c r="L1112" s="31"/>
      <c r="M1112" s="31" t="s">
        <v>3747</v>
      </c>
      <c r="N1112" s="16" t="s">
        <v>3748</v>
      </c>
      <c r="O1112" s="13"/>
      <c r="P1112" s="13" t="s">
        <v>3749</v>
      </c>
      <c r="Q1112" s="21">
        <v>41494</v>
      </c>
      <c r="R1112" s="13"/>
      <c r="S1112" s="31" t="s">
        <v>3703</v>
      </c>
      <c r="T1112" s="13"/>
      <c r="U1112" s="12"/>
      <c r="V1112" s="12"/>
      <c r="W1112" s="12"/>
      <c r="X1112" s="8"/>
      <c r="Y1112" s="9"/>
    </row>
    <row r="1113" spans="1:25" ht="15" customHeight="1" x14ac:dyDescent="0.25">
      <c r="A1113" s="8" t="s">
        <v>3591</v>
      </c>
      <c r="B1113" s="30">
        <v>1792</v>
      </c>
      <c r="C1113" s="10"/>
      <c r="D1113" s="10" t="s">
        <v>3729</v>
      </c>
      <c r="E1113" s="10" t="s">
        <v>3593</v>
      </c>
      <c r="F1113" s="10" t="s">
        <v>3594</v>
      </c>
      <c r="G1113" s="10" t="s">
        <v>3730</v>
      </c>
      <c r="H1113" s="10" t="s">
        <v>3729</v>
      </c>
      <c r="I1113" s="10" t="s">
        <v>74</v>
      </c>
      <c r="J1113" s="8"/>
      <c r="K1113" s="8"/>
      <c r="L1113" s="31"/>
      <c r="M1113" s="31" t="s">
        <v>3750</v>
      </c>
      <c r="N1113" s="16" t="s">
        <v>3751</v>
      </c>
      <c r="O1113" s="13"/>
      <c r="P1113" s="13" t="s">
        <v>3752</v>
      </c>
      <c r="Q1113" s="21">
        <v>41506</v>
      </c>
      <c r="R1113" s="13"/>
      <c r="S1113" s="31" t="s">
        <v>3703</v>
      </c>
      <c r="T1113" s="13"/>
      <c r="U1113" s="12"/>
      <c r="V1113" s="12"/>
      <c r="W1113" s="12"/>
      <c r="X1113" s="8"/>
      <c r="Y1113" s="9"/>
    </row>
    <row r="1114" spans="1:25" ht="15" customHeight="1" x14ac:dyDescent="0.25">
      <c r="A1114" s="8" t="s">
        <v>3591</v>
      </c>
      <c r="B1114" s="30">
        <v>1793</v>
      </c>
      <c r="C1114" s="10"/>
      <c r="D1114" s="10" t="s">
        <v>3729</v>
      </c>
      <c r="E1114" s="10" t="s">
        <v>3593</v>
      </c>
      <c r="F1114" s="10" t="s">
        <v>3594</v>
      </c>
      <c r="G1114" s="10" t="s">
        <v>3730</v>
      </c>
      <c r="H1114" s="10" t="s">
        <v>3729</v>
      </c>
      <c r="I1114" s="10" t="s">
        <v>74</v>
      </c>
      <c r="J1114" s="8"/>
      <c r="K1114" s="8"/>
      <c r="L1114" s="31"/>
      <c r="M1114" s="31" t="s">
        <v>3753</v>
      </c>
      <c r="N1114" s="16" t="s">
        <v>3754</v>
      </c>
      <c r="O1114" s="13"/>
      <c r="P1114" s="13" t="s">
        <v>3755</v>
      </c>
      <c r="Q1114" s="21">
        <v>41506</v>
      </c>
      <c r="R1114" s="13"/>
      <c r="S1114" s="31" t="s">
        <v>3703</v>
      </c>
      <c r="T1114" s="13"/>
      <c r="U1114" s="12"/>
      <c r="V1114" s="12"/>
      <c r="W1114" s="12"/>
      <c r="X1114" s="8"/>
      <c r="Y1114" s="9"/>
    </row>
    <row r="1115" spans="1:25" ht="15" customHeight="1" x14ac:dyDescent="0.25">
      <c r="A1115" s="8" t="s">
        <v>3591</v>
      </c>
      <c r="B1115" s="30">
        <v>1794</v>
      </c>
      <c r="C1115" s="10"/>
      <c r="D1115" s="10" t="s">
        <v>3624</v>
      </c>
      <c r="E1115" s="10" t="s">
        <v>3625</v>
      </c>
      <c r="F1115" s="10" t="s">
        <v>3626</v>
      </c>
      <c r="G1115" s="10"/>
      <c r="H1115" s="10" t="s">
        <v>3624</v>
      </c>
      <c r="I1115" s="10" t="s">
        <v>74</v>
      </c>
      <c r="J1115" s="8"/>
      <c r="K1115" s="8"/>
      <c r="L1115" s="31"/>
      <c r="M1115" s="31" t="s">
        <v>3756</v>
      </c>
      <c r="N1115" s="16" t="s">
        <v>1748</v>
      </c>
      <c r="O1115" s="13"/>
      <c r="P1115" s="13" t="s">
        <v>3757</v>
      </c>
      <c r="Q1115" s="21">
        <v>41565</v>
      </c>
      <c r="R1115" s="13"/>
      <c r="S1115" s="31" t="s">
        <v>3652</v>
      </c>
      <c r="T1115" s="19"/>
      <c r="U1115" s="12"/>
      <c r="V1115" s="12"/>
      <c r="W1115" s="12"/>
      <c r="X1115" s="8"/>
      <c r="Y1115" s="9"/>
    </row>
    <row r="1116" spans="1:25" ht="15" customHeight="1" x14ac:dyDescent="0.25">
      <c r="A1116" s="8" t="s">
        <v>3591</v>
      </c>
      <c r="B1116" s="30">
        <v>1795</v>
      </c>
      <c r="C1116" s="10"/>
      <c r="D1116" s="10" t="s">
        <v>3631</v>
      </c>
      <c r="E1116" s="18" t="s">
        <v>3593</v>
      </c>
      <c r="F1116" s="18" t="s">
        <v>67</v>
      </c>
      <c r="G1116" s="10"/>
      <c r="H1116" s="10" t="s">
        <v>3631</v>
      </c>
      <c r="I1116" s="10" t="s">
        <v>74</v>
      </c>
      <c r="J1116" s="8"/>
      <c r="K1116" s="8"/>
      <c r="L1116" s="13"/>
      <c r="M1116" s="31" t="s">
        <v>3756</v>
      </c>
      <c r="N1116" s="16" t="s">
        <v>1748</v>
      </c>
      <c r="O1116" s="13"/>
      <c r="P1116" s="13" t="s">
        <v>3757</v>
      </c>
      <c r="Q1116" s="21">
        <v>41565</v>
      </c>
      <c r="R1116" s="13"/>
      <c r="S1116" s="31" t="s">
        <v>3652</v>
      </c>
      <c r="T1116" s="13"/>
      <c r="U1116" s="12"/>
      <c r="V1116" s="12"/>
      <c r="W1116" s="12"/>
      <c r="X1116" s="8"/>
      <c r="Y1116" s="9"/>
    </row>
    <row r="1117" spans="1:25" ht="15" customHeight="1" x14ac:dyDescent="0.25">
      <c r="A1117" s="8" t="s">
        <v>3591</v>
      </c>
      <c r="B1117" s="30">
        <v>1796</v>
      </c>
      <c r="C1117" s="10"/>
      <c r="D1117" s="10" t="s">
        <v>3624</v>
      </c>
      <c r="E1117" s="10" t="s">
        <v>3625</v>
      </c>
      <c r="F1117" s="10" t="s">
        <v>3626</v>
      </c>
      <c r="G1117" s="10"/>
      <c r="H1117" s="10" t="s">
        <v>3624</v>
      </c>
      <c r="I1117" s="10" t="s">
        <v>74</v>
      </c>
      <c r="J1117" s="8"/>
      <c r="K1117" s="8"/>
      <c r="L1117" s="13"/>
      <c r="M1117" s="31" t="s">
        <v>3756</v>
      </c>
      <c r="N1117" s="16" t="s">
        <v>3758</v>
      </c>
      <c r="O1117" s="13"/>
      <c r="P1117" s="13" t="s">
        <v>3759</v>
      </c>
      <c r="Q1117" s="21">
        <v>41565</v>
      </c>
      <c r="R1117" s="13"/>
      <c r="S1117" s="31" t="s">
        <v>3652</v>
      </c>
      <c r="T1117" s="19"/>
      <c r="U1117" s="12"/>
      <c r="V1117" s="12"/>
      <c r="W1117" s="12"/>
      <c r="X1117" s="8"/>
    </row>
    <row r="1118" spans="1:25" ht="15" customHeight="1" x14ac:dyDescent="0.25">
      <c r="A1118" s="8" t="s">
        <v>3591</v>
      </c>
      <c r="B1118" s="30">
        <v>1797</v>
      </c>
      <c r="C1118" s="10"/>
      <c r="D1118" s="10" t="s">
        <v>3631</v>
      </c>
      <c r="E1118" s="10" t="s">
        <v>3593</v>
      </c>
      <c r="F1118" s="10" t="s">
        <v>67</v>
      </c>
      <c r="G1118" s="10"/>
      <c r="H1118" s="10" t="s">
        <v>3631</v>
      </c>
      <c r="I1118" s="10" t="s">
        <v>74</v>
      </c>
      <c r="J1118" s="8"/>
      <c r="K1118" s="8"/>
      <c r="L1118" s="8"/>
      <c r="M1118" s="31" t="s">
        <v>3756</v>
      </c>
      <c r="N1118" s="16" t="s">
        <v>3758</v>
      </c>
      <c r="O1118" s="13"/>
      <c r="P1118" s="13" t="s">
        <v>3759</v>
      </c>
      <c r="Q1118" s="21">
        <v>41565</v>
      </c>
      <c r="R1118" s="13"/>
      <c r="S1118" s="31" t="s">
        <v>3652</v>
      </c>
      <c r="T1118" s="13"/>
      <c r="U1118" s="12"/>
      <c r="V1118" s="12"/>
      <c r="W1118" s="12"/>
      <c r="X1118" s="8"/>
    </row>
    <row r="1119" spans="1:25" ht="15" customHeight="1" x14ac:dyDescent="0.25">
      <c r="A1119" s="8" t="s">
        <v>3591</v>
      </c>
      <c r="B1119" s="30">
        <v>1798</v>
      </c>
      <c r="C1119" s="10"/>
      <c r="D1119" s="10" t="s">
        <v>3631</v>
      </c>
      <c r="E1119" s="10" t="s">
        <v>3593</v>
      </c>
      <c r="F1119" s="10" t="s">
        <v>67</v>
      </c>
      <c r="G1119" s="10"/>
      <c r="H1119" s="10" t="s">
        <v>3631</v>
      </c>
      <c r="I1119" s="10" t="s">
        <v>74</v>
      </c>
      <c r="J1119" s="8"/>
      <c r="K1119" s="8"/>
      <c r="L1119" s="8"/>
      <c r="M1119" s="31" t="s">
        <v>3760</v>
      </c>
      <c r="N1119" s="16" t="s">
        <v>3761</v>
      </c>
      <c r="O1119" s="13"/>
      <c r="P1119" s="13" t="s">
        <v>3762</v>
      </c>
      <c r="Q1119" s="21">
        <v>41566</v>
      </c>
      <c r="R1119" s="13"/>
      <c r="S1119" s="31" t="s">
        <v>3652</v>
      </c>
      <c r="T1119" s="13"/>
      <c r="U1119" s="12"/>
      <c r="V1119" s="12"/>
      <c r="W1119" s="12"/>
      <c r="X1119" s="8"/>
    </row>
    <row r="1120" spans="1:25" ht="15" customHeight="1" x14ac:dyDescent="0.25">
      <c r="A1120" s="8" t="s">
        <v>3591</v>
      </c>
      <c r="B1120" s="30">
        <v>1799</v>
      </c>
      <c r="C1120" s="10"/>
      <c r="D1120" s="10" t="s">
        <v>3624</v>
      </c>
      <c r="E1120" s="18" t="s">
        <v>3625</v>
      </c>
      <c r="F1120" s="18" t="s">
        <v>3626</v>
      </c>
      <c r="G1120" s="10"/>
      <c r="H1120" s="10" t="s">
        <v>3624</v>
      </c>
      <c r="I1120" s="10" t="s">
        <v>74</v>
      </c>
      <c r="J1120" s="8"/>
      <c r="K1120" s="8"/>
      <c r="L1120" s="8"/>
      <c r="M1120" s="31" t="s">
        <v>3760</v>
      </c>
      <c r="N1120" s="16" t="s">
        <v>3761</v>
      </c>
      <c r="O1120" s="13"/>
      <c r="P1120" s="13" t="s">
        <v>3762</v>
      </c>
      <c r="Q1120" s="21">
        <v>41566</v>
      </c>
      <c r="R1120" s="13"/>
      <c r="S1120" s="31" t="s">
        <v>3652</v>
      </c>
      <c r="T1120" s="19"/>
      <c r="U1120" s="12"/>
      <c r="V1120" s="12"/>
      <c r="W1120" s="12"/>
      <c r="X1120" s="8"/>
    </row>
    <row r="1121" spans="1:24" ht="15" customHeight="1" x14ac:dyDescent="0.25">
      <c r="A1121" s="8" t="s">
        <v>3591</v>
      </c>
      <c r="B1121" s="30">
        <v>1800</v>
      </c>
      <c r="C1121" s="10"/>
      <c r="D1121" s="10" t="s">
        <v>3763</v>
      </c>
      <c r="E1121" s="10" t="s">
        <v>3764</v>
      </c>
      <c r="F1121" s="10" t="s">
        <v>67</v>
      </c>
      <c r="G1121" s="10"/>
      <c r="H1121" s="10" t="s">
        <v>3763</v>
      </c>
      <c r="I1121" s="10" t="s">
        <v>74</v>
      </c>
      <c r="J1121" s="8"/>
      <c r="K1121" s="8"/>
      <c r="L1121" s="8"/>
      <c r="M1121" s="31" t="s">
        <v>3765</v>
      </c>
      <c r="N1121" s="16" t="s">
        <v>3735</v>
      </c>
      <c r="O1121" s="13"/>
      <c r="P1121" s="13" t="s">
        <v>3766</v>
      </c>
      <c r="Q1121" s="21">
        <v>41566</v>
      </c>
      <c r="R1121" s="13"/>
      <c r="S1121" s="31" t="s">
        <v>3598</v>
      </c>
      <c r="T1121" s="12"/>
      <c r="U1121" s="12"/>
      <c r="V1121" s="12"/>
      <c r="W1121" s="12"/>
      <c r="X1121" s="8"/>
    </row>
    <row r="1122" spans="1:24" ht="15" customHeight="1" x14ac:dyDescent="0.25">
      <c r="A1122" s="8" t="s">
        <v>3591</v>
      </c>
      <c r="B1122" s="30">
        <v>1801</v>
      </c>
      <c r="C1122" s="10"/>
      <c r="D1122" s="10" t="s">
        <v>3592</v>
      </c>
      <c r="E1122" s="10" t="s">
        <v>3593</v>
      </c>
      <c r="F1122" s="10" t="s">
        <v>3594</v>
      </c>
      <c r="G1122" s="18"/>
      <c r="H1122" s="10" t="s">
        <v>3592</v>
      </c>
      <c r="I1122" s="10" t="s">
        <v>74</v>
      </c>
      <c r="J1122" s="8"/>
      <c r="K1122" s="8"/>
      <c r="L1122" s="8"/>
      <c r="M1122" s="31" t="s">
        <v>3760</v>
      </c>
      <c r="N1122" s="16" t="s">
        <v>3767</v>
      </c>
      <c r="O1122" s="13"/>
      <c r="P1122" s="13" t="s">
        <v>3768</v>
      </c>
      <c r="Q1122" s="21">
        <v>41566</v>
      </c>
      <c r="R1122" s="13"/>
      <c r="S1122" s="31" t="s">
        <v>3652</v>
      </c>
      <c r="T1122" s="13"/>
      <c r="U1122" s="12"/>
      <c r="V1122" s="12"/>
      <c r="W1122" s="12"/>
      <c r="X1122" s="8"/>
    </row>
    <row r="1123" spans="1:24" ht="15" customHeight="1" x14ac:dyDescent="0.25">
      <c r="A1123" s="8" t="s">
        <v>3591</v>
      </c>
      <c r="B1123" s="30">
        <v>1802</v>
      </c>
      <c r="C1123" s="10"/>
      <c r="D1123" s="10" t="s">
        <v>3592</v>
      </c>
      <c r="E1123" s="18" t="s">
        <v>3593</v>
      </c>
      <c r="F1123" s="18" t="s">
        <v>3594</v>
      </c>
      <c r="G1123" s="18"/>
      <c r="H1123" s="10" t="s">
        <v>3592</v>
      </c>
      <c r="I1123" s="10" t="s">
        <v>74</v>
      </c>
      <c r="J1123" s="8"/>
      <c r="K1123" s="8"/>
      <c r="L1123" s="8"/>
      <c r="M1123" s="31" t="s">
        <v>3760</v>
      </c>
      <c r="N1123" s="16" t="s">
        <v>1499</v>
      </c>
      <c r="O1123" s="13"/>
      <c r="P1123" s="13" t="s">
        <v>3769</v>
      </c>
      <c r="Q1123" s="21">
        <v>41566</v>
      </c>
      <c r="R1123" s="13"/>
      <c r="S1123" s="31" t="s">
        <v>3652</v>
      </c>
      <c r="T1123" s="13"/>
      <c r="U1123" s="12"/>
      <c r="V1123" s="12"/>
      <c r="W1123" s="12"/>
      <c r="X1123" s="8"/>
    </row>
    <row r="1124" spans="1:24" ht="15" customHeight="1" x14ac:dyDescent="0.25">
      <c r="A1124" s="8" t="s">
        <v>3591</v>
      </c>
      <c r="B1124" s="30">
        <v>1803</v>
      </c>
      <c r="C1124" s="10"/>
      <c r="D1124" s="10" t="s">
        <v>3647</v>
      </c>
      <c r="E1124" s="18" t="s">
        <v>3625</v>
      </c>
      <c r="F1124" s="18" t="s">
        <v>3648</v>
      </c>
      <c r="G1124" s="10"/>
      <c r="H1124" s="10" t="s">
        <v>3647</v>
      </c>
      <c r="I1124" s="10" t="s">
        <v>74</v>
      </c>
      <c r="J1124" s="8"/>
      <c r="K1124" s="8"/>
      <c r="L1124" s="8"/>
      <c r="M1124" s="31" t="s">
        <v>3760</v>
      </c>
      <c r="N1124" s="16" t="s">
        <v>1499</v>
      </c>
      <c r="O1124" s="13"/>
      <c r="P1124" s="13" t="s">
        <v>3769</v>
      </c>
      <c r="Q1124" s="21">
        <v>41566</v>
      </c>
      <c r="R1124" s="13"/>
      <c r="S1124" s="31" t="s">
        <v>3652</v>
      </c>
      <c r="T1124" s="19"/>
      <c r="U1124" s="12"/>
      <c r="V1124" s="12"/>
      <c r="W1124" s="12"/>
      <c r="X1124" s="8"/>
    </row>
    <row r="1125" spans="1:24" ht="15" customHeight="1" x14ac:dyDescent="0.25">
      <c r="A1125" s="8" t="s">
        <v>3591</v>
      </c>
      <c r="B1125" s="30">
        <v>1804</v>
      </c>
      <c r="C1125" s="10"/>
      <c r="D1125" s="10" t="s">
        <v>3624</v>
      </c>
      <c r="E1125" s="10" t="s">
        <v>3625</v>
      </c>
      <c r="F1125" s="10" t="s">
        <v>3626</v>
      </c>
      <c r="G1125" s="10"/>
      <c r="H1125" s="10" t="s">
        <v>3624</v>
      </c>
      <c r="I1125" s="10" t="s">
        <v>74</v>
      </c>
      <c r="J1125" s="8"/>
      <c r="K1125" s="8"/>
      <c r="L1125" s="8"/>
      <c r="M1125" s="31" t="s">
        <v>3756</v>
      </c>
      <c r="N1125" s="16" t="s">
        <v>3633</v>
      </c>
      <c r="O1125" s="13"/>
      <c r="P1125" s="13" t="s">
        <v>3770</v>
      </c>
      <c r="Q1125" s="21">
        <v>41565</v>
      </c>
      <c r="R1125" s="13"/>
      <c r="S1125" s="31" t="s">
        <v>3598</v>
      </c>
      <c r="T1125" s="19"/>
      <c r="U1125" s="12"/>
      <c r="V1125" s="12"/>
      <c r="W1125" s="12"/>
      <c r="X1125" s="8"/>
    </row>
    <row r="1126" spans="1:24" ht="15" customHeight="1" x14ac:dyDescent="0.25">
      <c r="A1126" s="8" t="s">
        <v>3591</v>
      </c>
      <c r="B1126" s="30">
        <v>1805</v>
      </c>
      <c r="C1126" s="10"/>
      <c r="D1126" s="10" t="s">
        <v>3763</v>
      </c>
      <c r="E1126" s="10" t="s">
        <v>3764</v>
      </c>
      <c r="F1126" s="10" t="s">
        <v>67</v>
      </c>
      <c r="G1126" s="10"/>
      <c r="H1126" s="10" t="s">
        <v>3763</v>
      </c>
      <c r="I1126" s="10" t="s">
        <v>74</v>
      </c>
      <c r="J1126" s="8"/>
      <c r="K1126" s="8"/>
      <c r="L1126" s="8"/>
      <c r="M1126" s="31" t="s">
        <v>3756</v>
      </c>
      <c r="N1126" s="16" t="s">
        <v>3633</v>
      </c>
      <c r="O1126" s="13"/>
      <c r="P1126" s="13" t="s">
        <v>3770</v>
      </c>
      <c r="Q1126" s="21">
        <v>41565</v>
      </c>
      <c r="R1126" s="13"/>
      <c r="S1126" s="31" t="s">
        <v>3598</v>
      </c>
      <c r="T1126" s="12"/>
      <c r="U1126" s="12"/>
      <c r="V1126" s="12"/>
      <c r="W1126" s="12"/>
      <c r="X1126" s="8"/>
    </row>
    <row r="1127" spans="1:24" ht="15" customHeight="1" x14ac:dyDescent="0.25">
      <c r="A1127" s="8" t="s">
        <v>3591</v>
      </c>
      <c r="B1127" s="30">
        <v>1806</v>
      </c>
      <c r="C1127" s="10"/>
      <c r="D1127" s="10" t="s">
        <v>3592</v>
      </c>
      <c r="E1127" s="18" t="s">
        <v>3593</v>
      </c>
      <c r="F1127" s="18" t="s">
        <v>3594</v>
      </c>
      <c r="G1127" s="18"/>
      <c r="H1127" s="10" t="s">
        <v>3592</v>
      </c>
      <c r="I1127" s="10" t="s">
        <v>74</v>
      </c>
      <c r="J1127" s="8"/>
      <c r="K1127" s="8"/>
      <c r="L1127" s="8"/>
      <c r="M1127" s="31" t="s">
        <v>3771</v>
      </c>
      <c r="N1127" s="16" t="s">
        <v>1925</v>
      </c>
      <c r="O1127" s="13"/>
      <c r="P1127" s="13" t="s">
        <v>3772</v>
      </c>
      <c r="Q1127" s="21">
        <v>41534</v>
      </c>
      <c r="R1127" s="13"/>
      <c r="S1127" s="31" t="s">
        <v>3698</v>
      </c>
      <c r="T1127" s="13"/>
      <c r="U1127" s="12"/>
      <c r="V1127" s="12"/>
      <c r="W1127" s="12"/>
      <c r="X1127" s="8"/>
    </row>
    <row r="1128" spans="1:24" ht="15" customHeight="1" x14ac:dyDescent="0.25">
      <c r="A1128" s="8" t="s">
        <v>24</v>
      </c>
      <c r="B1128" s="9">
        <v>1807</v>
      </c>
      <c r="C1128" s="8"/>
      <c r="D1128" s="8" t="s">
        <v>3242</v>
      </c>
      <c r="E1128" s="8" t="s">
        <v>818</v>
      </c>
      <c r="F1128" s="8" t="s">
        <v>3243</v>
      </c>
      <c r="G1128" s="8" t="s">
        <v>2389</v>
      </c>
      <c r="H1128" s="10" t="s">
        <v>3242</v>
      </c>
      <c r="I1128" s="8" t="s">
        <v>74</v>
      </c>
      <c r="J1128" s="8"/>
      <c r="K1128" s="8" t="s">
        <v>2245</v>
      </c>
      <c r="L1128" s="8" t="s">
        <v>2297</v>
      </c>
      <c r="M1128" s="8" t="s">
        <v>3773</v>
      </c>
      <c r="N1128" s="8"/>
      <c r="O1128" s="8"/>
      <c r="P1128" s="8"/>
      <c r="Q1128" s="20">
        <v>38496</v>
      </c>
      <c r="R1128" s="20"/>
      <c r="S1128" s="13" t="s">
        <v>3013</v>
      </c>
      <c r="T1128" s="13" t="s">
        <v>3020</v>
      </c>
      <c r="U1128" s="12"/>
      <c r="V1128" s="12"/>
      <c r="W1128" s="8" t="s">
        <v>3013</v>
      </c>
      <c r="X1128" s="8" t="str">
        <f>"+ Phlyctis argena; TLC"</f>
        <v>+ Phlyctis argena; TLC</v>
      </c>
    </row>
    <row r="1129" spans="1:24" ht="15" customHeight="1" x14ac:dyDescent="0.25">
      <c r="A1129" s="8" t="s">
        <v>24</v>
      </c>
      <c r="B1129" s="9">
        <v>1808</v>
      </c>
      <c r="C1129" s="8"/>
      <c r="D1129" s="8" t="s">
        <v>3774</v>
      </c>
      <c r="E1129" s="8" t="s">
        <v>26</v>
      </c>
      <c r="F1129" s="8" t="s">
        <v>2330</v>
      </c>
      <c r="G1129" s="8" t="s">
        <v>2369</v>
      </c>
      <c r="H1129" s="10" t="s">
        <v>3774</v>
      </c>
      <c r="I1129" s="8" t="s">
        <v>74</v>
      </c>
      <c r="J1129" s="8"/>
      <c r="K1129" s="8" t="s">
        <v>3017</v>
      </c>
      <c r="L1129" s="8"/>
      <c r="M1129" s="8" t="s">
        <v>3775</v>
      </c>
      <c r="N1129" s="8"/>
      <c r="O1129" s="8"/>
      <c r="P1129" s="8"/>
      <c r="Q1129" s="20">
        <v>38550</v>
      </c>
      <c r="R1129" s="20"/>
      <c r="S1129" s="8" t="s">
        <v>3013</v>
      </c>
      <c r="T1129" s="8" t="s">
        <v>3013</v>
      </c>
      <c r="U1129" s="8" t="s">
        <v>3020</v>
      </c>
      <c r="V1129" s="12"/>
      <c r="W1129" s="8" t="s">
        <v>3013</v>
      </c>
      <c r="X1129" s="8"/>
    </row>
    <row r="1130" spans="1:24" ht="15" customHeight="1" x14ac:dyDescent="0.25">
      <c r="A1130" s="8" t="s">
        <v>24</v>
      </c>
      <c r="B1130" s="9">
        <v>1809</v>
      </c>
      <c r="C1130" s="8"/>
      <c r="D1130" s="8" t="s">
        <v>3450</v>
      </c>
      <c r="E1130" s="8" t="s">
        <v>1164</v>
      </c>
      <c r="F1130" s="8" t="s">
        <v>3451</v>
      </c>
      <c r="G1130" s="8" t="s">
        <v>3452</v>
      </c>
      <c r="H1130" s="10" t="s">
        <v>3450</v>
      </c>
      <c r="I1130" s="8" t="s">
        <v>74</v>
      </c>
      <c r="J1130" s="8"/>
      <c r="K1130" s="8" t="s">
        <v>3776</v>
      </c>
      <c r="L1130" s="8"/>
      <c r="M1130" s="8" t="s">
        <v>3777</v>
      </c>
      <c r="N1130" s="8"/>
      <c r="O1130" s="8"/>
      <c r="P1130" s="8"/>
      <c r="Q1130" s="20">
        <v>38249</v>
      </c>
      <c r="R1130" s="20"/>
      <c r="S1130" s="8" t="s">
        <v>3013</v>
      </c>
      <c r="T1130" s="8" t="s">
        <v>3013</v>
      </c>
      <c r="U1130" s="8" t="s">
        <v>3020</v>
      </c>
      <c r="V1130" s="12"/>
      <c r="W1130" s="8" t="s">
        <v>3013</v>
      </c>
      <c r="X1130" s="8" t="str">
        <f>"+ Amandinea punctata"</f>
        <v>+ Amandinea punctata</v>
      </c>
    </row>
    <row r="1131" spans="1:24" ht="15" customHeight="1" x14ac:dyDescent="0.25">
      <c r="A1131" s="8" t="s">
        <v>24</v>
      </c>
      <c r="B1131" s="9">
        <v>1810</v>
      </c>
      <c r="C1131" s="8"/>
      <c r="D1131" s="8" t="s">
        <v>2325</v>
      </c>
      <c r="E1131" s="8" t="s">
        <v>26</v>
      </c>
      <c r="F1131" s="8" t="s">
        <v>2326</v>
      </c>
      <c r="G1131" s="8" t="s">
        <v>2327</v>
      </c>
      <c r="H1131" s="10" t="s">
        <v>2325</v>
      </c>
      <c r="I1131" s="8" t="s">
        <v>74</v>
      </c>
      <c r="J1131" s="8"/>
      <c r="K1131" s="8" t="s">
        <v>3017</v>
      </c>
      <c r="L1131" s="8"/>
      <c r="M1131" s="8" t="s">
        <v>3778</v>
      </c>
      <c r="N1131" s="8"/>
      <c r="O1131" s="8"/>
      <c r="P1131" s="8"/>
      <c r="Q1131" s="8"/>
      <c r="R1131" s="8"/>
      <c r="S1131" s="8" t="s">
        <v>3013</v>
      </c>
      <c r="T1131" s="8" t="s">
        <v>3013</v>
      </c>
      <c r="U1131" s="8" t="s">
        <v>3020</v>
      </c>
      <c r="V1131" s="12"/>
      <c r="W1131" s="8" t="s">
        <v>3013</v>
      </c>
      <c r="X1131" s="8"/>
    </row>
    <row r="1132" spans="1:24" ht="15" customHeight="1" x14ac:dyDescent="0.25">
      <c r="A1132" s="8" t="s">
        <v>24</v>
      </c>
      <c r="B1132" s="9">
        <v>1811</v>
      </c>
      <c r="C1132" s="8"/>
      <c r="D1132" s="8" t="s">
        <v>2325</v>
      </c>
      <c r="E1132" s="8" t="s">
        <v>26</v>
      </c>
      <c r="F1132" s="8" t="s">
        <v>2326</v>
      </c>
      <c r="G1132" s="8" t="s">
        <v>2327</v>
      </c>
      <c r="H1132" s="10" t="s">
        <v>2325</v>
      </c>
      <c r="I1132" s="8" t="s">
        <v>74</v>
      </c>
      <c r="J1132" s="8"/>
      <c r="K1132" s="8" t="s">
        <v>3017</v>
      </c>
      <c r="L1132" s="8"/>
      <c r="M1132" s="8" t="s">
        <v>3779</v>
      </c>
      <c r="N1132" s="8"/>
      <c r="O1132" s="8"/>
      <c r="P1132" s="8"/>
      <c r="Q1132" s="20">
        <v>38590</v>
      </c>
      <c r="R1132" s="20"/>
      <c r="S1132" s="8" t="s">
        <v>3013</v>
      </c>
      <c r="T1132" s="8" t="s">
        <v>3013</v>
      </c>
      <c r="U1132" s="8" t="s">
        <v>3020</v>
      </c>
      <c r="V1132" s="12"/>
      <c r="W1132" s="8" t="s">
        <v>3013</v>
      </c>
      <c r="X1132" s="8"/>
    </row>
    <row r="1133" spans="1:24" ht="15" customHeight="1" x14ac:dyDescent="0.25">
      <c r="A1133" s="8" t="s">
        <v>24</v>
      </c>
      <c r="B1133" s="9">
        <v>1812</v>
      </c>
      <c r="C1133" s="8"/>
      <c r="D1133" s="8" t="s">
        <v>3780</v>
      </c>
      <c r="E1133" s="8" t="s">
        <v>1477</v>
      </c>
      <c r="F1133" s="8" t="s">
        <v>2270</v>
      </c>
      <c r="G1133" s="8" t="s">
        <v>3564</v>
      </c>
      <c r="H1133" s="10" t="s">
        <v>3780</v>
      </c>
      <c r="I1133" s="8" t="s">
        <v>74</v>
      </c>
      <c r="J1133" s="8"/>
      <c r="K1133" s="8" t="s">
        <v>3017</v>
      </c>
      <c r="L1133" s="8"/>
      <c r="M1133" s="8" t="s">
        <v>3781</v>
      </c>
      <c r="N1133" s="8"/>
      <c r="O1133" s="8" t="s">
        <v>3782</v>
      </c>
      <c r="P1133" s="8"/>
      <c r="Q1133" s="20">
        <v>38590</v>
      </c>
      <c r="R1133" s="20"/>
      <c r="S1133" s="13" t="s">
        <v>3013</v>
      </c>
      <c r="T1133" s="13" t="s">
        <v>3020</v>
      </c>
      <c r="U1133" s="8" t="s">
        <v>3020</v>
      </c>
      <c r="V1133" s="12"/>
      <c r="W1133" s="8" t="s">
        <v>3013</v>
      </c>
      <c r="X1133" s="8"/>
    </row>
    <row r="1134" spans="1:24" ht="15" customHeight="1" x14ac:dyDescent="0.25">
      <c r="A1134" s="8" t="s">
        <v>24</v>
      </c>
      <c r="B1134" s="9">
        <v>1813</v>
      </c>
      <c r="C1134" s="8">
        <v>56</v>
      </c>
      <c r="D1134" s="8" t="s">
        <v>3783</v>
      </c>
      <c r="E1134" s="8" t="s">
        <v>2134</v>
      </c>
      <c r="F1134" s="8" t="s">
        <v>2135</v>
      </c>
      <c r="G1134" s="8" t="s">
        <v>3022</v>
      </c>
      <c r="H1134" s="8" t="s">
        <v>3784</v>
      </c>
      <c r="I1134" s="8" t="s">
        <v>74</v>
      </c>
      <c r="J1134" s="8"/>
      <c r="K1134" s="8" t="s">
        <v>3785</v>
      </c>
      <c r="L1134" s="8" t="s">
        <v>3786</v>
      </c>
      <c r="M1134" s="8"/>
      <c r="N1134" s="8"/>
      <c r="O1134" s="8" t="s">
        <v>3787</v>
      </c>
      <c r="P1134" s="8"/>
      <c r="Q1134" s="20">
        <v>39531</v>
      </c>
      <c r="R1134" s="20"/>
      <c r="S1134" s="8" t="s">
        <v>3788</v>
      </c>
      <c r="T1134" s="8" t="s">
        <v>3788</v>
      </c>
      <c r="U1134" s="12"/>
      <c r="V1134" s="12"/>
      <c r="W1134" s="8" t="s">
        <v>3788</v>
      </c>
      <c r="X1134" s="8"/>
    </row>
    <row r="1135" spans="1:24" ht="15" customHeight="1" x14ac:dyDescent="0.25">
      <c r="A1135" s="8" t="s">
        <v>24</v>
      </c>
      <c r="B1135" s="9">
        <v>1814</v>
      </c>
      <c r="C1135" s="8">
        <v>6</v>
      </c>
      <c r="D1135" s="8" t="s">
        <v>3021</v>
      </c>
      <c r="E1135" s="8" t="s">
        <v>2134</v>
      </c>
      <c r="F1135" s="8" t="s">
        <v>2135</v>
      </c>
      <c r="G1135" s="8" t="s">
        <v>3022</v>
      </c>
      <c r="H1135" s="10" t="s">
        <v>3021</v>
      </c>
      <c r="I1135" s="8" t="s">
        <v>74</v>
      </c>
      <c r="J1135" s="8"/>
      <c r="K1135" s="8" t="s">
        <v>3785</v>
      </c>
      <c r="L1135" s="8" t="s">
        <v>3789</v>
      </c>
      <c r="M1135" s="8" t="s">
        <v>3790</v>
      </c>
      <c r="N1135" s="8" t="s">
        <v>1621</v>
      </c>
      <c r="O1135" s="8" t="s">
        <v>3791</v>
      </c>
      <c r="P1135" s="8" t="s">
        <v>3792</v>
      </c>
      <c r="Q1135" s="20">
        <v>39468</v>
      </c>
      <c r="R1135" s="20"/>
      <c r="S1135" s="8" t="s">
        <v>3793</v>
      </c>
      <c r="T1135" s="8" t="s">
        <v>3788</v>
      </c>
      <c r="U1135" s="12"/>
      <c r="V1135" s="12"/>
      <c r="W1135" s="8" t="s">
        <v>3788</v>
      </c>
      <c r="X1135" s="8"/>
    </row>
    <row r="1136" spans="1:24" ht="15" customHeight="1" x14ac:dyDescent="0.25">
      <c r="A1136" s="8" t="s">
        <v>24</v>
      </c>
      <c r="B1136" s="9">
        <v>1815</v>
      </c>
      <c r="C1136" s="8">
        <v>26</v>
      </c>
      <c r="D1136" s="8" t="s">
        <v>3021</v>
      </c>
      <c r="E1136" s="8" t="s">
        <v>2134</v>
      </c>
      <c r="F1136" s="8" t="s">
        <v>2135</v>
      </c>
      <c r="G1136" s="8" t="s">
        <v>3022</v>
      </c>
      <c r="H1136" s="10" t="s">
        <v>3021</v>
      </c>
      <c r="I1136" s="8" t="s">
        <v>74</v>
      </c>
      <c r="J1136" s="8"/>
      <c r="K1136" s="8" t="s">
        <v>3785</v>
      </c>
      <c r="L1136" s="8" t="s">
        <v>3789</v>
      </c>
      <c r="M1136" s="8" t="s">
        <v>3790</v>
      </c>
      <c r="N1136" s="8"/>
      <c r="O1136" s="8" t="s">
        <v>3787</v>
      </c>
      <c r="P1136" s="8"/>
      <c r="Q1136" s="20">
        <v>39468</v>
      </c>
      <c r="R1136" s="20"/>
      <c r="S1136" s="8" t="s">
        <v>3793</v>
      </c>
      <c r="T1136" s="8" t="s">
        <v>3788</v>
      </c>
      <c r="U1136" s="12"/>
      <c r="V1136" s="12"/>
      <c r="W1136" s="8" t="s">
        <v>3788</v>
      </c>
      <c r="X1136" s="8"/>
    </row>
    <row r="1137" spans="1:24" ht="15" customHeight="1" x14ac:dyDescent="0.25">
      <c r="A1137" s="8" t="s">
        <v>24</v>
      </c>
      <c r="B1137" s="9">
        <v>1816</v>
      </c>
      <c r="C1137" s="8">
        <v>12</v>
      </c>
      <c r="D1137" s="8" t="s">
        <v>3794</v>
      </c>
      <c r="E1137" s="8" t="s">
        <v>1262</v>
      </c>
      <c r="F1137" s="8" t="s">
        <v>1263</v>
      </c>
      <c r="G1137" s="8" t="s">
        <v>3795</v>
      </c>
      <c r="H1137" s="10" t="s">
        <v>3794</v>
      </c>
      <c r="I1137" s="8" t="s">
        <v>74</v>
      </c>
      <c r="J1137" s="8"/>
      <c r="K1137" s="8" t="s">
        <v>3785</v>
      </c>
      <c r="L1137" s="8" t="s">
        <v>3796</v>
      </c>
      <c r="M1137" s="8" t="s">
        <v>3797</v>
      </c>
      <c r="N1137" s="8" t="s">
        <v>1621</v>
      </c>
      <c r="O1137" s="8" t="s">
        <v>3798</v>
      </c>
      <c r="P1137" s="8" t="s">
        <v>3799</v>
      </c>
      <c r="Q1137" s="20">
        <v>39468</v>
      </c>
      <c r="R1137" s="20"/>
      <c r="S1137" s="8" t="s">
        <v>3793</v>
      </c>
      <c r="T1137" s="8" t="s">
        <v>3788</v>
      </c>
      <c r="U1137" s="12"/>
      <c r="V1137" s="12"/>
      <c r="W1137" s="8" t="s">
        <v>3788</v>
      </c>
      <c r="X1137" s="8"/>
    </row>
    <row r="1138" spans="1:24" ht="15" customHeight="1" x14ac:dyDescent="0.25">
      <c r="A1138" s="8" t="s">
        <v>24</v>
      </c>
      <c r="B1138" s="9">
        <v>1817</v>
      </c>
      <c r="C1138" s="8">
        <v>54</v>
      </c>
      <c r="D1138" s="8" t="s">
        <v>3800</v>
      </c>
      <c r="E1138" s="8" t="s">
        <v>3801</v>
      </c>
      <c r="F1138" s="8" t="s">
        <v>3802</v>
      </c>
      <c r="G1138" s="8"/>
      <c r="H1138" s="10" t="s">
        <v>3800</v>
      </c>
      <c r="I1138" s="8" t="s">
        <v>74</v>
      </c>
      <c r="J1138" s="8"/>
      <c r="K1138" s="8" t="s">
        <v>3785</v>
      </c>
      <c r="L1138" s="8" t="s">
        <v>3796</v>
      </c>
      <c r="M1138" s="8" t="s">
        <v>3797</v>
      </c>
      <c r="N1138" s="8"/>
      <c r="O1138" s="8" t="s">
        <v>3787</v>
      </c>
      <c r="P1138" s="8"/>
      <c r="Q1138" s="8"/>
      <c r="R1138" s="8"/>
      <c r="S1138" s="8" t="s">
        <v>3788</v>
      </c>
      <c r="T1138" s="8" t="s">
        <v>3788</v>
      </c>
      <c r="U1138" s="12"/>
      <c r="V1138" s="12"/>
      <c r="W1138" s="8" t="s">
        <v>3788</v>
      </c>
      <c r="X1138" s="8"/>
    </row>
    <row r="1139" spans="1:24" ht="15" customHeight="1" x14ac:dyDescent="0.25">
      <c r="A1139" s="8" t="s">
        <v>24</v>
      </c>
      <c r="B1139" s="9">
        <v>1818</v>
      </c>
      <c r="C1139" s="8">
        <v>24</v>
      </c>
      <c r="D1139" s="8" t="s">
        <v>3803</v>
      </c>
      <c r="E1139" s="8" t="s">
        <v>1360</v>
      </c>
      <c r="F1139" s="8" t="s">
        <v>3804</v>
      </c>
      <c r="G1139" s="8" t="s">
        <v>3805</v>
      </c>
      <c r="H1139" s="10" t="s">
        <v>3803</v>
      </c>
      <c r="I1139" s="8" t="s">
        <v>74</v>
      </c>
      <c r="J1139" s="8"/>
      <c r="K1139" s="8" t="s">
        <v>3785</v>
      </c>
      <c r="L1139" s="8"/>
      <c r="M1139" s="8" t="s">
        <v>3806</v>
      </c>
      <c r="N1139" s="8"/>
      <c r="O1139" s="8" t="s">
        <v>3807</v>
      </c>
      <c r="P1139" s="8"/>
      <c r="Q1139" s="20">
        <v>39548</v>
      </c>
      <c r="R1139" s="20"/>
      <c r="S1139" s="8" t="s">
        <v>3788</v>
      </c>
      <c r="T1139" s="8" t="s">
        <v>3788</v>
      </c>
      <c r="U1139" s="12"/>
      <c r="V1139" s="12"/>
      <c r="W1139" s="8" t="s">
        <v>3788</v>
      </c>
      <c r="X1139" s="8"/>
    </row>
    <row r="1140" spans="1:24" ht="15" customHeight="1" x14ac:dyDescent="0.25">
      <c r="A1140" s="8" t="s">
        <v>24</v>
      </c>
      <c r="B1140" s="9">
        <v>1819</v>
      </c>
      <c r="C1140" s="8">
        <v>19</v>
      </c>
      <c r="D1140" s="8" t="s">
        <v>3469</v>
      </c>
      <c r="E1140" s="8" t="s">
        <v>232</v>
      </c>
      <c r="F1140" s="8" t="s">
        <v>2122</v>
      </c>
      <c r="G1140" s="8" t="s">
        <v>3808</v>
      </c>
      <c r="H1140" s="10" t="s">
        <v>3469</v>
      </c>
      <c r="I1140" s="8" t="s">
        <v>74</v>
      </c>
      <c r="J1140" s="8"/>
      <c r="K1140" s="8" t="s">
        <v>3785</v>
      </c>
      <c r="L1140" s="8"/>
      <c r="M1140" s="8" t="s">
        <v>3806</v>
      </c>
      <c r="N1140" s="8" t="s">
        <v>2766</v>
      </c>
      <c r="O1140" s="8" t="s">
        <v>3807</v>
      </c>
      <c r="P1140" s="8" t="s">
        <v>3809</v>
      </c>
      <c r="Q1140" s="20">
        <v>39548</v>
      </c>
      <c r="R1140" s="20"/>
      <c r="S1140" s="8" t="s">
        <v>3788</v>
      </c>
      <c r="T1140" s="8" t="s">
        <v>3788</v>
      </c>
      <c r="W1140" s="8" t="s">
        <v>3788</v>
      </c>
      <c r="X1140" s="8"/>
    </row>
    <row r="1141" spans="1:24" ht="15" customHeight="1" x14ac:dyDescent="0.25">
      <c r="A1141" s="8" t="s">
        <v>24</v>
      </c>
      <c r="B1141" s="9">
        <v>1820</v>
      </c>
      <c r="C1141" s="8">
        <v>29</v>
      </c>
      <c r="D1141" s="8" t="s">
        <v>2440</v>
      </c>
      <c r="E1141" s="13" t="s">
        <v>2431</v>
      </c>
      <c r="F1141" s="13" t="s">
        <v>2441</v>
      </c>
      <c r="G1141" s="8" t="s">
        <v>89</v>
      </c>
      <c r="H1141" s="10" t="s">
        <v>2440</v>
      </c>
      <c r="I1141" s="8" t="s">
        <v>74</v>
      </c>
      <c r="J1141" s="8"/>
      <c r="K1141" s="8" t="s">
        <v>3785</v>
      </c>
      <c r="L1141" s="8"/>
      <c r="M1141" s="8" t="s">
        <v>3806</v>
      </c>
      <c r="N1141" s="8"/>
      <c r="O1141" s="8" t="s">
        <v>3807</v>
      </c>
      <c r="P1141" s="8"/>
      <c r="Q1141" s="20">
        <v>39548</v>
      </c>
      <c r="R1141" s="20"/>
      <c r="S1141" s="13" t="s">
        <v>3788</v>
      </c>
      <c r="T1141" s="13" t="s">
        <v>3788</v>
      </c>
      <c r="W1141" s="8" t="s">
        <v>3788</v>
      </c>
      <c r="X1141" s="8"/>
    </row>
    <row r="1142" spans="1:24" ht="15" customHeight="1" x14ac:dyDescent="0.25">
      <c r="A1142" s="8" t="s">
        <v>24</v>
      </c>
      <c r="B1142" s="9">
        <v>1821</v>
      </c>
      <c r="C1142" s="8">
        <v>41</v>
      </c>
      <c r="D1142" s="8" t="s">
        <v>3810</v>
      </c>
      <c r="E1142" s="8" t="s">
        <v>2479</v>
      </c>
      <c r="F1142" s="8" t="s">
        <v>2480</v>
      </c>
      <c r="G1142" s="8" t="s">
        <v>3811</v>
      </c>
      <c r="H1142" s="10" t="s">
        <v>3810</v>
      </c>
      <c r="I1142" s="8" t="s">
        <v>74</v>
      </c>
      <c r="J1142" s="8"/>
      <c r="K1142" s="8" t="s">
        <v>3785</v>
      </c>
      <c r="L1142" s="8" t="s">
        <v>3796</v>
      </c>
      <c r="M1142" s="8" t="s">
        <v>3797</v>
      </c>
      <c r="N1142" s="8"/>
      <c r="O1142" s="8" t="s">
        <v>3812</v>
      </c>
      <c r="P1142" s="8" t="s">
        <v>3799</v>
      </c>
      <c r="Q1142" s="20">
        <v>39468</v>
      </c>
      <c r="R1142" s="20"/>
      <c r="S1142" s="13" t="s">
        <v>3788</v>
      </c>
      <c r="T1142" s="13" t="s">
        <v>3788</v>
      </c>
      <c r="W1142" s="8" t="s">
        <v>3788</v>
      </c>
      <c r="X1142" s="8"/>
    </row>
    <row r="1143" spans="1:24" ht="15" customHeight="1" x14ac:dyDescent="0.25">
      <c r="A1143" s="8" t="s">
        <v>24</v>
      </c>
      <c r="B1143" s="9">
        <v>1822</v>
      </c>
      <c r="C1143" s="8">
        <v>2</v>
      </c>
      <c r="D1143" s="8" t="s">
        <v>3813</v>
      </c>
      <c r="E1143" s="8" t="s">
        <v>814</v>
      </c>
      <c r="F1143" s="8" t="s">
        <v>815</v>
      </c>
      <c r="G1143" s="8" t="s">
        <v>3814</v>
      </c>
      <c r="H1143" s="10" t="s">
        <v>3813</v>
      </c>
      <c r="I1143" s="8" t="s">
        <v>74</v>
      </c>
      <c r="J1143" s="8"/>
      <c r="K1143" s="8" t="s">
        <v>3785</v>
      </c>
      <c r="L1143" s="8" t="s">
        <v>3789</v>
      </c>
      <c r="M1143" s="8" t="s">
        <v>3790</v>
      </c>
      <c r="N1143" s="8" t="s">
        <v>1621</v>
      </c>
      <c r="O1143" s="8" t="s">
        <v>3815</v>
      </c>
      <c r="P1143" s="8" t="s">
        <v>3792</v>
      </c>
      <c r="Q1143" s="20">
        <v>39468</v>
      </c>
      <c r="R1143" s="20"/>
      <c r="S1143" s="13" t="s">
        <v>3793</v>
      </c>
      <c r="T1143" s="13" t="s">
        <v>3788</v>
      </c>
      <c r="W1143" s="8" t="s">
        <v>3788</v>
      </c>
      <c r="X1143" s="8"/>
    </row>
    <row r="1144" spans="1:24" ht="15" customHeight="1" x14ac:dyDescent="0.25">
      <c r="A1144" s="8" t="s">
        <v>24</v>
      </c>
      <c r="B1144" s="9">
        <v>1823</v>
      </c>
      <c r="C1144" s="8">
        <v>37</v>
      </c>
      <c r="D1144" s="8" t="s">
        <v>3816</v>
      </c>
      <c r="E1144" s="8" t="s">
        <v>814</v>
      </c>
      <c r="F1144" s="8" t="s">
        <v>3817</v>
      </c>
      <c r="G1144" s="8" t="s">
        <v>3818</v>
      </c>
      <c r="H1144" s="10" t="s">
        <v>3816</v>
      </c>
      <c r="I1144" s="8" t="s">
        <v>74</v>
      </c>
      <c r="J1144" s="8"/>
      <c r="K1144" s="8" t="s">
        <v>3785</v>
      </c>
      <c r="L1144" s="8"/>
      <c r="M1144" s="8" t="s">
        <v>3819</v>
      </c>
      <c r="N1144" s="8"/>
      <c r="O1144" s="8" t="s">
        <v>3812</v>
      </c>
      <c r="P1144" s="8"/>
      <c r="Q1144" s="20">
        <v>39531</v>
      </c>
      <c r="R1144" s="20"/>
      <c r="S1144" s="13" t="s">
        <v>3788</v>
      </c>
      <c r="T1144" s="13" t="s">
        <v>3788</v>
      </c>
      <c r="W1144" s="8" t="s">
        <v>3788</v>
      </c>
      <c r="X1144" s="8"/>
    </row>
    <row r="1145" spans="1:24" ht="15" customHeight="1" x14ac:dyDescent="0.25">
      <c r="A1145" s="8" t="s">
        <v>24</v>
      </c>
      <c r="B1145" s="9">
        <v>1824</v>
      </c>
      <c r="C1145" s="8">
        <v>23</v>
      </c>
      <c r="D1145" s="8" t="s">
        <v>3820</v>
      </c>
      <c r="E1145" s="13" t="s">
        <v>1577</v>
      </c>
      <c r="F1145" s="13" t="s">
        <v>3821</v>
      </c>
      <c r="G1145" s="8" t="s">
        <v>3564</v>
      </c>
      <c r="H1145" s="10" t="s">
        <v>3820</v>
      </c>
      <c r="I1145" s="8" t="s">
        <v>74</v>
      </c>
      <c r="J1145" s="8"/>
      <c r="K1145" s="8" t="s">
        <v>3785</v>
      </c>
      <c r="L1145" s="8" t="s">
        <v>3789</v>
      </c>
      <c r="M1145" s="8" t="s">
        <v>3790</v>
      </c>
      <c r="N1145" s="8" t="s">
        <v>1621</v>
      </c>
      <c r="O1145" s="8" t="s">
        <v>3787</v>
      </c>
      <c r="P1145" s="8" t="s">
        <v>3792</v>
      </c>
      <c r="Q1145" s="20">
        <v>39468</v>
      </c>
      <c r="R1145" s="20"/>
      <c r="S1145" s="13" t="s">
        <v>3793</v>
      </c>
      <c r="T1145" s="13" t="s">
        <v>3788</v>
      </c>
      <c r="W1145" s="8" t="s">
        <v>3788</v>
      </c>
      <c r="X1145" s="8"/>
    </row>
    <row r="1146" spans="1:24" ht="15" customHeight="1" x14ac:dyDescent="0.25">
      <c r="A1146" s="8" t="s">
        <v>24</v>
      </c>
      <c r="B1146" s="9">
        <v>1825</v>
      </c>
      <c r="C1146" s="8">
        <v>1</v>
      </c>
      <c r="D1146" s="8" t="s">
        <v>3820</v>
      </c>
      <c r="E1146" s="13" t="s">
        <v>1577</v>
      </c>
      <c r="F1146" s="13" t="s">
        <v>3821</v>
      </c>
      <c r="G1146" s="8" t="s">
        <v>3564</v>
      </c>
      <c r="H1146" s="10" t="s">
        <v>3820</v>
      </c>
      <c r="I1146" s="8" t="s">
        <v>74</v>
      </c>
      <c r="J1146" s="8"/>
      <c r="K1146" s="8" t="s">
        <v>3785</v>
      </c>
      <c r="L1146" s="8" t="s">
        <v>3789</v>
      </c>
      <c r="M1146" s="8" t="s">
        <v>3790</v>
      </c>
      <c r="N1146" s="8" t="s">
        <v>1621</v>
      </c>
      <c r="O1146" s="8" t="s">
        <v>3787</v>
      </c>
      <c r="P1146" s="8" t="s">
        <v>3792</v>
      </c>
      <c r="Q1146" s="20">
        <v>39468</v>
      </c>
      <c r="R1146" s="20"/>
      <c r="S1146" s="13" t="s">
        <v>3793</v>
      </c>
      <c r="T1146" s="13" t="s">
        <v>3788</v>
      </c>
      <c r="U1146" s="12"/>
      <c r="V1146" s="12"/>
      <c r="W1146" s="8" t="s">
        <v>3788</v>
      </c>
      <c r="X1146" s="8"/>
    </row>
    <row r="1147" spans="1:24" ht="15" customHeight="1" x14ac:dyDescent="0.25">
      <c r="A1147" s="8" t="s">
        <v>24</v>
      </c>
      <c r="B1147" s="9">
        <v>1826</v>
      </c>
      <c r="C1147" s="8">
        <v>44</v>
      </c>
      <c r="D1147" s="8" t="s">
        <v>3822</v>
      </c>
      <c r="E1147" s="8" t="s">
        <v>818</v>
      </c>
      <c r="F1147" s="8" t="s">
        <v>3238</v>
      </c>
      <c r="G1147" s="8"/>
      <c r="H1147" s="10" t="s">
        <v>3822</v>
      </c>
      <c r="I1147" s="8" t="s">
        <v>74</v>
      </c>
      <c r="J1147" s="8"/>
      <c r="K1147" s="8" t="s">
        <v>3785</v>
      </c>
      <c r="L1147" s="8" t="s">
        <v>3823</v>
      </c>
      <c r="M1147" s="8" t="s">
        <v>3824</v>
      </c>
      <c r="N1147" s="8"/>
      <c r="O1147" s="8" t="s">
        <v>3812</v>
      </c>
      <c r="P1147" s="8"/>
      <c r="Q1147" s="20">
        <v>39529</v>
      </c>
      <c r="R1147" s="20"/>
      <c r="S1147" s="13" t="s">
        <v>3788</v>
      </c>
      <c r="T1147" s="13" t="s">
        <v>3788</v>
      </c>
      <c r="U1147" s="12"/>
      <c r="V1147" s="12"/>
      <c r="W1147" s="8" t="s">
        <v>3788</v>
      </c>
      <c r="X1147" s="8"/>
    </row>
    <row r="1148" spans="1:24" ht="15" customHeight="1" x14ac:dyDescent="0.25">
      <c r="A1148" s="8" t="s">
        <v>24</v>
      </c>
      <c r="B1148" s="9">
        <v>1827</v>
      </c>
      <c r="C1148" s="8">
        <v>5</v>
      </c>
      <c r="D1148" s="8" t="s">
        <v>3825</v>
      </c>
      <c r="E1148" s="8" t="s">
        <v>818</v>
      </c>
      <c r="F1148" s="8" t="s">
        <v>3826</v>
      </c>
      <c r="G1148" s="8" t="s">
        <v>3827</v>
      </c>
      <c r="H1148" s="10" t="s">
        <v>3825</v>
      </c>
      <c r="I1148" s="8" t="s">
        <v>74</v>
      </c>
      <c r="J1148" s="8"/>
      <c r="K1148" s="8" t="s">
        <v>3785</v>
      </c>
      <c r="L1148" s="8" t="s">
        <v>3789</v>
      </c>
      <c r="M1148" s="8" t="s">
        <v>3790</v>
      </c>
      <c r="N1148" s="8" t="s">
        <v>1621</v>
      </c>
      <c r="O1148" s="8" t="s">
        <v>3798</v>
      </c>
      <c r="P1148" s="8" t="s">
        <v>3792</v>
      </c>
      <c r="Q1148" s="20">
        <v>39468</v>
      </c>
      <c r="R1148" s="20"/>
      <c r="S1148" s="13" t="s">
        <v>3793</v>
      </c>
      <c r="T1148" s="13" t="s">
        <v>3788</v>
      </c>
      <c r="U1148" s="12"/>
      <c r="V1148" s="12"/>
      <c r="W1148" s="8" t="s">
        <v>3788</v>
      </c>
      <c r="X1148" s="8"/>
    </row>
    <row r="1149" spans="1:24" ht="15" customHeight="1" x14ac:dyDescent="0.25">
      <c r="A1149" s="8" t="s">
        <v>24</v>
      </c>
      <c r="B1149" s="9">
        <v>1828</v>
      </c>
      <c r="C1149" s="8">
        <v>50</v>
      </c>
      <c r="D1149" s="8" t="s">
        <v>3828</v>
      </c>
      <c r="E1149" s="8" t="s">
        <v>818</v>
      </c>
      <c r="F1149" s="8" t="s">
        <v>3829</v>
      </c>
      <c r="G1149" s="8"/>
      <c r="H1149" s="10" t="s">
        <v>3828</v>
      </c>
      <c r="I1149" s="8" t="s">
        <v>74</v>
      </c>
      <c r="J1149" s="8"/>
      <c r="K1149" s="8" t="s">
        <v>3785</v>
      </c>
      <c r="L1149" s="8" t="s">
        <v>3796</v>
      </c>
      <c r="M1149" s="8" t="s">
        <v>3797</v>
      </c>
      <c r="N1149" s="8"/>
      <c r="O1149" s="8" t="s">
        <v>2226</v>
      </c>
      <c r="P1149" s="8"/>
      <c r="Q1149" s="20">
        <v>39467</v>
      </c>
      <c r="R1149" s="20"/>
      <c r="S1149" s="13" t="s">
        <v>3788</v>
      </c>
      <c r="T1149" s="13" t="s">
        <v>3788</v>
      </c>
      <c r="U1149" s="12"/>
      <c r="V1149" s="12"/>
      <c r="W1149" s="8" t="s">
        <v>3788</v>
      </c>
      <c r="X1149" s="8"/>
    </row>
    <row r="1150" spans="1:24" ht="15" customHeight="1" x14ac:dyDescent="0.25">
      <c r="A1150" s="8" t="s">
        <v>24</v>
      </c>
      <c r="B1150" s="9">
        <v>1829</v>
      </c>
      <c r="C1150" s="8">
        <v>49</v>
      </c>
      <c r="D1150" s="8" t="s">
        <v>3830</v>
      </c>
      <c r="E1150" s="8" t="s">
        <v>3831</v>
      </c>
      <c r="F1150" s="8" t="s">
        <v>3832</v>
      </c>
      <c r="G1150" s="8"/>
      <c r="H1150" s="10" t="s">
        <v>3830</v>
      </c>
      <c r="I1150" s="8" t="s">
        <v>74</v>
      </c>
      <c r="J1150" s="8"/>
      <c r="K1150" s="8" t="s">
        <v>3785</v>
      </c>
      <c r="L1150" s="8"/>
      <c r="M1150" s="8" t="s">
        <v>3806</v>
      </c>
      <c r="N1150" s="8"/>
      <c r="O1150" s="8" t="s">
        <v>3787</v>
      </c>
      <c r="P1150" s="8"/>
      <c r="Q1150" s="20">
        <v>39548</v>
      </c>
      <c r="R1150" s="20"/>
      <c r="S1150" s="8" t="s">
        <v>3788</v>
      </c>
      <c r="T1150" s="8" t="s">
        <v>3788</v>
      </c>
      <c r="U1150" s="12"/>
      <c r="V1150" s="12"/>
      <c r="W1150" s="8" t="s">
        <v>3788</v>
      </c>
      <c r="X1150" s="8"/>
    </row>
    <row r="1151" spans="1:24" ht="15" customHeight="1" x14ac:dyDescent="0.25">
      <c r="A1151" s="8" t="s">
        <v>24</v>
      </c>
      <c r="B1151" s="9">
        <v>1830</v>
      </c>
      <c r="C1151" s="8">
        <v>42</v>
      </c>
      <c r="D1151" s="8" t="s">
        <v>3833</v>
      </c>
      <c r="E1151" s="8" t="s">
        <v>2598</v>
      </c>
      <c r="F1151" s="8" t="s">
        <v>1112</v>
      </c>
      <c r="G1151" s="8" t="s">
        <v>3834</v>
      </c>
      <c r="H1151" s="10" t="s">
        <v>3833</v>
      </c>
      <c r="I1151" s="8" t="s">
        <v>74</v>
      </c>
      <c r="J1151" s="8"/>
      <c r="K1151" s="8" t="s">
        <v>3785</v>
      </c>
      <c r="L1151" s="8" t="s">
        <v>3823</v>
      </c>
      <c r="M1151" s="8" t="s">
        <v>3824</v>
      </c>
      <c r="N1151" s="8"/>
      <c r="O1151" s="8" t="s">
        <v>3812</v>
      </c>
      <c r="P1151" s="8"/>
      <c r="Q1151" s="20">
        <v>39529</v>
      </c>
      <c r="R1151" s="20"/>
      <c r="S1151" s="8" t="s">
        <v>3788</v>
      </c>
      <c r="T1151" s="8" t="s">
        <v>3788</v>
      </c>
      <c r="U1151" s="12"/>
      <c r="V1151" s="12"/>
      <c r="W1151" s="8" t="s">
        <v>3788</v>
      </c>
      <c r="X1151" s="8"/>
    </row>
    <row r="1152" spans="1:24" ht="15" customHeight="1" x14ac:dyDescent="0.25">
      <c r="A1152" s="8" t="s">
        <v>24</v>
      </c>
      <c r="B1152" s="9">
        <v>1831</v>
      </c>
      <c r="C1152" s="8">
        <v>22</v>
      </c>
      <c r="D1152" s="8" t="s">
        <v>3833</v>
      </c>
      <c r="E1152" s="8" t="s">
        <v>2598</v>
      </c>
      <c r="F1152" s="8" t="s">
        <v>1112</v>
      </c>
      <c r="G1152" s="8" t="s">
        <v>3834</v>
      </c>
      <c r="H1152" s="10" t="s">
        <v>3833</v>
      </c>
      <c r="I1152" s="8" t="s">
        <v>74</v>
      </c>
      <c r="J1152" s="8"/>
      <c r="K1152" s="8" t="s">
        <v>3785</v>
      </c>
      <c r="L1152" s="8"/>
      <c r="M1152" s="8" t="s">
        <v>3819</v>
      </c>
      <c r="N1152" s="8"/>
      <c r="O1152" s="8" t="s">
        <v>3807</v>
      </c>
      <c r="P1152" s="8"/>
      <c r="Q1152" s="20">
        <v>39531</v>
      </c>
      <c r="R1152" s="20"/>
      <c r="S1152" s="8" t="s">
        <v>3788</v>
      </c>
      <c r="T1152" s="8" t="s">
        <v>3788</v>
      </c>
      <c r="U1152" s="12"/>
      <c r="V1152" s="12"/>
      <c r="W1152" s="8" t="s">
        <v>3788</v>
      </c>
      <c r="X1152" s="8"/>
    </row>
    <row r="1153" spans="1:24" ht="15" customHeight="1" x14ac:dyDescent="0.25">
      <c r="A1153" s="8" t="s">
        <v>24</v>
      </c>
      <c r="B1153" s="9">
        <v>1832</v>
      </c>
      <c r="C1153" s="8">
        <v>28</v>
      </c>
      <c r="D1153" s="8" t="s">
        <v>3833</v>
      </c>
      <c r="E1153" s="8" t="s">
        <v>2598</v>
      </c>
      <c r="F1153" s="8" t="s">
        <v>1112</v>
      </c>
      <c r="G1153" s="8" t="s">
        <v>3834</v>
      </c>
      <c r="H1153" s="10" t="s">
        <v>3833</v>
      </c>
      <c r="I1153" s="8" t="s">
        <v>74</v>
      </c>
      <c r="J1153" s="8"/>
      <c r="K1153" s="8" t="s">
        <v>3785</v>
      </c>
      <c r="L1153" s="8" t="s">
        <v>3835</v>
      </c>
      <c r="M1153" s="8"/>
      <c r="N1153" s="8"/>
      <c r="O1153" s="8" t="s">
        <v>3836</v>
      </c>
      <c r="P1153" s="8"/>
      <c r="Q1153" s="20">
        <v>39529</v>
      </c>
      <c r="R1153" s="20"/>
      <c r="S1153" s="8" t="s">
        <v>3788</v>
      </c>
      <c r="T1153" s="8" t="s">
        <v>3788</v>
      </c>
      <c r="U1153" s="12"/>
      <c r="V1153" s="12"/>
      <c r="W1153" s="8" t="s">
        <v>3788</v>
      </c>
      <c r="X1153" s="8"/>
    </row>
    <row r="1154" spans="1:24" ht="15" customHeight="1" x14ac:dyDescent="0.25">
      <c r="A1154" s="8" t="s">
        <v>24</v>
      </c>
      <c r="B1154" s="9">
        <v>1833</v>
      </c>
      <c r="C1154" s="8">
        <v>21</v>
      </c>
      <c r="D1154" s="8" t="s">
        <v>3833</v>
      </c>
      <c r="E1154" s="8" t="s">
        <v>2598</v>
      </c>
      <c r="F1154" s="8" t="s">
        <v>1112</v>
      </c>
      <c r="G1154" s="8" t="s">
        <v>3834</v>
      </c>
      <c r="H1154" s="10" t="s">
        <v>3833</v>
      </c>
      <c r="I1154" s="8" t="s">
        <v>74</v>
      </c>
      <c r="J1154" s="8"/>
      <c r="K1154" s="8" t="s">
        <v>3785</v>
      </c>
      <c r="L1154" s="8" t="s">
        <v>3786</v>
      </c>
      <c r="M1154" s="8"/>
      <c r="N1154" s="8"/>
      <c r="O1154" s="8" t="s">
        <v>3836</v>
      </c>
      <c r="P1154" s="8"/>
      <c r="Q1154" s="20">
        <v>39530</v>
      </c>
      <c r="R1154" s="20"/>
      <c r="S1154" s="8" t="s">
        <v>3788</v>
      </c>
      <c r="T1154" s="8" t="s">
        <v>3788</v>
      </c>
      <c r="U1154" s="12"/>
      <c r="V1154" s="12"/>
      <c r="W1154" s="8" t="s">
        <v>3788</v>
      </c>
      <c r="X1154" s="8"/>
    </row>
    <row r="1155" spans="1:24" ht="15" customHeight="1" x14ac:dyDescent="0.25">
      <c r="A1155" s="8" t="s">
        <v>24</v>
      </c>
      <c r="B1155" s="9">
        <v>1834</v>
      </c>
      <c r="C1155" s="8">
        <v>33</v>
      </c>
      <c r="D1155" s="8" t="s">
        <v>3837</v>
      </c>
      <c r="E1155" s="8" t="s">
        <v>2598</v>
      </c>
      <c r="F1155" s="8" t="s">
        <v>3838</v>
      </c>
      <c r="G1155" s="8" t="s">
        <v>3839</v>
      </c>
      <c r="H1155" s="10" t="s">
        <v>3837</v>
      </c>
      <c r="I1155" s="8" t="s">
        <v>74</v>
      </c>
      <c r="J1155" s="8"/>
      <c r="K1155" s="8" t="s">
        <v>3785</v>
      </c>
      <c r="L1155" s="8"/>
      <c r="M1155" s="8" t="s">
        <v>3806</v>
      </c>
      <c r="N1155" s="8"/>
      <c r="O1155" s="8" t="s">
        <v>3812</v>
      </c>
      <c r="P1155" s="8"/>
      <c r="Q1155" s="20">
        <v>39548</v>
      </c>
      <c r="R1155" s="20"/>
      <c r="S1155" s="8" t="s">
        <v>3788</v>
      </c>
      <c r="T1155" s="8" t="s">
        <v>3788</v>
      </c>
      <c r="U1155" s="12"/>
      <c r="V1155" s="12"/>
      <c r="W1155" s="8" t="s">
        <v>3788</v>
      </c>
      <c r="X1155" s="8"/>
    </row>
    <row r="1156" spans="1:24" ht="15" customHeight="1" x14ac:dyDescent="0.25">
      <c r="A1156" s="8" t="s">
        <v>24</v>
      </c>
      <c r="B1156" s="9">
        <v>1835</v>
      </c>
      <c r="C1156" s="8">
        <v>7</v>
      </c>
      <c r="D1156" s="8" t="s">
        <v>3840</v>
      </c>
      <c r="E1156" s="8" t="s">
        <v>2605</v>
      </c>
      <c r="F1156" s="8" t="s">
        <v>3841</v>
      </c>
      <c r="G1156" s="8" t="s">
        <v>3842</v>
      </c>
      <c r="H1156" s="10" t="s">
        <v>3840</v>
      </c>
      <c r="I1156" s="8" t="s">
        <v>74</v>
      </c>
      <c r="J1156" s="8"/>
      <c r="K1156" s="8" t="s">
        <v>3785</v>
      </c>
      <c r="L1156" s="8" t="s">
        <v>3789</v>
      </c>
      <c r="M1156" s="8" t="s">
        <v>3790</v>
      </c>
      <c r="N1156" s="8" t="s">
        <v>1621</v>
      </c>
      <c r="O1156" s="8" t="s">
        <v>3815</v>
      </c>
      <c r="P1156" s="8" t="s">
        <v>3792</v>
      </c>
      <c r="Q1156" s="20">
        <v>39468</v>
      </c>
      <c r="R1156" s="20"/>
      <c r="S1156" s="8" t="s">
        <v>3793</v>
      </c>
      <c r="T1156" s="8" t="s">
        <v>3788</v>
      </c>
      <c r="U1156" s="12"/>
      <c r="V1156" s="12"/>
      <c r="W1156" s="8" t="s">
        <v>3788</v>
      </c>
      <c r="X1156" s="8"/>
    </row>
    <row r="1157" spans="1:24" ht="15" customHeight="1" x14ac:dyDescent="0.25">
      <c r="A1157" s="8" t="s">
        <v>24</v>
      </c>
      <c r="B1157" s="9">
        <v>1836</v>
      </c>
      <c r="C1157" s="8">
        <v>17</v>
      </c>
      <c r="D1157" s="8" t="s">
        <v>3843</v>
      </c>
      <c r="E1157" s="8" t="s">
        <v>2605</v>
      </c>
      <c r="F1157" s="8" t="s">
        <v>2610</v>
      </c>
      <c r="G1157" s="8" t="s">
        <v>3839</v>
      </c>
      <c r="H1157" s="10" t="s">
        <v>3843</v>
      </c>
      <c r="I1157" s="8" t="s">
        <v>74</v>
      </c>
      <c r="J1157" s="8"/>
      <c r="K1157" s="8" t="s">
        <v>3785</v>
      </c>
      <c r="L1157" s="8" t="s">
        <v>3835</v>
      </c>
      <c r="M1157" s="8"/>
      <c r="N1157" s="8"/>
      <c r="O1157" s="8" t="s">
        <v>3807</v>
      </c>
      <c r="P1157" s="8"/>
      <c r="Q1157" s="20">
        <v>39529</v>
      </c>
      <c r="R1157" s="20"/>
      <c r="S1157" s="8" t="s">
        <v>3788</v>
      </c>
      <c r="T1157" s="8" t="s">
        <v>3788</v>
      </c>
      <c r="U1157" s="12"/>
      <c r="V1157" s="12"/>
      <c r="W1157" s="8" t="s">
        <v>3788</v>
      </c>
      <c r="X1157" s="8"/>
    </row>
    <row r="1158" spans="1:24" ht="15" customHeight="1" x14ac:dyDescent="0.25">
      <c r="A1158" s="8" t="s">
        <v>24</v>
      </c>
      <c r="B1158" s="9">
        <v>1837</v>
      </c>
      <c r="C1158" s="8">
        <v>46</v>
      </c>
      <c r="D1158" s="8" t="s">
        <v>3844</v>
      </c>
      <c r="E1158" s="8" t="s">
        <v>890</v>
      </c>
      <c r="F1158" s="8" t="s">
        <v>3845</v>
      </c>
      <c r="G1158" s="8"/>
      <c r="H1158" s="10" t="s">
        <v>3844</v>
      </c>
      <c r="I1158" s="8" t="s">
        <v>74</v>
      </c>
      <c r="J1158" s="8"/>
      <c r="K1158" s="8" t="s">
        <v>3785</v>
      </c>
      <c r="L1158" s="8" t="s">
        <v>3846</v>
      </c>
      <c r="M1158" s="8"/>
      <c r="N1158" s="8"/>
      <c r="O1158" s="8" t="s">
        <v>3847</v>
      </c>
      <c r="P1158" s="8"/>
      <c r="Q1158" s="20">
        <v>39494</v>
      </c>
      <c r="R1158" s="20"/>
      <c r="S1158" s="8" t="s">
        <v>3788</v>
      </c>
      <c r="T1158" s="8" t="s">
        <v>3788</v>
      </c>
      <c r="U1158" s="12"/>
      <c r="V1158" s="12"/>
      <c r="W1158" s="8" t="s">
        <v>3788</v>
      </c>
      <c r="X1158" s="8"/>
    </row>
    <row r="1159" spans="1:24" ht="15" customHeight="1" x14ac:dyDescent="0.25">
      <c r="A1159" s="8" t="s">
        <v>24</v>
      </c>
      <c r="B1159" s="9">
        <v>1838</v>
      </c>
      <c r="C1159" s="8">
        <v>3</v>
      </c>
      <c r="D1159" s="8" t="s">
        <v>3848</v>
      </c>
      <c r="E1159" s="8" t="s">
        <v>2795</v>
      </c>
      <c r="F1159" s="8" t="s">
        <v>747</v>
      </c>
      <c r="G1159" s="8" t="s">
        <v>3228</v>
      </c>
      <c r="H1159" s="10" t="s">
        <v>3848</v>
      </c>
      <c r="I1159" s="8" t="s">
        <v>74</v>
      </c>
      <c r="J1159" s="8"/>
      <c r="K1159" s="8" t="s">
        <v>3785</v>
      </c>
      <c r="L1159" s="8" t="s">
        <v>3789</v>
      </c>
      <c r="M1159" s="8" t="s">
        <v>3790</v>
      </c>
      <c r="N1159" s="8" t="s">
        <v>3849</v>
      </c>
      <c r="O1159" s="8" t="s">
        <v>3798</v>
      </c>
      <c r="P1159" s="8" t="s">
        <v>3792</v>
      </c>
      <c r="Q1159" s="20">
        <v>39468</v>
      </c>
      <c r="R1159" s="20"/>
      <c r="S1159" s="8" t="s">
        <v>3793</v>
      </c>
      <c r="T1159" s="8" t="s">
        <v>3788</v>
      </c>
      <c r="U1159" s="12"/>
      <c r="V1159" s="12"/>
      <c r="W1159" s="8" t="s">
        <v>3788</v>
      </c>
      <c r="X1159" s="8"/>
    </row>
    <row r="1160" spans="1:24" ht="15" customHeight="1" x14ac:dyDescent="0.25">
      <c r="A1160" s="8" t="s">
        <v>24</v>
      </c>
      <c r="B1160" s="9">
        <v>1839</v>
      </c>
      <c r="C1160" s="8">
        <v>52</v>
      </c>
      <c r="D1160" s="8" t="s">
        <v>3850</v>
      </c>
      <c r="E1160" s="8" t="s">
        <v>3347</v>
      </c>
      <c r="F1160" s="8" t="s">
        <v>3851</v>
      </c>
      <c r="G1160" s="8"/>
      <c r="H1160" s="10" t="s">
        <v>3850</v>
      </c>
      <c r="I1160" s="8" t="s">
        <v>74</v>
      </c>
      <c r="J1160" s="8"/>
      <c r="K1160" s="8" t="s">
        <v>3785</v>
      </c>
      <c r="L1160" s="8"/>
      <c r="M1160" s="8" t="s">
        <v>3806</v>
      </c>
      <c r="N1160" s="8"/>
      <c r="O1160" s="8" t="s">
        <v>3847</v>
      </c>
      <c r="P1160" s="8"/>
      <c r="Q1160" s="20">
        <v>39548</v>
      </c>
      <c r="R1160" s="20"/>
      <c r="S1160" s="8" t="s">
        <v>3788</v>
      </c>
      <c r="T1160" s="8" t="s">
        <v>3788</v>
      </c>
      <c r="U1160" s="12"/>
      <c r="V1160" s="12"/>
      <c r="W1160" s="8" t="s">
        <v>3788</v>
      </c>
      <c r="X1160" s="8"/>
    </row>
    <row r="1161" spans="1:24" ht="15" customHeight="1" x14ac:dyDescent="0.25">
      <c r="A1161" s="8" t="s">
        <v>24</v>
      </c>
      <c r="B1161" s="9">
        <v>1840</v>
      </c>
      <c r="C1161" s="8">
        <v>25</v>
      </c>
      <c r="D1161" s="8" t="s">
        <v>3355</v>
      </c>
      <c r="E1161" s="8" t="s">
        <v>3347</v>
      </c>
      <c r="F1161" s="8" t="s">
        <v>3356</v>
      </c>
      <c r="G1161" s="8" t="s">
        <v>3357</v>
      </c>
      <c r="H1161" s="10" t="s">
        <v>3355</v>
      </c>
      <c r="I1161" s="8" t="s">
        <v>74</v>
      </c>
      <c r="J1161" s="8"/>
      <c r="K1161" s="8" t="s">
        <v>3785</v>
      </c>
      <c r="L1161" s="8"/>
      <c r="M1161" s="8" t="s">
        <v>3806</v>
      </c>
      <c r="N1161" s="8"/>
      <c r="O1161" s="8" t="s">
        <v>3807</v>
      </c>
      <c r="P1161" s="8"/>
      <c r="Q1161" s="20">
        <v>39548</v>
      </c>
      <c r="R1161" s="20"/>
      <c r="S1161" s="8" t="s">
        <v>3788</v>
      </c>
      <c r="T1161" s="8" t="s">
        <v>3788</v>
      </c>
      <c r="U1161" s="12"/>
      <c r="V1161" s="12"/>
      <c r="W1161" s="8" t="s">
        <v>3788</v>
      </c>
      <c r="X1161" s="8"/>
    </row>
    <row r="1162" spans="1:24" ht="15" customHeight="1" x14ac:dyDescent="0.25">
      <c r="A1162" s="8" t="s">
        <v>24</v>
      </c>
      <c r="B1162" s="9">
        <v>1841</v>
      </c>
      <c r="C1162" s="8">
        <v>39</v>
      </c>
      <c r="D1162" s="8" t="s">
        <v>3368</v>
      </c>
      <c r="E1162" s="8" t="s">
        <v>2802</v>
      </c>
      <c r="F1162" s="8" t="s">
        <v>2803</v>
      </c>
      <c r="G1162" s="8" t="s">
        <v>3369</v>
      </c>
      <c r="H1162" s="10" t="s">
        <v>3368</v>
      </c>
      <c r="I1162" s="8" t="s">
        <v>74</v>
      </c>
      <c r="J1162" s="8"/>
      <c r="K1162" s="8" t="s">
        <v>3785</v>
      </c>
      <c r="L1162" s="8"/>
      <c r="M1162" s="8" t="s">
        <v>3806</v>
      </c>
      <c r="N1162" s="8"/>
      <c r="O1162" s="8" t="s">
        <v>3812</v>
      </c>
      <c r="P1162" s="8"/>
      <c r="Q1162" s="20">
        <v>39548</v>
      </c>
      <c r="R1162" s="20"/>
      <c r="S1162" s="8" t="s">
        <v>3788</v>
      </c>
      <c r="T1162" s="8" t="s">
        <v>3788</v>
      </c>
      <c r="U1162" s="12"/>
      <c r="V1162" s="12"/>
      <c r="W1162" s="8" t="s">
        <v>3788</v>
      </c>
      <c r="X1162" s="8"/>
    </row>
    <row r="1163" spans="1:24" ht="15" customHeight="1" x14ac:dyDescent="0.25">
      <c r="A1163" s="8" t="s">
        <v>24</v>
      </c>
      <c r="B1163" s="9">
        <v>1842</v>
      </c>
      <c r="C1163" s="8">
        <v>15</v>
      </c>
      <c r="D1163" s="8" t="s">
        <v>3368</v>
      </c>
      <c r="E1163" s="8" t="s">
        <v>2802</v>
      </c>
      <c r="F1163" s="8" t="s">
        <v>2803</v>
      </c>
      <c r="G1163" s="8" t="s">
        <v>3369</v>
      </c>
      <c r="H1163" s="10" t="s">
        <v>3368</v>
      </c>
      <c r="I1163" s="8" t="s">
        <v>74</v>
      </c>
      <c r="J1163" s="8"/>
      <c r="K1163" s="8" t="s">
        <v>3785</v>
      </c>
      <c r="L1163" s="8" t="s">
        <v>3852</v>
      </c>
      <c r="M1163" s="8" t="s">
        <v>3853</v>
      </c>
      <c r="N1163" s="8"/>
      <c r="O1163" s="8" t="s">
        <v>3854</v>
      </c>
      <c r="P1163" s="8"/>
      <c r="Q1163" s="20">
        <v>39549</v>
      </c>
      <c r="R1163" s="20"/>
      <c r="S1163" s="8" t="s">
        <v>3788</v>
      </c>
      <c r="T1163" s="8" t="s">
        <v>3788</v>
      </c>
      <c r="U1163" s="12"/>
      <c r="V1163" s="12"/>
      <c r="W1163" s="8" t="s">
        <v>3788</v>
      </c>
      <c r="X1163" s="8"/>
    </row>
    <row r="1164" spans="1:24" ht="15" customHeight="1" x14ac:dyDescent="0.25">
      <c r="A1164" s="8" t="s">
        <v>24</v>
      </c>
      <c r="B1164" s="9">
        <v>1843</v>
      </c>
      <c r="C1164" s="8">
        <v>8</v>
      </c>
      <c r="D1164" s="8" t="s">
        <v>3855</v>
      </c>
      <c r="E1164" s="8" t="s">
        <v>3508</v>
      </c>
      <c r="F1164" s="8" t="s">
        <v>3509</v>
      </c>
      <c r="G1164" s="8" t="s">
        <v>3856</v>
      </c>
      <c r="H1164" s="10" t="s">
        <v>3855</v>
      </c>
      <c r="I1164" s="8" t="s">
        <v>74</v>
      </c>
      <c r="J1164" s="8"/>
      <c r="K1164" s="8" t="s">
        <v>3785</v>
      </c>
      <c r="L1164" s="8" t="s">
        <v>3789</v>
      </c>
      <c r="M1164" s="8" t="s">
        <v>3790</v>
      </c>
      <c r="N1164" s="8" t="s">
        <v>1621</v>
      </c>
      <c r="O1164" s="8" t="s">
        <v>3815</v>
      </c>
      <c r="P1164" s="8" t="s">
        <v>3792</v>
      </c>
      <c r="Q1164" s="20">
        <v>39468</v>
      </c>
      <c r="R1164" s="20"/>
      <c r="S1164" s="8" t="s">
        <v>3793</v>
      </c>
      <c r="T1164" s="8" t="s">
        <v>3788</v>
      </c>
      <c r="U1164" s="12"/>
      <c r="V1164" s="12"/>
      <c r="W1164" s="8" t="s">
        <v>3788</v>
      </c>
      <c r="X1164" s="8"/>
    </row>
    <row r="1165" spans="1:24" ht="15" customHeight="1" x14ac:dyDescent="0.25">
      <c r="A1165" s="8" t="s">
        <v>24</v>
      </c>
      <c r="B1165" s="9">
        <v>1844</v>
      </c>
      <c r="C1165" s="8">
        <v>43</v>
      </c>
      <c r="D1165" s="8" t="s">
        <v>3857</v>
      </c>
      <c r="E1165" s="8" t="s">
        <v>2829</v>
      </c>
      <c r="F1165" s="8" t="s">
        <v>3858</v>
      </c>
      <c r="G1165" s="8" t="s">
        <v>3514</v>
      </c>
      <c r="H1165" s="10" t="s">
        <v>3857</v>
      </c>
      <c r="I1165" s="8" t="s">
        <v>74</v>
      </c>
      <c r="J1165" s="8"/>
      <c r="K1165" s="8" t="s">
        <v>3785</v>
      </c>
      <c r="L1165" s="8" t="s">
        <v>3796</v>
      </c>
      <c r="M1165" s="8" t="s">
        <v>3797</v>
      </c>
      <c r="N1165" s="8"/>
      <c r="O1165" s="8" t="s">
        <v>3859</v>
      </c>
      <c r="P1165" s="8" t="s">
        <v>3799</v>
      </c>
      <c r="Q1165" s="20">
        <v>39468</v>
      </c>
      <c r="R1165" s="20"/>
      <c r="S1165" s="8" t="s">
        <v>3788</v>
      </c>
      <c r="T1165" s="8" t="s">
        <v>3788</v>
      </c>
      <c r="U1165" s="12"/>
      <c r="V1165" s="12"/>
      <c r="W1165" s="8" t="s">
        <v>3788</v>
      </c>
      <c r="X1165" s="8"/>
    </row>
    <row r="1166" spans="1:24" ht="15" customHeight="1" x14ac:dyDescent="0.25">
      <c r="A1166" s="8" t="s">
        <v>24</v>
      </c>
      <c r="B1166" s="9">
        <v>1845</v>
      </c>
      <c r="C1166" s="8">
        <v>38</v>
      </c>
      <c r="D1166" s="8" t="s">
        <v>3860</v>
      </c>
      <c r="E1166" s="8" t="s">
        <v>1022</v>
      </c>
      <c r="F1166" s="8" t="s">
        <v>815</v>
      </c>
      <c r="G1166" s="8" t="s">
        <v>89</v>
      </c>
      <c r="H1166" s="10" t="s">
        <v>3860</v>
      </c>
      <c r="I1166" s="8" t="s">
        <v>74</v>
      </c>
      <c r="J1166" s="8"/>
      <c r="K1166" s="8" t="s">
        <v>3785</v>
      </c>
      <c r="L1166" s="8" t="s">
        <v>3789</v>
      </c>
      <c r="M1166" s="8" t="s">
        <v>3790</v>
      </c>
      <c r="N1166" s="8"/>
      <c r="O1166" s="8" t="s">
        <v>3859</v>
      </c>
      <c r="P1166" s="8" t="s">
        <v>3792</v>
      </c>
      <c r="Q1166" s="20">
        <v>39468</v>
      </c>
      <c r="R1166" s="20"/>
      <c r="S1166" s="8" t="s">
        <v>3788</v>
      </c>
      <c r="T1166" s="8" t="s">
        <v>3788</v>
      </c>
      <c r="U1166" s="12"/>
      <c r="V1166" s="12"/>
      <c r="W1166" s="8" t="s">
        <v>3788</v>
      </c>
      <c r="X1166" s="8"/>
    </row>
    <row r="1167" spans="1:24" ht="15" customHeight="1" x14ac:dyDescent="0.25">
      <c r="A1167" s="8" t="s">
        <v>24</v>
      </c>
      <c r="B1167" s="9">
        <v>1846</v>
      </c>
      <c r="C1167" s="8">
        <v>55</v>
      </c>
      <c r="D1167" s="8" t="s">
        <v>3861</v>
      </c>
      <c r="E1167" s="8" t="s">
        <v>1022</v>
      </c>
      <c r="F1167" s="8" t="s">
        <v>815</v>
      </c>
      <c r="G1167" s="8"/>
      <c r="H1167" s="10" t="s">
        <v>3861</v>
      </c>
      <c r="I1167" s="8" t="s">
        <v>74</v>
      </c>
      <c r="J1167" s="8"/>
      <c r="K1167" s="8" t="s">
        <v>3785</v>
      </c>
      <c r="L1167" s="8" t="s">
        <v>3862</v>
      </c>
      <c r="M1167" s="8"/>
      <c r="N1167" s="8"/>
      <c r="O1167" s="8" t="s">
        <v>3859</v>
      </c>
      <c r="P1167" s="8"/>
      <c r="Q1167" s="8" t="s">
        <v>3863</v>
      </c>
      <c r="R1167" s="8"/>
      <c r="S1167" s="8" t="s">
        <v>3788</v>
      </c>
      <c r="T1167" s="8" t="s">
        <v>3788</v>
      </c>
      <c r="W1167" s="8" t="s">
        <v>3788</v>
      </c>
      <c r="X1167" s="8"/>
    </row>
    <row r="1168" spans="1:24" ht="15" customHeight="1" x14ac:dyDescent="0.25">
      <c r="A1168" s="8" t="s">
        <v>24</v>
      </c>
      <c r="B1168" s="9">
        <v>1847</v>
      </c>
      <c r="C1168" s="8">
        <v>45</v>
      </c>
      <c r="D1168" s="8" t="s">
        <v>3861</v>
      </c>
      <c r="E1168" s="8" t="s">
        <v>1022</v>
      </c>
      <c r="F1168" s="8" t="s">
        <v>815</v>
      </c>
      <c r="G1168" s="8"/>
      <c r="H1168" s="10" t="s">
        <v>3861</v>
      </c>
      <c r="I1168" s="8" t="s">
        <v>74</v>
      </c>
      <c r="J1168" s="8"/>
      <c r="K1168" s="8" t="s">
        <v>3785</v>
      </c>
      <c r="L1168" s="8" t="s">
        <v>3852</v>
      </c>
      <c r="M1168" s="8" t="s">
        <v>3853</v>
      </c>
      <c r="N1168" s="8"/>
      <c r="O1168" s="8" t="s">
        <v>3859</v>
      </c>
      <c r="P1168" s="8"/>
      <c r="Q1168" s="20">
        <v>39549</v>
      </c>
      <c r="R1168" s="20"/>
      <c r="S1168" s="8" t="s">
        <v>3788</v>
      </c>
      <c r="T1168" s="8" t="s">
        <v>3788</v>
      </c>
      <c r="U1168" s="12"/>
      <c r="V1168" s="12"/>
      <c r="W1168" s="8" t="s">
        <v>3788</v>
      </c>
      <c r="X1168" s="8"/>
    </row>
    <row r="1169" spans="1:25" ht="15" customHeight="1" x14ac:dyDescent="0.25">
      <c r="A1169" s="8" t="s">
        <v>24</v>
      </c>
      <c r="B1169" s="9">
        <v>1848</v>
      </c>
      <c r="C1169" s="8">
        <v>53</v>
      </c>
      <c r="D1169" s="8" t="s">
        <v>3864</v>
      </c>
      <c r="E1169" s="8" t="s">
        <v>1022</v>
      </c>
      <c r="F1169" s="8" t="s">
        <v>3865</v>
      </c>
      <c r="G1169" s="8"/>
      <c r="H1169" s="10" t="s">
        <v>3864</v>
      </c>
      <c r="I1169" s="8" t="s">
        <v>74</v>
      </c>
      <c r="J1169" s="8"/>
      <c r="K1169" s="8" t="s">
        <v>3785</v>
      </c>
      <c r="L1169" s="8" t="s">
        <v>3866</v>
      </c>
      <c r="M1169" s="8" t="s">
        <v>3867</v>
      </c>
      <c r="N1169" s="8"/>
      <c r="O1169" s="8" t="s">
        <v>3859</v>
      </c>
      <c r="P1169" s="8"/>
      <c r="Q1169" s="20">
        <v>39558</v>
      </c>
      <c r="R1169" s="20"/>
      <c r="S1169" s="8" t="s">
        <v>3788</v>
      </c>
      <c r="T1169" s="8" t="s">
        <v>3788</v>
      </c>
      <c r="W1169" s="8" t="s">
        <v>3788</v>
      </c>
      <c r="X1169" s="8"/>
    </row>
    <row r="1170" spans="1:25" ht="15" customHeight="1" x14ac:dyDescent="0.25">
      <c r="A1170" s="8" t="s">
        <v>24</v>
      </c>
      <c r="B1170" s="9">
        <v>1849</v>
      </c>
      <c r="C1170" s="8">
        <v>47</v>
      </c>
      <c r="D1170" s="8" t="s">
        <v>3868</v>
      </c>
      <c r="E1170" s="8" t="s">
        <v>3414</v>
      </c>
      <c r="F1170" s="8" t="s">
        <v>3869</v>
      </c>
      <c r="G1170" s="8"/>
      <c r="H1170" s="10" t="s">
        <v>3870</v>
      </c>
      <c r="I1170" s="8" t="s">
        <v>74</v>
      </c>
      <c r="J1170" s="8"/>
      <c r="K1170" s="8" t="s">
        <v>3785</v>
      </c>
      <c r="L1170" s="8"/>
      <c r="M1170" s="8" t="s">
        <v>3819</v>
      </c>
      <c r="N1170" s="8"/>
      <c r="O1170" s="8" t="s">
        <v>3847</v>
      </c>
      <c r="P1170" s="8"/>
      <c r="Q1170" s="20">
        <v>39531</v>
      </c>
      <c r="R1170" s="20"/>
      <c r="S1170" s="8" t="s">
        <v>3788</v>
      </c>
      <c r="T1170" s="8" t="s">
        <v>3788</v>
      </c>
      <c r="U1170" s="12"/>
      <c r="V1170" s="12"/>
      <c r="W1170" s="8" t="s">
        <v>3788</v>
      </c>
      <c r="X1170" s="8"/>
    </row>
    <row r="1171" spans="1:25" ht="15" customHeight="1" x14ac:dyDescent="0.25">
      <c r="A1171" s="8" t="s">
        <v>24</v>
      </c>
      <c r="B1171" s="9">
        <v>1850</v>
      </c>
      <c r="C1171" s="8">
        <v>4</v>
      </c>
      <c r="D1171" s="8" t="s">
        <v>3871</v>
      </c>
      <c r="E1171" s="8" t="s">
        <v>3414</v>
      </c>
      <c r="F1171" s="8" t="s">
        <v>3415</v>
      </c>
      <c r="G1171" s="8" t="s">
        <v>3872</v>
      </c>
      <c r="H1171" s="10" t="s">
        <v>3871</v>
      </c>
      <c r="I1171" s="8" t="s">
        <v>74</v>
      </c>
      <c r="J1171" s="8"/>
      <c r="K1171" s="8" t="s">
        <v>3785</v>
      </c>
      <c r="L1171" s="8" t="s">
        <v>3789</v>
      </c>
      <c r="M1171" s="8" t="s">
        <v>3790</v>
      </c>
      <c r="N1171" s="8" t="s">
        <v>1621</v>
      </c>
      <c r="O1171" s="8" t="s">
        <v>3836</v>
      </c>
      <c r="P1171" s="8" t="s">
        <v>3792</v>
      </c>
      <c r="Q1171" s="20">
        <v>39468</v>
      </c>
      <c r="R1171" s="20"/>
      <c r="S1171" s="8" t="s">
        <v>3793</v>
      </c>
      <c r="T1171" s="8" t="s">
        <v>3788</v>
      </c>
      <c r="U1171" s="12"/>
      <c r="V1171" s="12"/>
      <c r="W1171" s="8" t="s">
        <v>3788</v>
      </c>
      <c r="X1171" s="8"/>
    </row>
    <row r="1172" spans="1:25" ht="15" customHeight="1" x14ac:dyDescent="0.25">
      <c r="A1172" s="8" t="s">
        <v>24</v>
      </c>
      <c r="B1172" s="9">
        <v>1851</v>
      </c>
      <c r="C1172" s="8">
        <v>51</v>
      </c>
      <c r="D1172" s="8" t="s">
        <v>3873</v>
      </c>
      <c r="E1172" s="8" t="s">
        <v>3414</v>
      </c>
      <c r="F1172" s="8" t="s">
        <v>3415</v>
      </c>
      <c r="G1172" s="8"/>
      <c r="H1172" s="10" t="s">
        <v>3873</v>
      </c>
      <c r="I1172" s="8" t="s">
        <v>74</v>
      </c>
      <c r="J1172" s="8"/>
      <c r="K1172" s="8" t="s">
        <v>3785</v>
      </c>
      <c r="L1172" s="8" t="s">
        <v>3852</v>
      </c>
      <c r="M1172" s="8" t="s">
        <v>3853</v>
      </c>
      <c r="N1172" s="8"/>
      <c r="O1172" s="8" t="s">
        <v>3847</v>
      </c>
      <c r="P1172" s="8"/>
      <c r="Q1172" s="20">
        <v>39549</v>
      </c>
      <c r="R1172" s="20"/>
      <c r="S1172" s="8" t="s">
        <v>3788</v>
      </c>
      <c r="T1172" s="8" t="s">
        <v>3788</v>
      </c>
      <c r="U1172" s="12"/>
      <c r="V1172" s="12"/>
      <c r="W1172" s="8" t="s">
        <v>3788</v>
      </c>
      <c r="X1172" s="8"/>
    </row>
    <row r="1173" spans="1:25" ht="15" customHeight="1" x14ac:dyDescent="0.25">
      <c r="A1173" s="8" t="s">
        <v>24</v>
      </c>
      <c r="B1173" s="9">
        <v>1852</v>
      </c>
      <c r="C1173" s="13">
        <v>30</v>
      </c>
      <c r="D1173" s="13" t="s">
        <v>3874</v>
      </c>
      <c r="E1173" s="13" t="s">
        <v>1119</v>
      </c>
      <c r="F1173" s="13" t="s">
        <v>1120</v>
      </c>
      <c r="G1173" s="13" t="s">
        <v>1121</v>
      </c>
      <c r="H1173" s="18" t="s">
        <v>3874</v>
      </c>
      <c r="I1173" s="13" t="s">
        <v>74</v>
      </c>
      <c r="J1173" s="13"/>
      <c r="K1173" s="13" t="s">
        <v>3785</v>
      </c>
      <c r="L1173" s="13" t="s">
        <v>3796</v>
      </c>
      <c r="M1173" s="13" t="s">
        <v>3797</v>
      </c>
      <c r="N1173" s="13"/>
      <c r="O1173" s="13" t="s">
        <v>2226</v>
      </c>
      <c r="P1173" s="13" t="s">
        <v>3799</v>
      </c>
      <c r="Q1173" s="21">
        <v>39468</v>
      </c>
      <c r="R1173" s="21"/>
      <c r="S1173" s="13" t="s">
        <v>3788</v>
      </c>
      <c r="T1173" s="13" t="s">
        <v>3788</v>
      </c>
      <c r="U1173" s="19"/>
      <c r="V1173" s="19"/>
      <c r="W1173" s="13" t="s">
        <v>3788</v>
      </c>
      <c r="X1173" s="13"/>
      <c r="Y1173" s="19"/>
    </row>
    <row r="1174" spans="1:25" ht="15" customHeight="1" x14ac:dyDescent="0.25">
      <c r="A1174" s="8" t="s">
        <v>24</v>
      </c>
      <c r="B1174" s="9">
        <v>1853</v>
      </c>
      <c r="C1174" s="13">
        <v>9</v>
      </c>
      <c r="D1174" s="13" t="s">
        <v>3875</v>
      </c>
      <c r="E1174" s="13" t="s">
        <v>1119</v>
      </c>
      <c r="F1174" s="13" t="s">
        <v>1901</v>
      </c>
      <c r="G1174" s="13" t="s">
        <v>3876</v>
      </c>
      <c r="H1174" s="18" t="s">
        <v>3875</v>
      </c>
      <c r="I1174" s="13" t="s">
        <v>74</v>
      </c>
      <c r="J1174" s="13"/>
      <c r="K1174" s="13" t="s">
        <v>3785</v>
      </c>
      <c r="L1174" s="13" t="s">
        <v>3789</v>
      </c>
      <c r="M1174" s="13" t="s">
        <v>3790</v>
      </c>
      <c r="N1174" s="13" t="s">
        <v>1621</v>
      </c>
      <c r="O1174" s="13" t="s">
        <v>3798</v>
      </c>
      <c r="P1174" s="13" t="s">
        <v>3792</v>
      </c>
      <c r="Q1174" s="21">
        <v>39468</v>
      </c>
      <c r="R1174" s="21"/>
      <c r="S1174" s="13" t="s">
        <v>3788</v>
      </c>
      <c r="T1174" s="13" t="s">
        <v>3788</v>
      </c>
      <c r="U1174" s="19"/>
      <c r="V1174" s="19"/>
      <c r="W1174" s="13" t="s">
        <v>3788</v>
      </c>
      <c r="X1174" s="13"/>
      <c r="Y1174" s="19"/>
    </row>
    <row r="1175" spans="1:25" ht="15" customHeight="1" x14ac:dyDescent="0.25">
      <c r="A1175" s="8" t="s">
        <v>24</v>
      </c>
      <c r="B1175" s="9">
        <v>1854</v>
      </c>
      <c r="C1175" s="13">
        <v>48</v>
      </c>
      <c r="D1175" s="13" t="s">
        <v>3877</v>
      </c>
      <c r="E1175" s="13" t="s">
        <v>2028</v>
      </c>
      <c r="F1175" s="13" t="s">
        <v>3878</v>
      </c>
      <c r="G1175" s="13"/>
      <c r="H1175" s="18" t="s">
        <v>3877</v>
      </c>
      <c r="I1175" s="13" t="s">
        <v>74</v>
      </c>
      <c r="J1175" s="13"/>
      <c r="K1175" s="13" t="s">
        <v>3785</v>
      </c>
      <c r="L1175" s="13" t="s">
        <v>3879</v>
      </c>
      <c r="M1175" s="13"/>
      <c r="N1175" s="13"/>
      <c r="O1175" s="13" t="s">
        <v>3880</v>
      </c>
      <c r="P1175" s="13"/>
      <c r="Q1175" s="21">
        <v>39115</v>
      </c>
      <c r="R1175" s="21"/>
      <c r="S1175" s="13" t="s">
        <v>3788</v>
      </c>
      <c r="T1175" s="13" t="s">
        <v>3788</v>
      </c>
      <c r="U1175" s="19"/>
      <c r="V1175" s="19"/>
      <c r="W1175" s="13" t="s">
        <v>3788</v>
      </c>
      <c r="X1175" s="13"/>
      <c r="Y1175" s="19"/>
    </row>
    <row r="1176" spans="1:25" ht="15" customHeight="1" x14ac:dyDescent="0.25">
      <c r="A1176" s="8" t="s">
        <v>24</v>
      </c>
      <c r="B1176" s="9">
        <v>1855</v>
      </c>
      <c r="C1176" s="13">
        <v>18</v>
      </c>
      <c r="D1176" s="13" t="s">
        <v>3881</v>
      </c>
      <c r="E1176" s="13" t="s">
        <v>2028</v>
      </c>
      <c r="F1176" s="13" t="s">
        <v>3878</v>
      </c>
      <c r="G1176" s="13" t="s">
        <v>3882</v>
      </c>
      <c r="H1176" s="18" t="s">
        <v>3881</v>
      </c>
      <c r="I1176" s="13" t="s">
        <v>74</v>
      </c>
      <c r="J1176" s="13"/>
      <c r="K1176" s="13" t="s">
        <v>3785</v>
      </c>
      <c r="L1176" s="13"/>
      <c r="M1176" s="13" t="s">
        <v>3806</v>
      </c>
      <c r="N1176" s="13" t="s">
        <v>2766</v>
      </c>
      <c r="O1176" s="13" t="s">
        <v>3807</v>
      </c>
      <c r="P1176" s="13" t="s">
        <v>3809</v>
      </c>
      <c r="Q1176" s="21">
        <v>39548</v>
      </c>
      <c r="R1176" s="21"/>
      <c r="S1176" s="13" t="s">
        <v>3788</v>
      </c>
      <c r="T1176" s="13" t="s">
        <v>3788</v>
      </c>
      <c r="U1176" s="19"/>
      <c r="V1176" s="19"/>
      <c r="W1176" s="13" t="s">
        <v>3788</v>
      </c>
      <c r="X1176" s="13"/>
      <c r="Y1176" s="19"/>
    </row>
    <row r="1177" spans="1:25" ht="15" customHeight="1" x14ac:dyDescent="0.25">
      <c r="A1177" s="8" t="s">
        <v>24</v>
      </c>
      <c r="B1177" s="9">
        <v>1856</v>
      </c>
      <c r="C1177" s="8">
        <v>13</v>
      </c>
      <c r="D1177" s="8" t="s">
        <v>3883</v>
      </c>
      <c r="E1177" s="8" t="s">
        <v>3884</v>
      </c>
      <c r="F1177" s="8" t="s">
        <v>1377</v>
      </c>
      <c r="G1177" s="8" t="s">
        <v>3885</v>
      </c>
      <c r="H1177" s="10" t="s">
        <v>3883</v>
      </c>
      <c r="I1177" s="8" t="s">
        <v>74</v>
      </c>
      <c r="J1177" s="8"/>
      <c r="K1177" s="8" t="s">
        <v>3785</v>
      </c>
      <c r="L1177" s="8" t="s">
        <v>3823</v>
      </c>
      <c r="M1177" s="8" t="s">
        <v>3824</v>
      </c>
      <c r="N1177" s="8" t="s">
        <v>3754</v>
      </c>
      <c r="O1177" s="8" t="s">
        <v>3836</v>
      </c>
      <c r="P1177" s="8" t="s">
        <v>3886</v>
      </c>
      <c r="Q1177" s="20">
        <v>39529</v>
      </c>
      <c r="R1177" s="20"/>
      <c r="S1177" s="8" t="s">
        <v>3788</v>
      </c>
      <c r="T1177" s="8" t="s">
        <v>3788</v>
      </c>
      <c r="U1177" s="12"/>
      <c r="V1177" s="12"/>
      <c r="W1177" s="8" t="s">
        <v>3788</v>
      </c>
      <c r="X1177" s="8"/>
    </row>
    <row r="1178" spans="1:25" ht="15" customHeight="1" x14ac:dyDescent="0.25">
      <c r="A1178" s="8" t="s">
        <v>24</v>
      </c>
      <c r="B1178" s="9">
        <v>1857</v>
      </c>
      <c r="C1178" s="8">
        <v>10</v>
      </c>
      <c r="D1178" s="8" t="s">
        <v>3450</v>
      </c>
      <c r="E1178" s="8" t="s">
        <v>1164</v>
      </c>
      <c r="F1178" s="8" t="s">
        <v>3451</v>
      </c>
      <c r="G1178" s="8" t="s">
        <v>3452</v>
      </c>
      <c r="H1178" s="10" t="s">
        <v>3450</v>
      </c>
      <c r="I1178" s="8" t="s">
        <v>74</v>
      </c>
      <c r="J1178" s="8"/>
      <c r="K1178" s="8" t="s">
        <v>3785</v>
      </c>
      <c r="L1178" s="8" t="s">
        <v>3796</v>
      </c>
      <c r="M1178" s="8" t="s">
        <v>3797</v>
      </c>
      <c r="N1178" s="8" t="s">
        <v>1621</v>
      </c>
      <c r="O1178" s="8" t="s">
        <v>3887</v>
      </c>
      <c r="P1178" s="8" t="s">
        <v>3799</v>
      </c>
      <c r="Q1178" s="20">
        <v>39468</v>
      </c>
      <c r="R1178" s="20"/>
      <c r="S1178" s="8" t="s">
        <v>3793</v>
      </c>
      <c r="T1178" s="8" t="s">
        <v>3788</v>
      </c>
      <c r="U1178" s="12"/>
      <c r="V1178" s="12"/>
      <c r="W1178" s="8" t="s">
        <v>3788</v>
      </c>
      <c r="X1178" s="8"/>
    </row>
    <row r="1179" spans="1:25" ht="15" customHeight="1" x14ac:dyDescent="0.25">
      <c r="A1179" s="8" t="s">
        <v>24</v>
      </c>
      <c r="B1179" s="9">
        <v>1858</v>
      </c>
      <c r="C1179" s="8">
        <v>14</v>
      </c>
      <c r="D1179" s="8" t="s">
        <v>3462</v>
      </c>
      <c r="E1179" s="8" t="s">
        <v>1164</v>
      </c>
      <c r="F1179" s="8" t="s">
        <v>3463</v>
      </c>
      <c r="G1179" s="8" t="s">
        <v>3464</v>
      </c>
      <c r="H1179" s="10" t="s">
        <v>3462</v>
      </c>
      <c r="I1179" s="8" t="s">
        <v>74</v>
      </c>
      <c r="J1179" s="8"/>
      <c r="K1179" s="8" t="s">
        <v>3785</v>
      </c>
      <c r="L1179" s="8"/>
      <c r="M1179" s="8" t="s">
        <v>3819</v>
      </c>
      <c r="N1179" s="8"/>
      <c r="O1179" s="8" t="s">
        <v>3807</v>
      </c>
      <c r="P1179" s="8"/>
      <c r="Q1179" s="20">
        <v>39531</v>
      </c>
      <c r="R1179" s="20"/>
      <c r="S1179" s="8" t="s">
        <v>3788</v>
      </c>
      <c r="T1179" s="8" t="s">
        <v>3788</v>
      </c>
      <c r="U1179" s="12"/>
      <c r="V1179" s="12"/>
      <c r="W1179" s="8" t="s">
        <v>3788</v>
      </c>
      <c r="X1179" s="8"/>
    </row>
    <row r="1180" spans="1:25" ht="15" customHeight="1" x14ac:dyDescent="0.25">
      <c r="A1180" s="8" t="s">
        <v>24</v>
      </c>
      <c r="B1180" s="9">
        <v>1859</v>
      </c>
      <c r="C1180" s="8">
        <v>16</v>
      </c>
      <c r="D1180" s="8" t="s">
        <v>3462</v>
      </c>
      <c r="E1180" s="8" t="s">
        <v>1164</v>
      </c>
      <c r="F1180" s="8" t="s">
        <v>3463</v>
      </c>
      <c r="G1180" s="8" t="s">
        <v>3464</v>
      </c>
      <c r="H1180" s="10" t="s">
        <v>3462</v>
      </c>
      <c r="I1180" s="8" t="s">
        <v>74</v>
      </c>
      <c r="J1180" s="8"/>
      <c r="K1180" s="8" t="s">
        <v>3785</v>
      </c>
      <c r="L1180" s="8" t="s">
        <v>3852</v>
      </c>
      <c r="M1180" s="8" t="s">
        <v>3853</v>
      </c>
      <c r="N1180" s="8"/>
      <c r="O1180" s="8" t="s">
        <v>3888</v>
      </c>
      <c r="P1180" s="8"/>
      <c r="Q1180" s="20">
        <v>39549</v>
      </c>
      <c r="R1180" s="20"/>
      <c r="S1180" s="8" t="s">
        <v>3788</v>
      </c>
      <c r="T1180" s="8" t="s">
        <v>3788</v>
      </c>
      <c r="U1180" s="12"/>
      <c r="V1180" s="12"/>
      <c r="W1180" s="8" t="s">
        <v>3788</v>
      </c>
      <c r="X1180" s="8"/>
    </row>
    <row r="1181" spans="1:25" ht="15" customHeight="1" x14ac:dyDescent="0.25">
      <c r="A1181" s="8" t="s">
        <v>24</v>
      </c>
      <c r="B1181" s="9">
        <v>1860</v>
      </c>
      <c r="C1181" s="15"/>
      <c r="D1181" s="15" t="s">
        <v>3049</v>
      </c>
      <c r="E1181" s="15" t="s">
        <v>213</v>
      </c>
      <c r="F1181" s="15" t="s">
        <v>3050</v>
      </c>
      <c r="G1181" s="15" t="s">
        <v>2630</v>
      </c>
      <c r="H1181" s="10" t="s">
        <v>3049</v>
      </c>
      <c r="I1181" s="15" t="s">
        <v>74</v>
      </c>
      <c r="J1181" s="15" t="s">
        <v>1242</v>
      </c>
      <c r="K1181" s="34" t="s">
        <v>2002</v>
      </c>
      <c r="L1181" s="15" t="s">
        <v>3771</v>
      </c>
      <c r="M1181" s="15"/>
      <c r="N1181" s="15"/>
      <c r="O1181" s="15"/>
      <c r="P1181" s="15"/>
      <c r="Q1181" s="20">
        <v>39347</v>
      </c>
      <c r="R1181" s="20" t="str">
        <f t="shared" ref="R1181:R1207" si="3">TEXT(Q1181,"d.m.rrrr")</f>
        <v>22.9.2007</v>
      </c>
      <c r="S1181" s="15" t="s">
        <v>3788</v>
      </c>
      <c r="T1181" s="15" t="s">
        <v>3788</v>
      </c>
      <c r="U1181" s="15"/>
      <c r="V1181" s="15"/>
      <c r="W1181" s="15" t="s">
        <v>3788</v>
      </c>
      <c r="X1181" s="15"/>
    </row>
    <row r="1182" spans="1:25" ht="15" customHeight="1" x14ac:dyDescent="0.25">
      <c r="A1182" s="8" t="s">
        <v>24</v>
      </c>
      <c r="B1182" s="9">
        <v>1861</v>
      </c>
      <c r="C1182" s="15"/>
      <c r="D1182" s="15" t="s">
        <v>3889</v>
      </c>
      <c r="E1182" s="16" t="s">
        <v>1477</v>
      </c>
      <c r="F1182" s="16" t="s">
        <v>3078</v>
      </c>
      <c r="G1182" s="15" t="s">
        <v>3890</v>
      </c>
      <c r="H1182" s="10" t="s">
        <v>3889</v>
      </c>
      <c r="I1182" s="15" t="s">
        <v>74</v>
      </c>
      <c r="J1182" s="15" t="s">
        <v>1242</v>
      </c>
      <c r="K1182" s="34" t="s">
        <v>2002</v>
      </c>
      <c r="L1182" s="15" t="s">
        <v>3771</v>
      </c>
      <c r="M1182" s="15" t="s">
        <v>3891</v>
      </c>
      <c r="N1182" s="15" t="s">
        <v>3552</v>
      </c>
      <c r="O1182" s="15"/>
      <c r="P1182" s="15"/>
      <c r="Q1182" s="20">
        <v>39345</v>
      </c>
      <c r="R1182" s="20" t="str">
        <f t="shared" si="3"/>
        <v>20.9.2007</v>
      </c>
      <c r="S1182" s="16" t="s">
        <v>3788</v>
      </c>
      <c r="T1182" s="16" t="s">
        <v>3788</v>
      </c>
      <c r="U1182" s="15"/>
      <c r="V1182" s="15"/>
      <c r="W1182" s="15" t="s">
        <v>3788</v>
      </c>
      <c r="X1182" s="15"/>
    </row>
    <row r="1183" spans="1:25" ht="15" customHeight="1" x14ac:dyDescent="0.25">
      <c r="A1183" s="8" t="s">
        <v>24</v>
      </c>
      <c r="B1183" s="9">
        <v>1862</v>
      </c>
      <c r="C1183" s="15"/>
      <c r="D1183" s="15" t="s">
        <v>3483</v>
      </c>
      <c r="E1183" s="15" t="s">
        <v>26</v>
      </c>
      <c r="F1183" s="15" t="s">
        <v>386</v>
      </c>
      <c r="G1183" s="15" t="s">
        <v>2301</v>
      </c>
      <c r="H1183" s="10" t="s">
        <v>3483</v>
      </c>
      <c r="I1183" s="15" t="s">
        <v>74</v>
      </c>
      <c r="J1183" s="15" t="s">
        <v>1242</v>
      </c>
      <c r="K1183" s="34" t="s">
        <v>2002</v>
      </c>
      <c r="L1183" s="15" t="s">
        <v>3892</v>
      </c>
      <c r="M1183" s="15" t="s">
        <v>3893</v>
      </c>
      <c r="N1183" s="34" t="s">
        <v>3894</v>
      </c>
      <c r="O1183" s="15" t="s">
        <v>602</v>
      </c>
      <c r="P1183" s="15"/>
      <c r="Q1183" s="20">
        <v>39346</v>
      </c>
      <c r="R1183" s="20" t="str">
        <f t="shared" si="3"/>
        <v>21.9.2007</v>
      </c>
      <c r="S1183" s="15" t="s">
        <v>3788</v>
      </c>
      <c r="T1183" s="15" t="s">
        <v>3788</v>
      </c>
      <c r="U1183" s="15"/>
      <c r="V1183" s="15"/>
      <c r="W1183" s="15" t="s">
        <v>3788</v>
      </c>
      <c r="X1183" s="15"/>
    </row>
    <row r="1184" spans="1:25" ht="15" customHeight="1" x14ac:dyDescent="0.25">
      <c r="A1184" s="8" t="s">
        <v>24</v>
      </c>
      <c r="B1184" s="9">
        <v>1863</v>
      </c>
      <c r="C1184" s="15" t="s">
        <v>3895</v>
      </c>
      <c r="D1184" s="15" t="s">
        <v>3896</v>
      </c>
      <c r="E1184" s="15" t="s">
        <v>818</v>
      </c>
      <c r="F1184" s="15" t="s">
        <v>3897</v>
      </c>
      <c r="G1184" s="15" t="s">
        <v>46</v>
      </c>
      <c r="H1184" s="10" t="s">
        <v>3896</v>
      </c>
      <c r="I1184" s="15" t="s">
        <v>1648</v>
      </c>
      <c r="J1184" s="15" t="s">
        <v>1649</v>
      </c>
      <c r="K1184" s="34" t="s">
        <v>3898</v>
      </c>
      <c r="L1184" s="15" t="s">
        <v>3899</v>
      </c>
      <c r="M1184" s="15" t="s">
        <v>3900</v>
      </c>
      <c r="N1184" s="15" t="s">
        <v>3901</v>
      </c>
      <c r="O1184" s="15" t="s">
        <v>3902</v>
      </c>
      <c r="P1184" s="15" t="s">
        <v>3903</v>
      </c>
      <c r="Q1184" s="20">
        <v>41036</v>
      </c>
      <c r="R1184" s="20" t="str">
        <f t="shared" si="3"/>
        <v>7.5.2012</v>
      </c>
      <c r="S1184" s="16" t="s">
        <v>1187</v>
      </c>
      <c r="T1184" s="16" t="s">
        <v>1248</v>
      </c>
      <c r="U1184" s="15"/>
      <c r="V1184" s="15"/>
      <c r="W1184" s="15" t="s">
        <v>1188</v>
      </c>
      <c r="X1184" s="15"/>
    </row>
    <row r="1185" spans="1:24" ht="15" customHeight="1" x14ac:dyDescent="0.25">
      <c r="A1185" s="8" t="s">
        <v>24</v>
      </c>
      <c r="B1185" s="9">
        <v>1864</v>
      </c>
      <c r="C1185" s="15" t="s">
        <v>3904</v>
      </c>
      <c r="D1185" s="15" t="s">
        <v>3905</v>
      </c>
      <c r="E1185" s="15" t="s">
        <v>3906</v>
      </c>
      <c r="F1185" s="15" t="s">
        <v>3907</v>
      </c>
      <c r="G1185" s="15" t="s">
        <v>3908</v>
      </c>
      <c r="H1185" s="10" t="s">
        <v>3905</v>
      </c>
      <c r="I1185" s="15" t="s">
        <v>74</v>
      </c>
      <c r="J1185" s="15" t="s">
        <v>1203</v>
      </c>
      <c r="K1185" s="34" t="s">
        <v>1204</v>
      </c>
      <c r="L1185" s="15" t="s">
        <v>3909</v>
      </c>
      <c r="M1185" s="15" t="s">
        <v>3910</v>
      </c>
      <c r="N1185" s="15" t="s">
        <v>1207</v>
      </c>
      <c r="O1185" s="15" t="s">
        <v>3911</v>
      </c>
      <c r="P1185" s="15" t="s">
        <v>3912</v>
      </c>
      <c r="Q1185" s="20">
        <v>41122</v>
      </c>
      <c r="R1185" s="20" t="str">
        <f t="shared" si="3"/>
        <v>1.8.2012</v>
      </c>
      <c r="S1185" s="15" t="s">
        <v>3913</v>
      </c>
      <c r="T1185" s="15" t="s">
        <v>3914</v>
      </c>
      <c r="U1185" s="15"/>
      <c r="V1185" s="15"/>
      <c r="W1185" s="15" t="s">
        <v>1188</v>
      </c>
      <c r="X1185" s="15"/>
    </row>
    <row r="1186" spans="1:24" ht="15" customHeight="1" x14ac:dyDescent="0.25">
      <c r="A1186" s="8" t="s">
        <v>24</v>
      </c>
      <c r="B1186" s="9">
        <v>1865</v>
      </c>
      <c r="C1186" s="15"/>
      <c r="D1186" s="15" t="s">
        <v>3915</v>
      </c>
      <c r="E1186" s="15" t="s">
        <v>218</v>
      </c>
      <c r="F1186" s="15" t="s">
        <v>3916</v>
      </c>
      <c r="G1186" s="15" t="s">
        <v>3917</v>
      </c>
      <c r="H1186" s="10" t="s">
        <v>3915</v>
      </c>
      <c r="I1186" s="15" t="s">
        <v>74</v>
      </c>
      <c r="J1186" s="15"/>
      <c r="K1186" s="15" t="s">
        <v>3017</v>
      </c>
      <c r="L1186" s="15" t="s">
        <v>3918</v>
      </c>
      <c r="M1186" s="15" t="s">
        <v>3516</v>
      </c>
      <c r="N1186" s="15"/>
      <c r="O1186" s="15"/>
      <c r="P1186" s="15"/>
      <c r="Q1186" s="20">
        <v>38582</v>
      </c>
      <c r="R1186" s="20" t="str">
        <f t="shared" si="3"/>
        <v>18.8.2005</v>
      </c>
      <c r="S1186" s="15" t="s">
        <v>3013</v>
      </c>
      <c r="T1186" s="15" t="s">
        <v>3919</v>
      </c>
      <c r="U1186" s="15"/>
      <c r="V1186" s="15"/>
      <c r="W1186" s="15" t="s">
        <v>3013</v>
      </c>
      <c r="X1186" s="15"/>
    </row>
    <row r="1187" spans="1:24" ht="15" customHeight="1" x14ac:dyDescent="0.25">
      <c r="A1187" s="8" t="s">
        <v>24</v>
      </c>
      <c r="B1187" s="9">
        <v>1866</v>
      </c>
      <c r="C1187" s="8"/>
      <c r="D1187" s="15" t="s">
        <v>3920</v>
      </c>
      <c r="E1187" s="15" t="s">
        <v>26</v>
      </c>
      <c r="F1187" s="15" t="s">
        <v>628</v>
      </c>
      <c r="G1187" s="8" t="s">
        <v>6558</v>
      </c>
      <c r="H1187" s="10" t="s">
        <v>3920</v>
      </c>
      <c r="I1187" s="15" t="s">
        <v>74</v>
      </c>
      <c r="J1187" s="15" t="s">
        <v>1242</v>
      </c>
      <c r="K1187" s="34" t="s">
        <v>2002</v>
      </c>
      <c r="L1187" s="15" t="s">
        <v>3892</v>
      </c>
      <c r="M1187" s="15" t="s">
        <v>3893</v>
      </c>
      <c r="N1187" s="34" t="s">
        <v>3894</v>
      </c>
      <c r="O1187" s="15" t="s">
        <v>602</v>
      </c>
      <c r="P1187" s="15"/>
      <c r="Q1187" s="20">
        <v>39346</v>
      </c>
      <c r="R1187" s="20" t="str">
        <f t="shared" si="3"/>
        <v>21.9.2007</v>
      </c>
      <c r="S1187" s="8" t="s">
        <v>3788</v>
      </c>
      <c r="T1187" s="8" t="s">
        <v>3788</v>
      </c>
      <c r="U1187" s="12"/>
      <c r="V1187" s="12"/>
      <c r="W1187" s="8" t="s">
        <v>3788</v>
      </c>
      <c r="X1187" s="8"/>
    </row>
    <row r="1188" spans="1:24" ht="15" customHeight="1" x14ac:dyDescent="0.25">
      <c r="A1188" s="8" t="s">
        <v>24</v>
      </c>
      <c r="B1188" s="9">
        <v>1867</v>
      </c>
      <c r="C1188" s="8"/>
      <c r="D1188" s="15" t="s">
        <v>3922</v>
      </c>
      <c r="E1188" s="15" t="s">
        <v>26</v>
      </c>
      <c r="F1188" s="15" t="s">
        <v>3124</v>
      </c>
      <c r="G1188" s="8" t="s">
        <v>3923</v>
      </c>
      <c r="H1188" s="10" t="s">
        <v>3922</v>
      </c>
      <c r="I1188" s="15" t="s">
        <v>74</v>
      </c>
      <c r="J1188" s="15" t="s">
        <v>1242</v>
      </c>
      <c r="K1188" s="34" t="s">
        <v>2002</v>
      </c>
      <c r="L1188" s="15" t="s">
        <v>3892</v>
      </c>
      <c r="M1188" s="15" t="s">
        <v>3893</v>
      </c>
      <c r="N1188" s="34" t="s">
        <v>3894</v>
      </c>
      <c r="O1188" s="8"/>
      <c r="P1188" s="8"/>
      <c r="Q1188" s="20">
        <v>39346</v>
      </c>
      <c r="R1188" s="20" t="str">
        <f t="shared" si="3"/>
        <v>21.9.2007</v>
      </c>
      <c r="S1188" s="8" t="s">
        <v>3788</v>
      </c>
      <c r="T1188" s="8" t="s">
        <v>3788</v>
      </c>
      <c r="U1188" s="12"/>
      <c r="V1188" s="12"/>
      <c r="W1188" s="8" t="s">
        <v>3788</v>
      </c>
      <c r="X1188" s="8"/>
    </row>
    <row r="1189" spans="1:24" ht="15" customHeight="1" x14ac:dyDescent="0.25">
      <c r="A1189" s="8" t="s">
        <v>24</v>
      </c>
      <c r="B1189" s="9">
        <v>1868</v>
      </c>
      <c r="C1189" s="8"/>
      <c r="D1189" s="15" t="s">
        <v>3193</v>
      </c>
      <c r="E1189" s="15" t="s">
        <v>3194</v>
      </c>
      <c r="F1189" s="15" t="s">
        <v>3195</v>
      </c>
      <c r="G1189" s="8" t="s">
        <v>3196</v>
      </c>
      <c r="H1189" s="10" t="s">
        <v>3193</v>
      </c>
      <c r="I1189" s="15" t="s">
        <v>74</v>
      </c>
      <c r="J1189" s="15" t="s">
        <v>1242</v>
      </c>
      <c r="K1189" s="34" t="s">
        <v>2002</v>
      </c>
      <c r="L1189" s="15" t="s">
        <v>3924</v>
      </c>
      <c r="M1189" s="34" t="s">
        <v>3925</v>
      </c>
      <c r="N1189" s="34" t="s">
        <v>3926</v>
      </c>
      <c r="O1189" s="8"/>
      <c r="P1189" s="8"/>
      <c r="Q1189" s="20">
        <v>39346</v>
      </c>
      <c r="R1189" s="20" t="str">
        <f t="shared" si="3"/>
        <v>21.9.2007</v>
      </c>
      <c r="S1189" s="13" t="s">
        <v>3788</v>
      </c>
      <c r="T1189" s="13" t="s">
        <v>3788</v>
      </c>
      <c r="U1189" s="12"/>
      <c r="V1189" s="12"/>
      <c r="W1189" s="8" t="s">
        <v>3788</v>
      </c>
      <c r="X1189" s="8"/>
    </row>
    <row r="1190" spans="1:24" ht="15" customHeight="1" x14ac:dyDescent="0.25">
      <c r="A1190" s="8" t="s">
        <v>24</v>
      </c>
      <c r="B1190" s="9">
        <v>1869</v>
      </c>
      <c r="C1190" s="8"/>
      <c r="D1190" s="15" t="s">
        <v>2465</v>
      </c>
      <c r="E1190" s="15" t="s">
        <v>1551</v>
      </c>
      <c r="F1190" s="15" t="s">
        <v>2466</v>
      </c>
      <c r="G1190" s="8" t="s">
        <v>2467</v>
      </c>
      <c r="H1190" s="10" t="s">
        <v>2465</v>
      </c>
      <c r="I1190" s="15" t="s">
        <v>74</v>
      </c>
      <c r="J1190" s="15" t="s">
        <v>1242</v>
      </c>
      <c r="K1190" s="34" t="s">
        <v>2002</v>
      </c>
      <c r="L1190" s="15" t="s">
        <v>3924</v>
      </c>
      <c r="M1190" s="34" t="s">
        <v>3925</v>
      </c>
      <c r="N1190" s="34" t="s">
        <v>3926</v>
      </c>
      <c r="O1190" s="8"/>
      <c r="P1190" s="8"/>
      <c r="Q1190" s="20">
        <v>39347</v>
      </c>
      <c r="R1190" s="20" t="str">
        <f t="shared" si="3"/>
        <v>22.9.2007</v>
      </c>
      <c r="S1190" s="13" t="s">
        <v>3788</v>
      </c>
      <c r="T1190" s="13" t="s">
        <v>3788</v>
      </c>
      <c r="U1190" s="12"/>
      <c r="V1190" s="12"/>
      <c r="W1190" s="8" t="s">
        <v>3788</v>
      </c>
      <c r="X1190" s="8"/>
    </row>
    <row r="1191" spans="1:24" ht="15" customHeight="1" x14ac:dyDescent="0.25">
      <c r="A1191" s="8" t="s">
        <v>24</v>
      </c>
      <c r="B1191" s="9">
        <v>1870</v>
      </c>
      <c r="C1191" s="8"/>
      <c r="D1191" s="15" t="s">
        <v>3927</v>
      </c>
      <c r="E1191" s="15" t="s">
        <v>2479</v>
      </c>
      <c r="F1191" s="8" t="s">
        <v>3928</v>
      </c>
      <c r="G1191" s="8" t="s">
        <v>3929</v>
      </c>
      <c r="H1191" s="10" t="s">
        <v>3927</v>
      </c>
      <c r="I1191" s="15" t="s">
        <v>74</v>
      </c>
      <c r="J1191" s="15" t="s">
        <v>1242</v>
      </c>
      <c r="K1191" s="34" t="s">
        <v>2002</v>
      </c>
      <c r="L1191" s="15" t="s">
        <v>3924</v>
      </c>
      <c r="M1191" s="34" t="s">
        <v>3925</v>
      </c>
      <c r="N1191" s="34" t="s">
        <v>3926</v>
      </c>
      <c r="O1191" s="8"/>
      <c r="P1191" s="8"/>
      <c r="Q1191" s="20">
        <v>39347</v>
      </c>
      <c r="R1191" s="20" t="str">
        <f t="shared" si="3"/>
        <v>22.9.2007</v>
      </c>
      <c r="S1191" s="13" t="s">
        <v>3788</v>
      </c>
      <c r="T1191" s="13" t="s">
        <v>3788</v>
      </c>
      <c r="U1191" s="12"/>
      <c r="V1191" s="12"/>
      <c r="W1191" s="8" t="s">
        <v>3788</v>
      </c>
      <c r="X1191" s="8"/>
    </row>
    <row r="1192" spans="1:24" ht="15" customHeight="1" x14ac:dyDescent="0.25">
      <c r="A1192" s="8" t="s">
        <v>24</v>
      </c>
      <c r="B1192" s="9">
        <v>1871</v>
      </c>
      <c r="C1192" s="8"/>
      <c r="D1192" s="15" t="s">
        <v>3930</v>
      </c>
      <c r="E1192" s="16" t="s">
        <v>1571</v>
      </c>
      <c r="F1192" s="13" t="s">
        <v>1572</v>
      </c>
      <c r="G1192" s="8" t="s">
        <v>3931</v>
      </c>
      <c r="H1192" s="10" t="s">
        <v>3930</v>
      </c>
      <c r="I1192" s="15" t="s">
        <v>74</v>
      </c>
      <c r="J1192" s="15" t="s">
        <v>1242</v>
      </c>
      <c r="K1192" s="34" t="s">
        <v>2002</v>
      </c>
      <c r="L1192" s="15" t="s">
        <v>3892</v>
      </c>
      <c r="M1192" s="15" t="s">
        <v>3893</v>
      </c>
      <c r="N1192" s="34" t="s">
        <v>3894</v>
      </c>
      <c r="O1192" s="15" t="s">
        <v>3932</v>
      </c>
      <c r="P1192" s="8"/>
      <c r="Q1192" s="20">
        <v>39346</v>
      </c>
      <c r="R1192" s="20" t="str">
        <f t="shared" si="3"/>
        <v>21.9.2007</v>
      </c>
      <c r="S1192" s="13" t="s">
        <v>3788</v>
      </c>
      <c r="T1192" s="13" t="s">
        <v>3788</v>
      </c>
      <c r="U1192" s="12"/>
      <c r="V1192" s="12"/>
      <c r="W1192" s="8" t="s">
        <v>3788</v>
      </c>
      <c r="X1192" s="8"/>
    </row>
    <row r="1193" spans="1:24" ht="15" customHeight="1" x14ac:dyDescent="0.25">
      <c r="A1193" s="8" t="s">
        <v>24</v>
      </c>
      <c r="B1193" s="9">
        <v>1872</v>
      </c>
      <c r="C1193" s="8"/>
      <c r="D1193" s="15" t="s">
        <v>3933</v>
      </c>
      <c r="E1193" s="15" t="s">
        <v>818</v>
      </c>
      <c r="F1193" s="8" t="s">
        <v>1619</v>
      </c>
      <c r="G1193" s="8" t="s">
        <v>3934</v>
      </c>
      <c r="H1193" s="10" t="s">
        <v>3935</v>
      </c>
      <c r="I1193" s="15" t="s">
        <v>74</v>
      </c>
      <c r="J1193" s="15" t="s">
        <v>1242</v>
      </c>
      <c r="K1193" s="34" t="s">
        <v>2002</v>
      </c>
      <c r="L1193" s="15" t="s">
        <v>3771</v>
      </c>
      <c r="M1193" s="15" t="s">
        <v>3891</v>
      </c>
      <c r="N1193" s="15" t="s">
        <v>3552</v>
      </c>
      <c r="O1193" s="8"/>
      <c r="P1193" s="8"/>
      <c r="Q1193" s="20">
        <v>39345</v>
      </c>
      <c r="R1193" s="20" t="str">
        <f t="shared" si="3"/>
        <v>20.9.2007</v>
      </c>
      <c r="S1193" s="13" t="s">
        <v>3788</v>
      </c>
      <c r="T1193" s="13" t="s">
        <v>3020</v>
      </c>
      <c r="U1193" s="12"/>
      <c r="V1193" s="12"/>
      <c r="W1193" s="8" t="s">
        <v>3788</v>
      </c>
      <c r="X1193" s="8"/>
    </row>
    <row r="1194" spans="1:24" ht="15" customHeight="1" x14ac:dyDescent="0.25">
      <c r="A1194" s="8" t="s">
        <v>24</v>
      </c>
      <c r="B1194" s="9">
        <v>1873</v>
      </c>
      <c r="C1194" s="8"/>
      <c r="D1194" s="15" t="s">
        <v>3286</v>
      </c>
      <c r="E1194" s="15" t="s">
        <v>3287</v>
      </c>
      <c r="F1194" s="8" t="s">
        <v>3288</v>
      </c>
      <c r="G1194" s="8" t="s">
        <v>3289</v>
      </c>
      <c r="H1194" s="10" t="s">
        <v>3286</v>
      </c>
      <c r="I1194" s="15" t="s">
        <v>74</v>
      </c>
      <c r="J1194" s="15" t="s">
        <v>1242</v>
      </c>
      <c r="K1194" s="34" t="s">
        <v>2002</v>
      </c>
      <c r="L1194" s="15" t="s">
        <v>3892</v>
      </c>
      <c r="M1194" s="15" t="s">
        <v>3893</v>
      </c>
      <c r="N1194" s="34" t="s">
        <v>3894</v>
      </c>
      <c r="O1194" s="15" t="s">
        <v>1800</v>
      </c>
      <c r="P1194" s="8"/>
      <c r="Q1194" s="20">
        <v>39346</v>
      </c>
      <c r="R1194" s="20" t="str">
        <f t="shared" si="3"/>
        <v>21.9.2007</v>
      </c>
      <c r="S1194" s="8" t="s">
        <v>3788</v>
      </c>
      <c r="T1194" s="8" t="s">
        <v>3788</v>
      </c>
      <c r="U1194" s="12"/>
      <c r="V1194" s="12"/>
      <c r="W1194" s="8" t="s">
        <v>3788</v>
      </c>
      <c r="X1194" s="8"/>
    </row>
    <row r="1195" spans="1:24" ht="15" customHeight="1" x14ac:dyDescent="0.25">
      <c r="A1195" s="8" t="s">
        <v>24</v>
      </c>
      <c r="B1195" s="9">
        <v>1874</v>
      </c>
      <c r="C1195" s="8"/>
      <c r="D1195" s="15" t="s">
        <v>2684</v>
      </c>
      <c r="E1195" s="15" t="s">
        <v>926</v>
      </c>
      <c r="F1195" s="8" t="s">
        <v>938</v>
      </c>
      <c r="G1195" s="8" t="s">
        <v>2750</v>
      </c>
      <c r="H1195" s="10" t="s">
        <v>2684</v>
      </c>
      <c r="I1195" s="15" t="s">
        <v>74</v>
      </c>
      <c r="J1195" s="15" t="s">
        <v>1242</v>
      </c>
      <c r="K1195" s="34" t="s">
        <v>2002</v>
      </c>
      <c r="L1195" s="15" t="s">
        <v>3771</v>
      </c>
      <c r="M1195" s="15" t="s">
        <v>3891</v>
      </c>
      <c r="N1195" s="15" t="s">
        <v>3552</v>
      </c>
      <c r="O1195" s="8"/>
      <c r="P1195" s="8"/>
      <c r="Q1195" s="20">
        <v>39345</v>
      </c>
      <c r="R1195" s="20" t="str">
        <f t="shared" si="3"/>
        <v>20.9.2007</v>
      </c>
      <c r="S1195" s="8" t="s">
        <v>3788</v>
      </c>
      <c r="T1195" s="8" t="s">
        <v>3788</v>
      </c>
      <c r="U1195" s="12"/>
      <c r="V1195" s="12"/>
      <c r="W1195" s="8" t="s">
        <v>3788</v>
      </c>
      <c r="X1195" s="8"/>
    </row>
    <row r="1196" spans="1:24" ht="15" customHeight="1" x14ac:dyDescent="0.25">
      <c r="A1196" s="8" t="s">
        <v>24</v>
      </c>
      <c r="B1196" s="9">
        <v>1875</v>
      </c>
      <c r="C1196" s="8"/>
      <c r="D1196" s="15" t="s">
        <v>3936</v>
      </c>
      <c r="E1196" s="15" t="s">
        <v>926</v>
      </c>
      <c r="F1196" s="8" t="s">
        <v>3937</v>
      </c>
      <c r="G1196" s="8" t="s">
        <v>3938</v>
      </c>
      <c r="H1196" s="10" t="s">
        <v>3939</v>
      </c>
      <c r="I1196" s="8" t="s">
        <v>74</v>
      </c>
      <c r="J1196" s="8" t="s">
        <v>1242</v>
      </c>
      <c r="K1196" s="8" t="s">
        <v>2002</v>
      </c>
      <c r="L1196" s="8" t="s">
        <v>3924</v>
      </c>
      <c r="M1196" s="8" t="s">
        <v>3925</v>
      </c>
      <c r="N1196" s="8" t="s">
        <v>3926</v>
      </c>
      <c r="O1196" s="8"/>
      <c r="P1196" s="8"/>
      <c r="Q1196" s="20">
        <v>39347</v>
      </c>
      <c r="R1196" s="20" t="str">
        <f t="shared" si="3"/>
        <v>22.9.2007</v>
      </c>
      <c r="S1196" s="8" t="s">
        <v>3788</v>
      </c>
      <c r="T1196" s="8" t="s">
        <v>3788</v>
      </c>
      <c r="U1196" s="12"/>
      <c r="V1196" s="12"/>
      <c r="W1196" s="8" t="s">
        <v>3788</v>
      </c>
      <c r="X1196" s="8"/>
    </row>
    <row r="1197" spans="1:24" ht="15" customHeight="1" x14ac:dyDescent="0.25">
      <c r="A1197" s="8" t="s">
        <v>24</v>
      </c>
      <c r="B1197" s="9">
        <v>1876</v>
      </c>
      <c r="C1197" s="8"/>
      <c r="D1197" s="15" t="s">
        <v>3940</v>
      </c>
      <c r="E1197" s="15" t="s">
        <v>926</v>
      </c>
      <c r="F1197" s="8" t="s">
        <v>954</v>
      </c>
      <c r="G1197" s="8" t="s">
        <v>955</v>
      </c>
      <c r="H1197" s="10" t="s">
        <v>3940</v>
      </c>
      <c r="I1197" s="15" t="s">
        <v>74</v>
      </c>
      <c r="J1197" s="15" t="s">
        <v>1242</v>
      </c>
      <c r="K1197" s="34" t="s">
        <v>2002</v>
      </c>
      <c r="L1197" s="15" t="s">
        <v>3771</v>
      </c>
      <c r="M1197" s="15" t="s">
        <v>3891</v>
      </c>
      <c r="N1197" s="15" t="s">
        <v>3552</v>
      </c>
      <c r="O1197" s="8"/>
      <c r="P1197" s="8"/>
      <c r="Q1197" s="20">
        <v>39345</v>
      </c>
      <c r="R1197" s="20" t="str">
        <f t="shared" si="3"/>
        <v>20.9.2007</v>
      </c>
      <c r="S1197" s="8" t="s">
        <v>3788</v>
      </c>
      <c r="T1197" s="8" t="s">
        <v>3788</v>
      </c>
      <c r="U1197" s="12"/>
      <c r="V1197" s="12"/>
      <c r="W1197" s="8" t="s">
        <v>3788</v>
      </c>
      <c r="X1197" s="8"/>
    </row>
    <row r="1198" spans="1:24" ht="15" customHeight="1" x14ac:dyDescent="0.25">
      <c r="A1198" s="8" t="s">
        <v>24</v>
      </c>
      <c r="B1198" s="9">
        <v>1877</v>
      </c>
      <c r="C1198" s="8"/>
      <c r="D1198" s="15" t="s">
        <v>2736</v>
      </c>
      <c r="E1198" s="15" t="s">
        <v>926</v>
      </c>
      <c r="F1198" s="8" t="s">
        <v>2737</v>
      </c>
      <c r="G1198" s="8" t="s">
        <v>2738</v>
      </c>
      <c r="H1198" s="10" t="s">
        <v>2736</v>
      </c>
      <c r="I1198" s="15" t="s">
        <v>74</v>
      </c>
      <c r="J1198" s="15" t="s">
        <v>1242</v>
      </c>
      <c r="K1198" s="34" t="s">
        <v>2002</v>
      </c>
      <c r="L1198" s="15" t="s">
        <v>3771</v>
      </c>
      <c r="M1198" s="15" t="s">
        <v>3891</v>
      </c>
      <c r="N1198" s="15" t="s">
        <v>3552</v>
      </c>
      <c r="O1198" s="8"/>
      <c r="P1198" s="8"/>
      <c r="Q1198" s="20">
        <v>39345</v>
      </c>
      <c r="R1198" s="20" t="str">
        <f t="shared" si="3"/>
        <v>20.9.2007</v>
      </c>
      <c r="S1198" s="8" t="s">
        <v>3788</v>
      </c>
      <c r="T1198" s="8" t="s">
        <v>3788</v>
      </c>
      <c r="U1198" s="12"/>
      <c r="V1198" s="12"/>
      <c r="W1198" s="8" t="s">
        <v>3788</v>
      </c>
      <c r="X1198" s="8"/>
    </row>
    <row r="1199" spans="1:24" ht="15" customHeight="1" x14ac:dyDescent="0.25">
      <c r="A1199" s="8" t="s">
        <v>24</v>
      </c>
      <c r="B1199" s="9">
        <v>1878</v>
      </c>
      <c r="C1199" s="8"/>
      <c r="D1199" s="15" t="s">
        <v>3320</v>
      </c>
      <c r="E1199" s="15" t="s">
        <v>926</v>
      </c>
      <c r="F1199" s="8" t="s">
        <v>2696</v>
      </c>
      <c r="G1199" s="8" t="s">
        <v>3321</v>
      </c>
      <c r="H1199" s="10" t="s">
        <v>3320</v>
      </c>
      <c r="I1199" s="15" t="s">
        <v>74</v>
      </c>
      <c r="J1199" s="15" t="s">
        <v>1242</v>
      </c>
      <c r="K1199" s="34" t="s">
        <v>2002</v>
      </c>
      <c r="L1199" s="15" t="s">
        <v>3771</v>
      </c>
      <c r="M1199" s="15" t="s">
        <v>3891</v>
      </c>
      <c r="N1199" s="15" t="s">
        <v>3552</v>
      </c>
      <c r="O1199" s="8"/>
      <c r="P1199" s="8"/>
      <c r="Q1199" s="20">
        <v>39345</v>
      </c>
      <c r="R1199" s="20" t="str">
        <f t="shared" si="3"/>
        <v>20.9.2007</v>
      </c>
      <c r="S1199" s="8" t="s">
        <v>3788</v>
      </c>
      <c r="T1199" s="8" t="s">
        <v>3788</v>
      </c>
      <c r="U1199" s="12"/>
      <c r="V1199" s="12"/>
      <c r="W1199" s="8" t="s">
        <v>3788</v>
      </c>
      <c r="X1199" s="8"/>
    </row>
    <row r="1200" spans="1:24" ht="15" customHeight="1" x14ac:dyDescent="0.25">
      <c r="A1200" s="8" t="s">
        <v>24</v>
      </c>
      <c r="B1200" s="9">
        <v>1879</v>
      </c>
      <c r="C1200" s="8"/>
      <c r="D1200" s="15" t="s">
        <v>3941</v>
      </c>
      <c r="E1200" s="15" t="s">
        <v>1887</v>
      </c>
      <c r="F1200" s="8" t="s">
        <v>3942</v>
      </c>
      <c r="G1200" s="8" t="s">
        <v>3943</v>
      </c>
      <c r="H1200" s="10" t="s">
        <v>3941</v>
      </c>
      <c r="I1200" s="8" t="s">
        <v>74</v>
      </c>
      <c r="J1200" s="8" t="s">
        <v>1242</v>
      </c>
      <c r="K1200" s="8" t="s">
        <v>2002</v>
      </c>
      <c r="L1200" s="8" t="s">
        <v>3924</v>
      </c>
      <c r="M1200" s="8" t="s">
        <v>3925</v>
      </c>
      <c r="N1200" s="8" t="s">
        <v>3926</v>
      </c>
      <c r="O1200" s="8" t="s">
        <v>3004</v>
      </c>
      <c r="P1200" s="8"/>
      <c r="Q1200" s="20">
        <v>39347</v>
      </c>
      <c r="R1200" s="20" t="str">
        <f t="shared" si="3"/>
        <v>22.9.2007</v>
      </c>
      <c r="S1200" s="8" t="s">
        <v>3788</v>
      </c>
      <c r="T1200" s="8" t="s">
        <v>3788</v>
      </c>
      <c r="U1200" s="12"/>
      <c r="V1200" s="12"/>
      <c r="W1200" s="8" t="s">
        <v>3788</v>
      </c>
      <c r="X1200" s="8"/>
    </row>
    <row r="1201" spans="1:25" ht="15" customHeight="1" x14ac:dyDescent="0.25">
      <c r="A1201" s="8" t="s">
        <v>24</v>
      </c>
      <c r="B1201" s="9">
        <v>1880</v>
      </c>
      <c r="C1201" s="8"/>
      <c r="D1201" s="15" t="s">
        <v>3944</v>
      </c>
      <c r="E1201" s="15" t="s">
        <v>3945</v>
      </c>
      <c r="F1201" s="8" t="s">
        <v>3946</v>
      </c>
      <c r="G1201" s="8" t="s">
        <v>3947</v>
      </c>
      <c r="H1201" s="10" t="s">
        <v>3944</v>
      </c>
      <c r="I1201" s="15" t="s">
        <v>74</v>
      </c>
      <c r="J1201" s="15" t="s">
        <v>1242</v>
      </c>
      <c r="K1201" s="34" t="s">
        <v>2002</v>
      </c>
      <c r="L1201" s="15" t="s">
        <v>3892</v>
      </c>
      <c r="M1201" s="15" t="s">
        <v>3893</v>
      </c>
      <c r="N1201" s="34" t="s">
        <v>3894</v>
      </c>
      <c r="O1201" s="15" t="s">
        <v>3948</v>
      </c>
      <c r="P1201" s="8"/>
      <c r="Q1201" s="20">
        <v>39346</v>
      </c>
      <c r="R1201" s="20" t="str">
        <f t="shared" si="3"/>
        <v>21.9.2007</v>
      </c>
      <c r="S1201" s="8" t="s">
        <v>3788</v>
      </c>
      <c r="T1201" s="8" t="s">
        <v>3788</v>
      </c>
      <c r="U1201" s="12"/>
      <c r="V1201" s="12"/>
      <c r="W1201" s="8" t="s">
        <v>3788</v>
      </c>
      <c r="X1201" s="8"/>
    </row>
    <row r="1202" spans="1:25" ht="15" customHeight="1" x14ac:dyDescent="0.25">
      <c r="A1202" s="8" t="s">
        <v>24</v>
      </c>
      <c r="B1202" s="9">
        <v>1881</v>
      </c>
      <c r="C1202" s="8"/>
      <c r="D1202" s="15" t="s">
        <v>3949</v>
      </c>
      <c r="E1202" s="15" t="s">
        <v>2000</v>
      </c>
      <c r="F1202" s="8" t="s">
        <v>3950</v>
      </c>
      <c r="G1202" s="8" t="s">
        <v>3951</v>
      </c>
      <c r="H1202" s="10" t="s">
        <v>3949</v>
      </c>
      <c r="I1202" s="8" t="s">
        <v>74</v>
      </c>
      <c r="J1202" s="8" t="s">
        <v>1242</v>
      </c>
      <c r="K1202" s="8" t="s">
        <v>2002</v>
      </c>
      <c r="L1202" s="8" t="s">
        <v>3924</v>
      </c>
      <c r="M1202" s="8" t="s">
        <v>3925</v>
      </c>
      <c r="N1202" s="8" t="s">
        <v>3926</v>
      </c>
      <c r="O1202" s="8" t="s">
        <v>3952</v>
      </c>
      <c r="P1202" s="8"/>
      <c r="Q1202" s="20">
        <v>39347</v>
      </c>
      <c r="R1202" s="20" t="str">
        <f t="shared" si="3"/>
        <v>22.9.2007</v>
      </c>
      <c r="S1202" s="8" t="s">
        <v>3788</v>
      </c>
      <c r="T1202" s="8" t="s">
        <v>3788</v>
      </c>
      <c r="U1202" s="12"/>
      <c r="V1202" s="12"/>
      <c r="W1202" s="8" t="s">
        <v>3788</v>
      </c>
      <c r="X1202" s="8"/>
    </row>
    <row r="1203" spans="1:25" ht="15" customHeight="1" x14ac:dyDescent="0.25">
      <c r="A1203" s="8" t="s">
        <v>24</v>
      </c>
      <c r="B1203" s="9">
        <v>1882</v>
      </c>
      <c r="C1203" s="13"/>
      <c r="D1203" s="16" t="s">
        <v>3953</v>
      </c>
      <c r="E1203" s="16" t="s">
        <v>1130</v>
      </c>
      <c r="F1203" s="13" t="s">
        <v>67</v>
      </c>
      <c r="G1203" s="13"/>
      <c r="H1203" s="16" t="s">
        <v>3953</v>
      </c>
      <c r="I1203" s="16" t="s">
        <v>74</v>
      </c>
      <c r="J1203" s="16" t="s">
        <v>1242</v>
      </c>
      <c r="K1203" s="35" t="s">
        <v>2002</v>
      </c>
      <c r="L1203" s="16" t="s">
        <v>3771</v>
      </c>
      <c r="M1203" s="16" t="s">
        <v>3891</v>
      </c>
      <c r="N1203" s="16" t="s">
        <v>3552</v>
      </c>
      <c r="O1203" s="13"/>
      <c r="P1203" s="13"/>
      <c r="Q1203" s="21">
        <v>39345</v>
      </c>
      <c r="R1203" s="21" t="str">
        <f t="shared" si="3"/>
        <v>20.9.2007</v>
      </c>
      <c r="S1203" s="13" t="s">
        <v>3788</v>
      </c>
      <c r="T1203" s="13" t="s">
        <v>3788</v>
      </c>
      <c r="U1203" s="19"/>
      <c r="V1203" s="19"/>
      <c r="W1203" s="13" t="s">
        <v>3788</v>
      </c>
      <c r="X1203" s="13"/>
      <c r="Y1203" s="19"/>
    </row>
    <row r="1204" spans="1:25" ht="15" customHeight="1" x14ac:dyDescent="0.25">
      <c r="A1204" s="8" t="s">
        <v>24</v>
      </c>
      <c r="B1204" s="9">
        <v>1883</v>
      </c>
      <c r="C1204" s="13"/>
      <c r="D1204" s="16" t="s">
        <v>3954</v>
      </c>
      <c r="E1204" s="16" t="s">
        <v>3955</v>
      </c>
      <c r="F1204" s="13" t="s">
        <v>3956</v>
      </c>
      <c r="G1204" s="13" t="s">
        <v>46</v>
      </c>
      <c r="H1204" s="18" t="s">
        <v>3954</v>
      </c>
      <c r="I1204" s="16" t="s">
        <v>74</v>
      </c>
      <c r="J1204" s="16" t="s">
        <v>1242</v>
      </c>
      <c r="K1204" s="35" t="s">
        <v>2002</v>
      </c>
      <c r="L1204" s="16" t="s">
        <v>3771</v>
      </c>
      <c r="M1204" s="16" t="s">
        <v>3891</v>
      </c>
      <c r="N1204" s="16" t="s">
        <v>3552</v>
      </c>
      <c r="O1204" s="16" t="s">
        <v>3887</v>
      </c>
      <c r="P1204" s="13"/>
      <c r="Q1204" s="21">
        <v>39345</v>
      </c>
      <c r="R1204" s="21" t="str">
        <f t="shared" si="3"/>
        <v>20.9.2007</v>
      </c>
      <c r="S1204" s="13" t="s">
        <v>3788</v>
      </c>
      <c r="T1204" s="13" t="s">
        <v>3788</v>
      </c>
      <c r="U1204" s="19"/>
      <c r="V1204" s="19"/>
      <c r="W1204" s="13" t="s">
        <v>3788</v>
      </c>
      <c r="X1204" s="13"/>
      <c r="Y1204" s="19"/>
    </row>
    <row r="1205" spans="1:25" ht="15" customHeight="1" x14ac:dyDescent="0.25">
      <c r="A1205" s="8" t="s">
        <v>24</v>
      </c>
      <c r="B1205" s="9">
        <v>1884</v>
      </c>
      <c r="C1205" s="13"/>
      <c r="D1205" s="16" t="s">
        <v>3957</v>
      </c>
      <c r="E1205" s="16" t="s">
        <v>2028</v>
      </c>
      <c r="F1205" s="13" t="s">
        <v>2029</v>
      </c>
      <c r="G1205" s="13" t="s">
        <v>3958</v>
      </c>
      <c r="H1205" s="18" t="s">
        <v>3957</v>
      </c>
      <c r="I1205" s="16" t="s">
        <v>74</v>
      </c>
      <c r="J1205" s="16" t="s">
        <v>1242</v>
      </c>
      <c r="K1205" s="35" t="s">
        <v>2002</v>
      </c>
      <c r="L1205" s="16" t="s">
        <v>3892</v>
      </c>
      <c r="M1205" s="16" t="s">
        <v>3893</v>
      </c>
      <c r="N1205" s="35" t="s">
        <v>3894</v>
      </c>
      <c r="O1205" s="13"/>
      <c r="P1205" s="13"/>
      <c r="Q1205" s="21">
        <v>39346</v>
      </c>
      <c r="R1205" s="21" t="str">
        <f t="shared" si="3"/>
        <v>21.9.2007</v>
      </c>
      <c r="S1205" s="13" t="s">
        <v>3788</v>
      </c>
      <c r="T1205" s="13" t="s">
        <v>3788</v>
      </c>
      <c r="U1205" s="19"/>
      <c r="V1205" s="19"/>
      <c r="W1205" s="13" t="s">
        <v>3788</v>
      </c>
      <c r="X1205" s="13"/>
      <c r="Y1205" s="19"/>
    </row>
    <row r="1206" spans="1:25" ht="15" customHeight="1" x14ac:dyDescent="0.25">
      <c r="A1206" s="8" t="s">
        <v>24</v>
      </c>
      <c r="B1206" s="9">
        <v>1885</v>
      </c>
      <c r="C1206" s="13"/>
      <c r="D1206" s="16" t="s">
        <v>3434</v>
      </c>
      <c r="E1206" s="16" t="s">
        <v>2028</v>
      </c>
      <c r="F1206" s="13" t="s">
        <v>3435</v>
      </c>
      <c r="G1206" s="13" t="s">
        <v>3436</v>
      </c>
      <c r="H1206" s="18" t="s">
        <v>3434</v>
      </c>
      <c r="I1206" s="16" t="s">
        <v>74</v>
      </c>
      <c r="J1206" s="16" t="s">
        <v>1242</v>
      </c>
      <c r="K1206" s="35" t="s">
        <v>2002</v>
      </c>
      <c r="L1206" s="16" t="s">
        <v>3892</v>
      </c>
      <c r="M1206" s="16" t="s">
        <v>3893</v>
      </c>
      <c r="N1206" s="35" t="s">
        <v>3894</v>
      </c>
      <c r="O1206" s="13"/>
      <c r="P1206" s="13"/>
      <c r="Q1206" s="21">
        <v>39346</v>
      </c>
      <c r="R1206" s="21" t="str">
        <f t="shared" si="3"/>
        <v>21.9.2007</v>
      </c>
      <c r="S1206" s="13" t="s">
        <v>3788</v>
      </c>
      <c r="T1206" s="13" t="s">
        <v>3788</v>
      </c>
      <c r="U1206" s="19"/>
      <c r="V1206" s="19"/>
      <c r="W1206" s="13" t="s">
        <v>3788</v>
      </c>
      <c r="X1206" s="13"/>
      <c r="Y1206" s="19"/>
    </row>
    <row r="1207" spans="1:25" ht="15" customHeight="1" x14ac:dyDescent="0.25">
      <c r="A1207" s="8" t="s">
        <v>24</v>
      </c>
      <c r="B1207" s="9">
        <v>1886</v>
      </c>
      <c r="C1207" s="8"/>
      <c r="D1207" s="15" t="s">
        <v>3959</v>
      </c>
      <c r="E1207" s="15" t="s">
        <v>2028</v>
      </c>
      <c r="F1207" s="8" t="s">
        <v>2035</v>
      </c>
      <c r="G1207" s="8" t="s">
        <v>3960</v>
      </c>
      <c r="H1207" s="10" t="s">
        <v>3959</v>
      </c>
      <c r="I1207" s="15" t="s">
        <v>74</v>
      </c>
      <c r="J1207" s="15" t="s">
        <v>1242</v>
      </c>
      <c r="K1207" s="34" t="s">
        <v>2002</v>
      </c>
      <c r="L1207" s="8" t="s">
        <v>3924</v>
      </c>
      <c r="M1207" s="8" t="s">
        <v>3925</v>
      </c>
      <c r="N1207" s="8" t="s">
        <v>3926</v>
      </c>
      <c r="O1207" s="8"/>
      <c r="P1207" s="8"/>
      <c r="Q1207" s="20">
        <v>39347</v>
      </c>
      <c r="R1207" s="20" t="str">
        <f t="shared" si="3"/>
        <v>22.9.2007</v>
      </c>
      <c r="S1207" s="8" t="s">
        <v>3788</v>
      </c>
      <c r="T1207" s="8" t="s">
        <v>3788</v>
      </c>
      <c r="U1207" s="12"/>
      <c r="V1207" s="12"/>
      <c r="W1207" s="8" t="s">
        <v>3788</v>
      </c>
      <c r="X1207" s="8"/>
    </row>
    <row r="1208" spans="1:25" ht="15" customHeight="1" x14ac:dyDescent="0.25">
      <c r="A1208" s="8" t="s">
        <v>3591</v>
      </c>
      <c r="B1208" s="30">
        <v>1887</v>
      </c>
      <c r="C1208" s="10"/>
      <c r="D1208" s="10" t="s">
        <v>3624</v>
      </c>
      <c r="E1208" s="10" t="s">
        <v>3625</v>
      </c>
      <c r="F1208" s="10" t="s">
        <v>3626</v>
      </c>
      <c r="G1208" s="10"/>
      <c r="H1208" s="10" t="s">
        <v>3624</v>
      </c>
      <c r="I1208" s="10" t="s">
        <v>74</v>
      </c>
      <c r="J1208" s="8"/>
      <c r="K1208" s="8"/>
      <c r="L1208" s="8"/>
      <c r="M1208" s="31" t="s">
        <v>3771</v>
      </c>
      <c r="N1208" s="16" t="s">
        <v>1925</v>
      </c>
      <c r="O1208" s="13"/>
      <c r="P1208" s="13" t="s">
        <v>3772</v>
      </c>
      <c r="Q1208" s="21">
        <v>41534</v>
      </c>
      <c r="R1208" s="13"/>
      <c r="S1208" s="31" t="s">
        <v>3698</v>
      </c>
      <c r="T1208" s="19"/>
      <c r="U1208" s="12"/>
      <c r="V1208" s="12"/>
      <c r="W1208" s="12"/>
      <c r="X1208" s="8"/>
    </row>
    <row r="1209" spans="1:25" ht="15" customHeight="1" x14ac:dyDescent="0.25">
      <c r="A1209" s="8" t="s">
        <v>3591</v>
      </c>
      <c r="B1209" s="30">
        <v>1888</v>
      </c>
      <c r="C1209" s="10"/>
      <c r="D1209" s="10" t="s">
        <v>3592</v>
      </c>
      <c r="E1209" s="18" t="s">
        <v>3593</v>
      </c>
      <c r="F1209" s="18" t="s">
        <v>3594</v>
      </c>
      <c r="G1209" s="10"/>
      <c r="H1209" s="10" t="s">
        <v>3592</v>
      </c>
      <c r="I1209" s="10" t="s">
        <v>74</v>
      </c>
      <c r="J1209" s="8"/>
      <c r="K1209" s="8"/>
      <c r="L1209" s="8"/>
      <c r="M1209" s="31" t="s">
        <v>3961</v>
      </c>
      <c r="N1209" s="16" t="s">
        <v>2938</v>
      </c>
      <c r="O1209" s="13"/>
      <c r="P1209" s="31" t="s">
        <v>3962</v>
      </c>
      <c r="Q1209" s="21">
        <v>41511</v>
      </c>
      <c r="R1209" s="13"/>
      <c r="S1209" s="31" t="s">
        <v>3659</v>
      </c>
      <c r="T1209" s="13"/>
      <c r="U1209" s="12"/>
      <c r="V1209" s="12"/>
      <c r="W1209" s="12"/>
      <c r="X1209" s="8"/>
    </row>
    <row r="1210" spans="1:25" ht="15" customHeight="1" x14ac:dyDescent="0.25">
      <c r="A1210" s="8" t="s">
        <v>24</v>
      </c>
      <c r="B1210" s="9">
        <v>1889</v>
      </c>
      <c r="C1210" s="15"/>
      <c r="D1210" s="15" t="s">
        <v>3193</v>
      </c>
      <c r="E1210" s="15" t="s">
        <v>3194</v>
      </c>
      <c r="F1210" s="15" t="s">
        <v>3195</v>
      </c>
      <c r="G1210" s="15" t="s">
        <v>3196</v>
      </c>
      <c r="H1210" s="10" t="s">
        <v>3193</v>
      </c>
      <c r="I1210" s="15" t="s">
        <v>74</v>
      </c>
      <c r="J1210" s="15" t="s">
        <v>1180</v>
      </c>
      <c r="K1210" s="34" t="s">
        <v>3963</v>
      </c>
      <c r="L1210" s="15" t="s">
        <v>3964</v>
      </c>
      <c r="M1210" s="15" t="s">
        <v>3965</v>
      </c>
      <c r="N1210" s="15"/>
      <c r="O1210" s="15"/>
      <c r="P1210" s="15"/>
      <c r="Q1210" s="20">
        <v>38244</v>
      </c>
      <c r="R1210" s="15" t="str">
        <f t="shared" ref="R1210:R1241" si="4">TEXT(Q1210,"d.m.rrrr")</f>
        <v>14.9.2004</v>
      </c>
      <c r="S1210" s="16" t="s">
        <v>3013</v>
      </c>
      <c r="T1210" s="16" t="s">
        <v>3013</v>
      </c>
      <c r="U1210" s="15"/>
      <c r="V1210" s="15"/>
      <c r="W1210" s="15" t="s">
        <v>3013</v>
      </c>
      <c r="X1210" s="15"/>
    </row>
    <row r="1211" spans="1:25" ht="15" customHeight="1" x14ac:dyDescent="0.25">
      <c r="A1211" s="8" t="s">
        <v>24</v>
      </c>
      <c r="B1211" s="9">
        <v>1890</v>
      </c>
      <c r="C1211" s="8"/>
      <c r="D1211" s="15" t="s">
        <v>3966</v>
      </c>
      <c r="E1211" s="15" t="s">
        <v>1710</v>
      </c>
      <c r="F1211" s="8" t="s">
        <v>3967</v>
      </c>
      <c r="G1211" s="8" t="s">
        <v>3968</v>
      </c>
      <c r="H1211" s="10" t="s">
        <v>3966</v>
      </c>
      <c r="I1211" s="15" t="s">
        <v>74</v>
      </c>
      <c r="J1211" s="15" t="s">
        <v>1180</v>
      </c>
      <c r="K1211" s="34" t="s">
        <v>3963</v>
      </c>
      <c r="L1211" s="15" t="s">
        <v>3964</v>
      </c>
      <c r="M1211" s="15" t="s">
        <v>3969</v>
      </c>
      <c r="N1211" s="8"/>
      <c r="O1211" s="8"/>
      <c r="P1211" s="8"/>
      <c r="Q1211" s="8" t="s">
        <v>3970</v>
      </c>
      <c r="R1211" s="8" t="str">
        <f t="shared" si="4"/>
        <v>xx.9.2004</v>
      </c>
      <c r="S1211" s="13" t="s">
        <v>3013</v>
      </c>
      <c r="T1211" s="13" t="s">
        <v>3013</v>
      </c>
      <c r="U1211" s="12"/>
      <c r="V1211" s="12"/>
      <c r="W1211" s="8" t="s">
        <v>3013</v>
      </c>
      <c r="X1211" s="8"/>
    </row>
    <row r="1212" spans="1:25" ht="15" customHeight="1" x14ac:dyDescent="0.25">
      <c r="A1212" s="8" t="s">
        <v>24</v>
      </c>
      <c r="B1212" s="9">
        <v>1891</v>
      </c>
      <c r="C1212" s="15"/>
      <c r="D1212" s="10" t="str">
        <f>E1212&amp;" "&amp;F1212&amp;" "&amp;G1212</f>
        <v>Melanelia disjuncta (Erichsen) Essl.</v>
      </c>
      <c r="E1212" s="15" t="s">
        <v>1792</v>
      </c>
      <c r="F1212" s="15" t="s">
        <v>1793</v>
      </c>
      <c r="G1212" s="15" t="s">
        <v>3971</v>
      </c>
      <c r="H1212" s="10" t="s">
        <v>3972</v>
      </c>
      <c r="I1212" s="15" t="s">
        <v>74</v>
      </c>
      <c r="J1212" s="15" t="s">
        <v>1180</v>
      </c>
      <c r="K1212" s="34" t="s">
        <v>3963</v>
      </c>
      <c r="L1212" s="15" t="s">
        <v>3973</v>
      </c>
      <c r="M1212" s="15" t="s">
        <v>3974</v>
      </c>
      <c r="N1212" s="15"/>
      <c r="O1212" s="15"/>
      <c r="P1212" s="15"/>
      <c r="Q1212" s="20">
        <v>38246</v>
      </c>
      <c r="R1212" s="15" t="str">
        <f t="shared" si="4"/>
        <v>16.9.2004</v>
      </c>
      <c r="S1212" s="15" t="s">
        <v>3013</v>
      </c>
      <c r="T1212" s="15" t="s">
        <v>3013</v>
      </c>
      <c r="U1212" s="15"/>
      <c r="V1212" s="15"/>
      <c r="W1212" s="15" t="s">
        <v>3013</v>
      </c>
      <c r="X1212" s="15"/>
    </row>
    <row r="1213" spans="1:25" ht="15" customHeight="1" x14ac:dyDescent="0.25">
      <c r="A1213" s="8" t="s">
        <v>24</v>
      </c>
      <c r="B1213" s="9">
        <v>1892</v>
      </c>
      <c r="C1213" s="8"/>
      <c r="D1213" s="10" t="str">
        <f>E1213&amp;" "&amp;F1213&amp;" "&amp;G1213</f>
        <v>Xanthoparmelia loxodes (Nyl.) O. Blanco et al.</v>
      </c>
      <c r="E1213" s="8" t="s">
        <v>2069</v>
      </c>
      <c r="F1213" s="15" t="s">
        <v>3975</v>
      </c>
      <c r="G1213" s="16" t="s">
        <v>2642</v>
      </c>
      <c r="H1213" s="10" t="s">
        <v>3976</v>
      </c>
      <c r="I1213" s="15" t="s">
        <v>74</v>
      </c>
      <c r="J1213" s="15" t="s">
        <v>1180</v>
      </c>
      <c r="K1213" s="34" t="s">
        <v>3963</v>
      </c>
      <c r="L1213" s="15" t="s">
        <v>3973</v>
      </c>
      <c r="M1213" s="15" t="s">
        <v>3974</v>
      </c>
      <c r="N1213" s="8"/>
      <c r="O1213" s="8"/>
      <c r="P1213" s="8"/>
      <c r="Q1213" s="20">
        <v>38246</v>
      </c>
      <c r="R1213" s="8" t="str">
        <f t="shared" si="4"/>
        <v>16.9.2004</v>
      </c>
      <c r="S1213" s="8" t="s">
        <v>3013</v>
      </c>
      <c r="T1213" s="8" t="s">
        <v>3013</v>
      </c>
      <c r="U1213" s="12"/>
      <c r="V1213" s="12"/>
      <c r="W1213" s="8" t="s">
        <v>3013</v>
      </c>
      <c r="X1213" s="8"/>
    </row>
    <row r="1214" spans="1:25" ht="15" customHeight="1" x14ac:dyDescent="0.25">
      <c r="A1214" s="8" t="s">
        <v>24</v>
      </c>
      <c r="B1214" s="9">
        <v>1893</v>
      </c>
      <c r="C1214" s="8"/>
      <c r="D1214" s="10" t="str">
        <f>E1214&amp;" "&amp;F1214&amp;" "&amp;G1214</f>
        <v>Parmelia saxatilis (L.) Ach.</v>
      </c>
      <c r="E1214" s="15" t="s">
        <v>2648</v>
      </c>
      <c r="F1214" s="15" t="s">
        <v>2649</v>
      </c>
      <c r="G1214" s="8" t="s">
        <v>89</v>
      </c>
      <c r="H1214" s="10" t="s">
        <v>3309</v>
      </c>
      <c r="I1214" s="15" t="s">
        <v>74</v>
      </c>
      <c r="J1214" s="15" t="s">
        <v>1180</v>
      </c>
      <c r="K1214" s="34" t="s">
        <v>3963</v>
      </c>
      <c r="L1214" s="15" t="s">
        <v>3964</v>
      </c>
      <c r="M1214" s="15" t="s">
        <v>3977</v>
      </c>
      <c r="N1214" s="8"/>
      <c r="O1214" s="8"/>
      <c r="P1214" s="8"/>
      <c r="Q1214" s="20">
        <v>38244</v>
      </c>
      <c r="R1214" s="8" t="str">
        <f t="shared" si="4"/>
        <v>14.9.2004</v>
      </c>
      <c r="S1214" s="8" t="s">
        <v>3013</v>
      </c>
      <c r="T1214" s="8" t="s">
        <v>3013</v>
      </c>
      <c r="U1214" s="12"/>
      <c r="V1214" s="12"/>
      <c r="W1214" s="8" t="s">
        <v>3013</v>
      </c>
      <c r="X1214" s="8"/>
    </row>
    <row r="1215" spans="1:25" ht="15" customHeight="1" x14ac:dyDescent="0.25">
      <c r="A1215" s="8" t="s">
        <v>24</v>
      </c>
      <c r="B1215" s="9">
        <v>1894</v>
      </c>
      <c r="C1215" s="8"/>
      <c r="D1215" s="15" t="s">
        <v>3978</v>
      </c>
      <c r="E1215" s="15" t="s">
        <v>926</v>
      </c>
      <c r="F1215" s="15" t="s">
        <v>950</v>
      </c>
      <c r="G1215" s="8" t="s">
        <v>951</v>
      </c>
      <c r="H1215" s="10" t="s">
        <v>3978</v>
      </c>
      <c r="I1215" s="15" t="s">
        <v>74</v>
      </c>
      <c r="J1215" s="15" t="s">
        <v>1180</v>
      </c>
      <c r="K1215" s="34" t="s">
        <v>3963</v>
      </c>
      <c r="L1215" s="15" t="s">
        <v>3979</v>
      </c>
      <c r="M1215" s="15" t="s">
        <v>3980</v>
      </c>
      <c r="N1215" s="8"/>
      <c r="O1215" s="8"/>
      <c r="P1215" s="8"/>
      <c r="Q1215" s="20">
        <v>38246</v>
      </c>
      <c r="R1215" s="8" t="str">
        <f t="shared" si="4"/>
        <v>16.9.2004</v>
      </c>
      <c r="S1215" s="8" t="s">
        <v>3013</v>
      </c>
      <c r="T1215" s="8" t="s">
        <v>3013</v>
      </c>
      <c r="U1215" s="12"/>
      <c r="V1215" s="12"/>
      <c r="W1215" s="8" t="s">
        <v>3013</v>
      </c>
      <c r="X1215" s="8"/>
    </row>
    <row r="1216" spans="1:25" ht="15" customHeight="1" x14ac:dyDescent="0.25">
      <c r="A1216" s="8" t="s">
        <v>24</v>
      </c>
      <c r="B1216" s="9">
        <v>1895</v>
      </c>
      <c r="C1216" s="8"/>
      <c r="D1216" s="8" t="s">
        <v>3328</v>
      </c>
      <c r="E1216" s="8" t="s">
        <v>984</v>
      </c>
      <c r="F1216" s="8" t="s">
        <v>2787</v>
      </c>
      <c r="G1216" s="8" t="s">
        <v>2788</v>
      </c>
      <c r="H1216" s="10" t="s">
        <v>3328</v>
      </c>
      <c r="I1216" s="15" t="s">
        <v>74</v>
      </c>
      <c r="J1216" s="15" t="s">
        <v>1180</v>
      </c>
      <c r="K1216" s="34" t="s">
        <v>3963</v>
      </c>
      <c r="L1216" s="15" t="s">
        <v>3973</v>
      </c>
      <c r="M1216" s="15" t="s">
        <v>3981</v>
      </c>
      <c r="N1216" s="8"/>
      <c r="O1216" s="8"/>
      <c r="P1216" s="8"/>
      <c r="Q1216" s="20">
        <v>38246</v>
      </c>
      <c r="R1216" s="8" t="str">
        <f t="shared" si="4"/>
        <v>16.9.2004</v>
      </c>
      <c r="S1216" s="8" t="s">
        <v>3013</v>
      </c>
      <c r="T1216" s="8" t="s">
        <v>3013</v>
      </c>
      <c r="U1216" s="12"/>
      <c r="V1216" s="12"/>
      <c r="W1216" s="8" t="s">
        <v>3013</v>
      </c>
      <c r="X1216" s="8"/>
    </row>
    <row r="1217" spans="1:25" ht="15" customHeight="1" x14ac:dyDescent="0.25">
      <c r="A1217" s="8" t="s">
        <v>24</v>
      </c>
      <c r="B1217" s="9">
        <v>1896</v>
      </c>
      <c r="C1217" s="8"/>
      <c r="D1217" s="8" t="s">
        <v>3982</v>
      </c>
      <c r="E1217" s="8" t="s">
        <v>1966</v>
      </c>
      <c r="F1217" s="8" t="s">
        <v>67</v>
      </c>
      <c r="G1217" s="8"/>
      <c r="H1217" s="10" t="s">
        <v>3982</v>
      </c>
      <c r="I1217" s="15" t="s">
        <v>74</v>
      </c>
      <c r="J1217" s="15" t="s">
        <v>1180</v>
      </c>
      <c r="K1217" s="34" t="s">
        <v>3963</v>
      </c>
      <c r="L1217" s="15" t="s">
        <v>3964</v>
      </c>
      <c r="M1217" s="15" t="s">
        <v>3983</v>
      </c>
      <c r="N1217" s="8"/>
      <c r="O1217" s="8"/>
      <c r="P1217" s="8"/>
      <c r="Q1217" s="20">
        <v>38244</v>
      </c>
      <c r="R1217" s="8" t="str">
        <f t="shared" si="4"/>
        <v>14.9.2004</v>
      </c>
      <c r="S1217" s="8" t="s">
        <v>3013</v>
      </c>
      <c r="T1217" s="8" t="s">
        <v>3013</v>
      </c>
      <c r="U1217" s="12"/>
      <c r="V1217" s="12"/>
      <c r="W1217" s="8" t="s">
        <v>3013</v>
      </c>
      <c r="X1217" s="8"/>
    </row>
    <row r="1218" spans="1:25" ht="15" customHeight="1" x14ac:dyDescent="0.25">
      <c r="A1218" s="8" t="s">
        <v>24</v>
      </c>
      <c r="B1218" s="9">
        <v>1897</v>
      </c>
      <c r="C1218" s="13"/>
      <c r="D1218" s="13" t="s">
        <v>3984</v>
      </c>
      <c r="E1218" s="13" t="s">
        <v>1142</v>
      </c>
      <c r="F1218" s="13" t="s">
        <v>3985</v>
      </c>
      <c r="G1218" s="13" t="s">
        <v>3986</v>
      </c>
      <c r="H1218" s="18" t="s">
        <v>3984</v>
      </c>
      <c r="I1218" s="16" t="s">
        <v>74</v>
      </c>
      <c r="J1218" s="16" t="s">
        <v>1180</v>
      </c>
      <c r="K1218" s="35" t="s">
        <v>3963</v>
      </c>
      <c r="L1218" s="16" t="s">
        <v>3979</v>
      </c>
      <c r="M1218" s="16" t="s">
        <v>3980</v>
      </c>
      <c r="N1218" s="13"/>
      <c r="O1218" s="13"/>
      <c r="P1218" s="13"/>
      <c r="Q1218" s="21">
        <v>38246</v>
      </c>
      <c r="R1218" s="13" t="str">
        <f t="shared" si="4"/>
        <v>16.9.2004</v>
      </c>
      <c r="S1218" s="13" t="s">
        <v>3013</v>
      </c>
      <c r="T1218" s="13" t="s">
        <v>3013</v>
      </c>
      <c r="U1218" s="19"/>
      <c r="V1218" s="19"/>
      <c r="W1218" s="13" t="s">
        <v>3013</v>
      </c>
      <c r="X1218" s="13"/>
      <c r="Y1218" s="19"/>
    </row>
    <row r="1219" spans="1:25" ht="15" customHeight="1" x14ac:dyDescent="0.25">
      <c r="A1219" s="8" t="s">
        <v>24</v>
      </c>
      <c r="B1219" s="9">
        <v>1898</v>
      </c>
      <c r="C1219" s="8"/>
      <c r="D1219" s="8" t="s">
        <v>2440</v>
      </c>
      <c r="E1219" s="8" t="s">
        <v>2431</v>
      </c>
      <c r="F1219" s="8" t="s">
        <v>2441</v>
      </c>
      <c r="G1219" s="8" t="s">
        <v>89</v>
      </c>
      <c r="H1219" s="10" t="s">
        <v>2440</v>
      </c>
      <c r="I1219" s="15" t="s">
        <v>74</v>
      </c>
      <c r="J1219" s="15" t="s">
        <v>1215</v>
      </c>
      <c r="K1219" s="34" t="s">
        <v>3785</v>
      </c>
      <c r="L1219" s="15" t="s">
        <v>3987</v>
      </c>
      <c r="M1219" s="8"/>
      <c r="N1219" s="8" t="s">
        <v>3988</v>
      </c>
      <c r="O1219" s="8" t="s">
        <v>3859</v>
      </c>
      <c r="P1219" s="8" t="s">
        <v>3989</v>
      </c>
      <c r="Q1219" s="20">
        <v>39769</v>
      </c>
      <c r="R1219" s="8" t="str">
        <f t="shared" si="4"/>
        <v>17.11.2008</v>
      </c>
      <c r="S1219" s="13" t="s">
        <v>3788</v>
      </c>
      <c r="T1219" s="13" t="s">
        <v>3788</v>
      </c>
      <c r="U1219" s="12"/>
      <c r="V1219" s="12"/>
      <c r="W1219" s="8" t="s">
        <v>3788</v>
      </c>
      <c r="X1219" s="8" t="s">
        <v>3990</v>
      </c>
    </row>
    <row r="1220" spans="1:25" ht="15" customHeight="1" x14ac:dyDescent="0.25">
      <c r="A1220" s="8" t="s">
        <v>24</v>
      </c>
      <c r="B1220" s="9">
        <v>1899</v>
      </c>
      <c r="C1220" s="8"/>
      <c r="D1220" s="8" t="s">
        <v>3837</v>
      </c>
      <c r="E1220" s="8" t="s">
        <v>2598</v>
      </c>
      <c r="F1220" s="8" t="s">
        <v>3838</v>
      </c>
      <c r="G1220" s="8" t="s">
        <v>3839</v>
      </c>
      <c r="H1220" s="10" t="s">
        <v>3837</v>
      </c>
      <c r="I1220" s="15" t="s">
        <v>74</v>
      </c>
      <c r="J1220" s="15" t="s">
        <v>1215</v>
      </c>
      <c r="K1220" s="34" t="s">
        <v>3785</v>
      </c>
      <c r="L1220" s="15" t="s">
        <v>3987</v>
      </c>
      <c r="M1220" s="8"/>
      <c r="N1220" s="8" t="s">
        <v>3988</v>
      </c>
      <c r="O1220" s="8" t="s">
        <v>3812</v>
      </c>
      <c r="P1220" s="8" t="s">
        <v>3989</v>
      </c>
      <c r="Q1220" s="20">
        <v>39769</v>
      </c>
      <c r="R1220" s="8" t="str">
        <f t="shared" si="4"/>
        <v>17.11.2008</v>
      </c>
      <c r="S1220" s="8" t="s">
        <v>3788</v>
      </c>
      <c r="T1220" s="8" t="s">
        <v>3788</v>
      </c>
      <c r="U1220" s="12"/>
      <c r="V1220" s="12"/>
      <c r="W1220" s="8" t="s">
        <v>3788</v>
      </c>
      <c r="X1220" s="8" t="s">
        <v>3991</v>
      </c>
    </row>
    <row r="1221" spans="1:25" ht="15" customHeight="1" x14ac:dyDescent="0.25">
      <c r="A1221" s="8" t="s">
        <v>24</v>
      </c>
      <c r="B1221" s="9">
        <v>1900</v>
      </c>
      <c r="C1221" s="8"/>
      <c r="D1221" s="8" t="s">
        <v>3413</v>
      </c>
      <c r="E1221" s="8" t="s">
        <v>3414</v>
      </c>
      <c r="F1221" s="8" t="s">
        <v>3415</v>
      </c>
      <c r="G1221" s="8" t="s">
        <v>3416</v>
      </c>
      <c r="H1221" s="10" t="s">
        <v>3413</v>
      </c>
      <c r="I1221" s="15" t="s">
        <v>74</v>
      </c>
      <c r="J1221" s="15" t="s">
        <v>1215</v>
      </c>
      <c r="K1221" s="34" t="s">
        <v>3785</v>
      </c>
      <c r="L1221" s="15" t="s">
        <v>3987</v>
      </c>
      <c r="M1221" s="8"/>
      <c r="N1221" s="8" t="s">
        <v>3988</v>
      </c>
      <c r="O1221" s="8" t="s">
        <v>3992</v>
      </c>
      <c r="P1221" s="8" t="s">
        <v>3989</v>
      </c>
      <c r="Q1221" s="20">
        <v>39769</v>
      </c>
      <c r="R1221" s="8" t="str">
        <f t="shared" si="4"/>
        <v>17.11.2008</v>
      </c>
      <c r="S1221" s="8" t="s">
        <v>3788</v>
      </c>
      <c r="T1221" s="8" t="s">
        <v>3788</v>
      </c>
      <c r="U1221" s="12"/>
      <c r="V1221" s="12"/>
      <c r="W1221" s="8" t="s">
        <v>3788</v>
      </c>
      <c r="X1221" s="8"/>
    </row>
    <row r="1222" spans="1:25" ht="15" customHeight="1" x14ac:dyDescent="0.25">
      <c r="A1222" s="8" t="s">
        <v>24</v>
      </c>
      <c r="B1222" s="9">
        <v>1901</v>
      </c>
      <c r="C1222" s="8"/>
      <c r="D1222" s="8" t="s">
        <v>3237</v>
      </c>
      <c r="E1222" s="8" t="s">
        <v>818</v>
      </c>
      <c r="F1222" s="8" t="s">
        <v>3238</v>
      </c>
      <c r="G1222" s="8" t="s">
        <v>3239</v>
      </c>
      <c r="H1222" s="10" t="s">
        <v>3237</v>
      </c>
      <c r="I1222" s="15" t="s">
        <v>74</v>
      </c>
      <c r="J1222" s="15" t="s">
        <v>1215</v>
      </c>
      <c r="K1222" s="34" t="s">
        <v>3785</v>
      </c>
      <c r="L1222" s="15" t="s">
        <v>3987</v>
      </c>
      <c r="M1222" s="8"/>
      <c r="N1222" s="8" t="s">
        <v>3988</v>
      </c>
      <c r="O1222" s="8" t="s">
        <v>3847</v>
      </c>
      <c r="P1222" s="8" t="s">
        <v>3989</v>
      </c>
      <c r="Q1222" s="20">
        <v>39769</v>
      </c>
      <c r="R1222" s="8" t="str">
        <f t="shared" si="4"/>
        <v>17.11.2008</v>
      </c>
      <c r="S1222" s="13" t="s">
        <v>3788</v>
      </c>
      <c r="T1222" s="13" t="s">
        <v>3788</v>
      </c>
      <c r="U1222" s="12"/>
      <c r="V1222" s="12"/>
      <c r="W1222" s="8" t="s">
        <v>3788</v>
      </c>
      <c r="X1222" s="8"/>
    </row>
    <row r="1223" spans="1:25" ht="15" customHeight="1" x14ac:dyDescent="0.25">
      <c r="A1223" s="8" t="s">
        <v>24</v>
      </c>
      <c r="B1223" s="9">
        <v>1902</v>
      </c>
      <c r="C1223" s="8"/>
      <c r="D1223" s="8" t="s">
        <v>3843</v>
      </c>
      <c r="E1223" s="8" t="s">
        <v>2605</v>
      </c>
      <c r="F1223" s="8" t="s">
        <v>2610</v>
      </c>
      <c r="G1223" s="8" t="s">
        <v>3839</v>
      </c>
      <c r="H1223" s="10" t="s">
        <v>3843</v>
      </c>
      <c r="I1223" s="15" t="s">
        <v>74</v>
      </c>
      <c r="J1223" s="15" t="s">
        <v>1215</v>
      </c>
      <c r="K1223" s="34" t="s">
        <v>3785</v>
      </c>
      <c r="L1223" s="15" t="s">
        <v>3993</v>
      </c>
      <c r="M1223" s="8"/>
      <c r="N1223" s="8" t="s">
        <v>3994</v>
      </c>
      <c r="O1223" s="8" t="s">
        <v>3847</v>
      </c>
      <c r="P1223" s="8"/>
      <c r="Q1223" s="20">
        <v>39769</v>
      </c>
      <c r="R1223" s="8" t="str">
        <f t="shared" si="4"/>
        <v>17.11.2008</v>
      </c>
      <c r="S1223" s="8" t="s">
        <v>3788</v>
      </c>
      <c r="T1223" s="8" t="s">
        <v>3788</v>
      </c>
      <c r="U1223" s="12"/>
      <c r="V1223" s="12"/>
      <c r="W1223" s="8" t="s">
        <v>3788</v>
      </c>
      <c r="X1223" s="8" t="s">
        <v>3995</v>
      </c>
    </row>
    <row r="1224" spans="1:25" ht="15" customHeight="1" x14ac:dyDescent="0.25">
      <c r="A1224" s="8" t="s">
        <v>24</v>
      </c>
      <c r="B1224" s="9">
        <v>1903</v>
      </c>
      <c r="C1224" s="8"/>
      <c r="D1224" s="8" t="s">
        <v>3816</v>
      </c>
      <c r="E1224" s="8" t="s">
        <v>814</v>
      </c>
      <c r="F1224" s="8" t="s">
        <v>3817</v>
      </c>
      <c r="G1224" s="8" t="s">
        <v>3818</v>
      </c>
      <c r="H1224" s="10" t="s">
        <v>3816</v>
      </c>
      <c r="I1224" s="15" t="s">
        <v>74</v>
      </c>
      <c r="J1224" s="15" t="s">
        <v>1215</v>
      </c>
      <c r="K1224" s="34" t="s">
        <v>3785</v>
      </c>
      <c r="L1224" s="15" t="s">
        <v>3993</v>
      </c>
      <c r="M1224" s="8"/>
      <c r="N1224" s="8" t="s">
        <v>3994</v>
      </c>
      <c r="O1224" s="8" t="s">
        <v>3859</v>
      </c>
      <c r="P1224" s="8"/>
      <c r="Q1224" s="20">
        <v>39769</v>
      </c>
      <c r="R1224" s="8" t="str">
        <f t="shared" si="4"/>
        <v>17.11.2008</v>
      </c>
      <c r="S1224" s="13" t="s">
        <v>3788</v>
      </c>
      <c r="T1224" s="13" t="s">
        <v>3788</v>
      </c>
      <c r="U1224" s="12"/>
      <c r="V1224" s="12"/>
      <c r="W1224" s="8" t="s">
        <v>3788</v>
      </c>
      <c r="X1224" s="8" t="str">
        <f>"+ P.sulcata - parazit"</f>
        <v>+ P.sulcata - parazit</v>
      </c>
    </row>
    <row r="1225" spans="1:25" ht="15" customHeight="1" x14ac:dyDescent="0.25">
      <c r="A1225" s="8" t="s">
        <v>24</v>
      </c>
      <c r="B1225" s="9">
        <v>1904</v>
      </c>
      <c r="C1225" s="8"/>
      <c r="D1225" s="8" t="s">
        <v>3996</v>
      </c>
      <c r="E1225" s="8" t="s">
        <v>232</v>
      </c>
      <c r="F1225" s="8" t="s">
        <v>237</v>
      </c>
      <c r="G1225" s="8" t="s">
        <v>3997</v>
      </c>
      <c r="H1225" s="10" t="s">
        <v>3996</v>
      </c>
      <c r="I1225" s="15" t="s">
        <v>74</v>
      </c>
      <c r="J1225" s="15" t="s">
        <v>1215</v>
      </c>
      <c r="K1225" s="34" t="s">
        <v>3785</v>
      </c>
      <c r="L1225" s="15" t="s">
        <v>3993</v>
      </c>
      <c r="M1225" s="8"/>
      <c r="N1225" s="8" t="s">
        <v>3994</v>
      </c>
      <c r="O1225" s="8" t="s">
        <v>3847</v>
      </c>
      <c r="P1225" s="8"/>
      <c r="Q1225" s="20">
        <v>39769</v>
      </c>
      <c r="R1225" s="8" t="str">
        <f t="shared" si="4"/>
        <v>17.11.2008</v>
      </c>
      <c r="S1225" s="8" t="s">
        <v>3788</v>
      </c>
      <c r="T1225" s="8" t="s">
        <v>3788</v>
      </c>
      <c r="U1225" s="12"/>
      <c r="V1225" s="12"/>
      <c r="W1225" s="8" t="s">
        <v>3788</v>
      </c>
      <c r="X1225" s="8" t="s">
        <v>3998</v>
      </c>
    </row>
    <row r="1226" spans="1:25" ht="15" customHeight="1" x14ac:dyDescent="0.25">
      <c r="A1226" s="8" t="s">
        <v>24</v>
      </c>
      <c r="B1226" s="9">
        <v>1905</v>
      </c>
      <c r="C1226" s="8"/>
      <c r="D1226" s="8" t="s">
        <v>835</v>
      </c>
      <c r="E1226" s="8" t="s">
        <v>818</v>
      </c>
      <c r="F1226" s="8" t="s">
        <v>836</v>
      </c>
      <c r="G1226" s="8" t="s">
        <v>837</v>
      </c>
      <c r="H1226" s="10" t="s">
        <v>835</v>
      </c>
      <c r="I1226" s="15" t="s">
        <v>74</v>
      </c>
      <c r="J1226" s="15" t="s">
        <v>1215</v>
      </c>
      <c r="K1226" s="34" t="s">
        <v>3785</v>
      </c>
      <c r="L1226" s="15" t="s">
        <v>3993</v>
      </c>
      <c r="M1226" s="8"/>
      <c r="N1226" s="8" t="s">
        <v>3994</v>
      </c>
      <c r="O1226" s="8" t="s">
        <v>3847</v>
      </c>
      <c r="P1226" s="8"/>
      <c r="Q1226" s="20">
        <v>39769</v>
      </c>
      <c r="R1226" s="8" t="str">
        <f t="shared" si="4"/>
        <v>17.11.2008</v>
      </c>
      <c r="S1226" s="13" t="s">
        <v>3788</v>
      </c>
      <c r="T1226" s="13" t="s">
        <v>3020</v>
      </c>
      <c r="U1226" s="12"/>
      <c r="V1226" s="12"/>
      <c r="W1226" s="8" t="s">
        <v>3788</v>
      </c>
      <c r="X1226" s="8"/>
    </row>
    <row r="1227" spans="1:25" ht="15" customHeight="1" x14ac:dyDescent="0.25">
      <c r="A1227" s="8" t="s">
        <v>24</v>
      </c>
      <c r="B1227" s="9">
        <v>1906</v>
      </c>
      <c r="C1227" s="8"/>
      <c r="D1227" s="8" t="s">
        <v>3837</v>
      </c>
      <c r="E1227" s="8" t="s">
        <v>2598</v>
      </c>
      <c r="F1227" s="8" t="s">
        <v>3838</v>
      </c>
      <c r="G1227" s="8" t="s">
        <v>3839</v>
      </c>
      <c r="H1227" s="10" t="s">
        <v>3837</v>
      </c>
      <c r="I1227" s="15" t="s">
        <v>74</v>
      </c>
      <c r="J1227" s="15" t="s">
        <v>1215</v>
      </c>
      <c r="K1227" s="34" t="s">
        <v>3785</v>
      </c>
      <c r="L1227" s="15" t="s">
        <v>3993</v>
      </c>
      <c r="M1227" s="8"/>
      <c r="N1227" s="8" t="s">
        <v>3994</v>
      </c>
      <c r="O1227" s="8" t="s">
        <v>3847</v>
      </c>
      <c r="P1227" s="8"/>
      <c r="Q1227" s="20">
        <v>39769</v>
      </c>
      <c r="R1227" s="8" t="str">
        <f t="shared" si="4"/>
        <v>17.11.2008</v>
      </c>
      <c r="S1227" s="8" t="s">
        <v>3788</v>
      </c>
      <c r="T1227" s="8" t="s">
        <v>3788</v>
      </c>
      <c r="U1227" s="12"/>
      <c r="V1227" s="12"/>
      <c r="W1227" s="8" t="s">
        <v>3788</v>
      </c>
      <c r="X1227" s="8" t="s">
        <v>3991</v>
      </c>
    </row>
    <row r="1228" spans="1:25" ht="15" customHeight="1" x14ac:dyDescent="0.25">
      <c r="A1228" s="8" t="s">
        <v>24</v>
      </c>
      <c r="B1228" s="9">
        <v>1907</v>
      </c>
      <c r="C1228" s="8"/>
      <c r="D1228" s="8" t="s">
        <v>3837</v>
      </c>
      <c r="E1228" s="8" t="s">
        <v>2598</v>
      </c>
      <c r="F1228" s="8" t="s">
        <v>3838</v>
      </c>
      <c r="G1228" s="8" t="s">
        <v>3839</v>
      </c>
      <c r="H1228" s="10" t="s">
        <v>3837</v>
      </c>
      <c r="I1228" s="15" t="s">
        <v>74</v>
      </c>
      <c r="J1228" s="15" t="s">
        <v>1215</v>
      </c>
      <c r="K1228" s="34" t="s">
        <v>3785</v>
      </c>
      <c r="L1228" s="15" t="s">
        <v>3993</v>
      </c>
      <c r="M1228" s="8"/>
      <c r="N1228" s="8" t="s">
        <v>3994</v>
      </c>
      <c r="O1228" s="8" t="s">
        <v>3812</v>
      </c>
      <c r="P1228" s="8"/>
      <c r="Q1228" s="20">
        <v>39769</v>
      </c>
      <c r="R1228" s="8" t="str">
        <f t="shared" si="4"/>
        <v>17.11.2008</v>
      </c>
      <c r="S1228" s="8" t="s">
        <v>3788</v>
      </c>
      <c r="T1228" s="8" t="s">
        <v>3788</v>
      </c>
      <c r="U1228" s="12"/>
      <c r="V1228" s="12"/>
      <c r="W1228" s="8" t="s">
        <v>3788</v>
      </c>
      <c r="X1228" s="8" t="s">
        <v>3999</v>
      </c>
    </row>
    <row r="1229" spans="1:25" ht="15" customHeight="1" x14ac:dyDescent="0.25">
      <c r="A1229" s="8" t="s">
        <v>24</v>
      </c>
      <c r="B1229" s="9">
        <v>1908</v>
      </c>
      <c r="C1229" s="8"/>
      <c r="D1229" s="8" t="s">
        <v>3837</v>
      </c>
      <c r="E1229" s="8" t="s">
        <v>2598</v>
      </c>
      <c r="F1229" s="8" t="s">
        <v>3838</v>
      </c>
      <c r="G1229" s="8" t="s">
        <v>3839</v>
      </c>
      <c r="H1229" s="10" t="s">
        <v>3837</v>
      </c>
      <c r="I1229" s="15" t="s">
        <v>74</v>
      </c>
      <c r="J1229" s="15" t="s">
        <v>1215</v>
      </c>
      <c r="K1229" s="34" t="s">
        <v>3785</v>
      </c>
      <c r="L1229" s="15" t="s">
        <v>4000</v>
      </c>
      <c r="M1229" s="15" t="s">
        <v>4001</v>
      </c>
      <c r="N1229" s="15" t="s">
        <v>1904</v>
      </c>
      <c r="O1229" s="15" t="s">
        <v>4002</v>
      </c>
      <c r="P1229" s="8"/>
      <c r="Q1229" s="20">
        <v>39768</v>
      </c>
      <c r="R1229" s="8" t="str">
        <f t="shared" si="4"/>
        <v>16.11.2008</v>
      </c>
      <c r="S1229" s="8" t="s">
        <v>3788</v>
      </c>
      <c r="T1229" s="8" t="s">
        <v>3788</v>
      </c>
      <c r="U1229" s="12"/>
      <c r="V1229" s="12"/>
      <c r="W1229" s="8" t="s">
        <v>3788</v>
      </c>
      <c r="X1229" s="8"/>
    </row>
    <row r="1230" spans="1:25" ht="15" customHeight="1" x14ac:dyDescent="0.25">
      <c r="A1230" s="8" t="s">
        <v>24</v>
      </c>
      <c r="B1230" s="9">
        <v>1909</v>
      </c>
      <c r="C1230" s="8"/>
      <c r="D1230" s="8" t="s">
        <v>4003</v>
      </c>
      <c r="E1230" s="8" t="s">
        <v>2479</v>
      </c>
      <c r="F1230" s="8" t="s">
        <v>2480</v>
      </c>
      <c r="G1230" s="8" t="s">
        <v>4004</v>
      </c>
      <c r="H1230" s="10" t="s">
        <v>4003</v>
      </c>
      <c r="I1230" s="15" t="s">
        <v>74</v>
      </c>
      <c r="J1230" s="15" t="s">
        <v>1215</v>
      </c>
      <c r="K1230" s="34" t="s">
        <v>3785</v>
      </c>
      <c r="L1230" s="15" t="s">
        <v>4000</v>
      </c>
      <c r="M1230" s="15" t="s">
        <v>4001</v>
      </c>
      <c r="N1230" s="15" t="s">
        <v>1904</v>
      </c>
      <c r="O1230" s="15" t="s">
        <v>4002</v>
      </c>
      <c r="P1230" s="8"/>
      <c r="Q1230" s="20">
        <v>39768</v>
      </c>
      <c r="R1230" s="8" t="str">
        <f t="shared" si="4"/>
        <v>16.11.2008</v>
      </c>
      <c r="S1230" s="13" t="s">
        <v>3788</v>
      </c>
      <c r="T1230" s="13" t="s">
        <v>3788</v>
      </c>
      <c r="U1230" s="12"/>
      <c r="V1230" s="12"/>
      <c r="W1230" s="8" t="s">
        <v>3788</v>
      </c>
      <c r="X1230" s="8" t="s">
        <v>4005</v>
      </c>
    </row>
    <row r="1231" spans="1:25" ht="15" customHeight="1" x14ac:dyDescent="0.25">
      <c r="A1231" s="8" t="s">
        <v>24</v>
      </c>
      <c r="B1231" s="9">
        <v>1910</v>
      </c>
      <c r="C1231" s="8"/>
      <c r="D1231" s="8" t="s">
        <v>4006</v>
      </c>
      <c r="E1231" s="8" t="s">
        <v>1360</v>
      </c>
      <c r="F1231" s="8" t="s">
        <v>3804</v>
      </c>
      <c r="G1231" s="8" t="s">
        <v>4007</v>
      </c>
      <c r="H1231" s="10" t="s">
        <v>4006</v>
      </c>
      <c r="I1231" s="15" t="s">
        <v>74</v>
      </c>
      <c r="J1231" s="15" t="s">
        <v>1215</v>
      </c>
      <c r="K1231" s="34" t="s">
        <v>3785</v>
      </c>
      <c r="L1231" s="15" t="s">
        <v>4000</v>
      </c>
      <c r="M1231" s="15" t="s">
        <v>4001</v>
      </c>
      <c r="N1231" s="15" t="s">
        <v>1904</v>
      </c>
      <c r="O1231" s="15" t="s">
        <v>4002</v>
      </c>
      <c r="P1231" s="8"/>
      <c r="Q1231" s="20">
        <v>39768</v>
      </c>
      <c r="R1231" s="8" t="str">
        <f t="shared" si="4"/>
        <v>16.11.2008</v>
      </c>
      <c r="S1231" s="8" t="s">
        <v>3788</v>
      </c>
      <c r="T1231" s="8" t="s">
        <v>3788</v>
      </c>
      <c r="U1231" s="12"/>
      <c r="V1231" s="12"/>
      <c r="W1231" s="8" t="s">
        <v>3788</v>
      </c>
      <c r="X1231" s="8"/>
    </row>
    <row r="1232" spans="1:25" ht="15" customHeight="1" x14ac:dyDescent="0.25">
      <c r="A1232" s="8" t="s">
        <v>24</v>
      </c>
      <c r="B1232" s="9">
        <v>1911</v>
      </c>
      <c r="C1232" s="8"/>
      <c r="D1232" s="8" t="s">
        <v>3237</v>
      </c>
      <c r="E1232" s="8" t="s">
        <v>818</v>
      </c>
      <c r="F1232" s="8" t="s">
        <v>3238</v>
      </c>
      <c r="G1232" s="8" t="s">
        <v>3239</v>
      </c>
      <c r="H1232" s="10" t="s">
        <v>3237</v>
      </c>
      <c r="I1232" s="15" t="s">
        <v>74</v>
      </c>
      <c r="J1232" s="15" t="s">
        <v>1215</v>
      </c>
      <c r="K1232" s="34" t="s">
        <v>3785</v>
      </c>
      <c r="L1232" s="15" t="s">
        <v>4000</v>
      </c>
      <c r="M1232" s="15" t="s">
        <v>4001</v>
      </c>
      <c r="N1232" s="15" t="s">
        <v>1904</v>
      </c>
      <c r="O1232" s="15" t="s">
        <v>4002</v>
      </c>
      <c r="P1232" s="8"/>
      <c r="Q1232" s="20">
        <v>39768</v>
      </c>
      <c r="R1232" s="8" t="str">
        <f t="shared" si="4"/>
        <v>16.11.2008</v>
      </c>
      <c r="S1232" s="13" t="s">
        <v>3788</v>
      </c>
      <c r="T1232" s="13" t="s">
        <v>3788</v>
      </c>
      <c r="U1232" s="12"/>
      <c r="V1232" s="12"/>
      <c r="W1232" s="8" t="s">
        <v>3788</v>
      </c>
      <c r="X1232" s="8"/>
    </row>
    <row r="1233" spans="1:24" ht="15" customHeight="1" x14ac:dyDescent="0.25">
      <c r="A1233" s="8" t="s">
        <v>24</v>
      </c>
      <c r="B1233" s="9">
        <v>1912</v>
      </c>
      <c r="C1233" s="8"/>
      <c r="D1233" s="8" t="s">
        <v>4008</v>
      </c>
      <c r="E1233" s="8" t="s">
        <v>2134</v>
      </c>
      <c r="F1233" s="8" t="s">
        <v>2135</v>
      </c>
      <c r="G1233" s="8" t="s">
        <v>4009</v>
      </c>
      <c r="H1233" s="10" t="s">
        <v>4008</v>
      </c>
      <c r="I1233" s="15" t="s">
        <v>74</v>
      </c>
      <c r="J1233" s="15" t="s">
        <v>1215</v>
      </c>
      <c r="K1233" s="34" t="s">
        <v>3785</v>
      </c>
      <c r="L1233" s="15" t="s">
        <v>4010</v>
      </c>
      <c r="M1233" s="8"/>
      <c r="N1233" s="15" t="s">
        <v>1814</v>
      </c>
      <c r="O1233" s="15" t="s">
        <v>3787</v>
      </c>
      <c r="P1233" s="8"/>
      <c r="Q1233" s="20">
        <v>39468</v>
      </c>
      <c r="R1233" s="8" t="str">
        <f t="shared" si="4"/>
        <v>21.1.2008</v>
      </c>
      <c r="S1233" s="8" t="s">
        <v>3793</v>
      </c>
      <c r="T1233" s="8" t="s">
        <v>3788</v>
      </c>
      <c r="U1233" s="12"/>
      <c r="V1233" s="12"/>
      <c r="W1233" s="8" t="s">
        <v>3788</v>
      </c>
      <c r="X1233" s="8"/>
    </row>
    <row r="1234" spans="1:24" ht="15" customHeight="1" x14ac:dyDescent="0.25">
      <c r="A1234" s="8" t="s">
        <v>24</v>
      </c>
      <c r="B1234" s="9">
        <v>1913</v>
      </c>
      <c r="C1234" s="8"/>
      <c r="D1234" s="8" t="s">
        <v>4011</v>
      </c>
      <c r="E1234" s="8" t="s">
        <v>218</v>
      </c>
      <c r="F1234" s="8" t="s">
        <v>4012</v>
      </c>
      <c r="G1234" s="8" t="s">
        <v>4013</v>
      </c>
      <c r="H1234" s="10" t="s">
        <v>4011</v>
      </c>
      <c r="I1234" s="15" t="s">
        <v>74</v>
      </c>
      <c r="J1234" s="15" t="s">
        <v>1215</v>
      </c>
      <c r="K1234" s="34" t="s">
        <v>3785</v>
      </c>
      <c r="L1234" s="15" t="s">
        <v>4010</v>
      </c>
      <c r="M1234" s="8"/>
      <c r="N1234" s="15" t="s">
        <v>1814</v>
      </c>
      <c r="O1234" s="15" t="s">
        <v>3787</v>
      </c>
      <c r="P1234" s="8"/>
      <c r="Q1234" s="20">
        <v>39468</v>
      </c>
      <c r="R1234" s="8" t="str">
        <f t="shared" si="4"/>
        <v>21.1.2008</v>
      </c>
      <c r="S1234" s="8" t="s">
        <v>3788</v>
      </c>
      <c r="T1234" s="8" t="s">
        <v>3788</v>
      </c>
      <c r="U1234" s="12"/>
      <c r="V1234" s="12"/>
      <c r="W1234" s="8" t="s">
        <v>3788</v>
      </c>
      <c r="X1234" s="8"/>
    </row>
    <row r="1235" spans="1:24" ht="15" customHeight="1" x14ac:dyDescent="0.25">
      <c r="A1235" s="8" t="s">
        <v>24</v>
      </c>
      <c r="B1235" s="9">
        <v>1914</v>
      </c>
      <c r="C1235" s="8"/>
      <c r="D1235" s="8" t="s">
        <v>4003</v>
      </c>
      <c r="E1235" s="8" t="s">
        <v>2479</v>
      </c>
      <c r="F1235" s="8" t="s">
        <v>2480</v>
      </c>
      <c r="G1235" s="13" t="s">
        <v>4004</v>
      </c>
      <c r="H1235" s="10" t="s">
        <v>4003</v>
      </c>
      <c r="I1235" s="15" t="s">
        <v>74</v>
      </c>
      <c r="J1235" s="15" t="s">
        <v>1215</v>
      </c>
      <c r="K1235" s="34" t="s">
        <v>3785</v>
      </c>
      <c r="L1235" s="15" t="s">
        <v>4010</v>
      </c>
      <c r="M1235" s="8"/>
      <c r="N1235" s="15" t="s">
        <v>1814</v>
      </c>
      <c r="O1235" s="15" t="s">
        <v>2226</v>
      </c>
      <c r="P1235" s="8"/>
      <c r="Q1235" s="20">
        <v>39880</v>
      </c>
      <c r="R1235" s="8" t="str">
        <f t="shared" si="4"/>
        <v>8.3.2009</v>
      </c>
      <c r="S1235" s="13" t="s">
        <v>3788</v>
      </c>
      <c r="T1235" s="13" t="s">
        <v>3788</v>
      </c>
      <c r="U1235" s="12"/>
      <c r="V1235" s="12"/>
      <c r="W1235" s="8" t="s">
        <v>3788</v>
      </c>
      <c r="X1235" s="8"/>
    </row>
    <row r="1236" spans="1:24" ht="15" customHeight="1" x14ac:dyDescent="0.25">
      <c r="A1236" s="8" t="s">
        <v>24</v>
      </c>
      <c r="B1236" s="9">
        <v>1915</v>
      </c>
      <c r="C1236" s="8"/>
      <c r="D1236" s="8" t="s">
        <v>4014</v>
      </c>
      <c r="E1236" s="8" t="s">
        <v>818</v>
      </c>
      <c r="F1236" s="8" t="s">
        <v>4015</v>
      </c>
      <c r="G1236" s="8" t="s">
        <v>4016</v>
      </c>
      <c r="H1236" s="10" t="s">
        <v>4014</v>
      </c>
      <c r="I1236" s="15" t="s">
        <v>74</v>
      </c>
      <c r="J1236" s="15" t="s">
        <v>1215</v>
      </c>
      <c r="K1236" s="34" t="s">
        <v>3785</v>
      </c>
      <c r="L1236" s="15" t="s">
        <v>4010</v>
      </c>
      <c r="M1236" s="8"/>
      <c r="N1236" s="15" t="s">
        <v>1814</v>
      </c>
      <c r="O1236" s="15" t="s">
        <v>3787</v>
      </c>
      <c r="P1236" s="8"/>
      <c r="Q1236" s="20">
        <v>39468</v>
      </c>
      <c r="R1236" s="8" t="str">
        <f t="shared" si="4"/>
        <v>21.1.2008</v>
      </c>
      <c r="S1236" s="13" t="s">
        <v>3788</v>
      </c>
      <c r="T1236" s="13" t="s">
        <v>3020</v>
      </c>
      <c r="U1236" s="12"/>
      <c r="V1236" s="12"/>
      <c r="W1236" s="8" t="s">
        <v>3788</v>
      </c>
      <c r="X1236" s="8" t="s">
        <v>4017</v>
      </c>
    </row>
    <row r="1237" spans="1:24" ht="15" customHeight="1" x14ac:dyDescent="0.25">
      <c r="A1237" s="8" t="s">
        <v>24</v>
      </c>
      <c r="B1237" s="9">
        <v>1916</v>
      </c>
      <c r="C1237" s="8"/>
      <c r="D1237" s="8" t="s">
        <v>3896</v>
      </c>
      <c r="E1237" s="8" t="s">
        <v>818</v>
      </c>
      <c r="F1237" s="8" t="s">
        <v>3897</v>
      </c>
      <c r="G1237" s="8" t="s">
        <v>46</v>
      </c>
      <c r="H1237" s="10" t="s">
        <v>3896</v>
      </c>
      <c r="I1237" s="15" t="s">
        <v>74</v>
      </c>
      <c r="J1237" s="15" t="s">
        <v>1215</v>
      </c>
      <c r="K1237" s="34" t="s">
        <v>3785</v>
      </c>
      <c r="L1237" s="15" t="s">
        <v>4010</v>
      </c>
      <c r="M1237" s="8"/>
      <c r="N1237" s="15" t="s">
        <v>1814</v>
      </c>
      <c r="O1237" s="15" t="s">
        <v>3787</v>
      </c>
      <c r="P1237" s="8"/>
      <c r="Q1237" s="20">
        <v>39468</v>
      </c>
      <c r="R1237" s="8" t="str">
        <f t="shared" si="4"/>
        <v>21.1.2008</v>
      </c>
      <c r="S1237" s="13" t="s">
        <v>3788</v>
      </c>
      <c r="T1237" s="13" t="s">
        <v>3020</v>
      </c>
      <c r="U1237" s="12"/>
      <c r="V1237" s="12"/>
      <c r="W1237" s="8" t="s">
        <v>3788</v>
      </c>
      <c r="X1237" s="8"/>
    </row>
    <row r="1238" spans="1:24" ht="15" customHeight="1" x14ac:dyDescent="0.25">
      <c r="A1238" s="8" t="s">
        <v>24</v>
      </c>
      <c r="B1238" s="9">
        <v>1917</v>
      </c>
      <c r="C1238" s="8"/>
      <c r="D1238" s="8" t="s">
        <v>3896</v>
      </c>
      <c r="E1238" s="8" t="s">
        <v>818</v>
      </c>
      <c r="F1238" s="8" t="s">
        <v>3897</v>
      </c>
      <c r="G1238" s="8" t="s">
        <v>46</v>
      </c>
      <c r="H1238" s="10" t="s">
        <v>3896</v>
      </c>
      <c r="I1238" s="15" t="s">
        <v>74</v>
      </c>
      <c r="J1238" s="15" t="s">
        <v>1215</v>
      </c>
      <c r="K1238" s="34" t="s">
        <v>3785</v>
      </c>
      <c r="L1238" s="15" t="s">
        <v>4010</v>
      </c>
      <c r="M1238" s="8"/>
      <c r="N1238" s="15" t="s">
        <v>1814</v>
      </c>
      <c r="O1238" s="15" t="s">
        <v>3787</v>
      </c>
      <c r="P1238" s="8"/>
      <c r="Q1238" s="20">
        <v>39834</v>
      </c>
      <c r="R1238" s="8" t="str">
        <f t="shared" si="4"/>
        <v>21.1.2009</v>
      </c>
      <c r="S1238" s="13" t="s">
        <v>3788</v>
      </c>
      <c r="T1238" s="13" t="s">
        <v>3020</v>
      </c>
      <c r="U1238" s="12"/>
      <c r="V1238" s="12"/>
      <c r="W1238" s="8" t="s">
        <v>3788</v>
      </c>
      <c r="X1238" s="8"/>
    </row>
    <row r="1239" spans="1:24" ht="15" customHeight="1" x14ac:dyDescent="0.25">
      <c r="A1239" s="8" t="s">
        <v>24</v>
      </c>
      <c r="B1239" s="9">
        <v>1918</v>
      </c>
      <c r="C1239" s="8"/>
      <c r="D1239" s="8" t="s">
        <v>3896</v>
      </c>
      <c r="E1239" s="8" t="s">
        <v>818</v>
      </c>
      <c r="F1239" s="8" t="s">
        <v>3897</v>
      </c>
      <c r="G1239" s="8" t="s">
        <v>46</v>
      </c>
      <c r="H1239" s="10" t="s">
        <v>3896</v>
      </c>
      <c r="I1239" s="15" t="s">
        <v>74</v>
      </c>
      <c r="J1239" s="15" t="s">
        <v>1215</v>
      </c>
      <c r="K1239" s="34" t="s">
        <v>3785</v>
      </c>
      <c r="L1239" s="15" t="s">
        <v>4010</v>
      </c>
      <c r="M1239" s="8"/>
      <c r="N1239" s="15" t="s">
        <v>1814</v>
      </c>
      <c r="O1239" s="15" t="s">
        <v>3787</v>
      </c>
      <c r="P1239" s="8"/>
      <c r="Q1239" s="20">
        <v>39834</v>
      </c>
      <c r="R1239" s="8" t="str">
        <f t="shared" si="4"/>
        <v>21.1.2009</v>
      </c>
      <c r="S1239" s="13" t="s">
        <v>3788</v>
      </c>
      <c r="T1239" s="13" t="s">
        <v>3020</v>
      </c>
      <c r="U1239" s="12"/>
      <c r="V1239" s="12"/>
      <c r="W1239" s="8" t="s">
        <v>3788</v>
      </c>
      <c r="X1239" s="8"/>
    </row>
    <row r="1240" spans="1:24" ht="15" customHeight="1" x14ac:dyDescent="0.25">
      <c r="A1240" s="8" t="s">
        <v>24</v>
      </c>
      <c r="B1240" s="9">
        <v>1919</v>
      </c>
      <c r="C1240" s="8"/>
      <c r="D1240" s="8" t="s">
        <v>3820</v>
      </c>
      <c r="E1240" s="13" t="s">
        <v>1577</v>
      </c>
      <c r="F1240" s="13" t="s">
        <v>3821</v>
      </c>
      <c r="G1240" s="8" t="s">
        <v>3564</v>
      </c>
      <c r="H1240" s="10" t="s">
        <v>3820</v>
      </c>
      <c r="I1240" s="15" t="s">
        <v>74</v>
      </c>
      <c r="J1240" s="15" t="s">
        <v>1215</v>
      </c>
      <c r="K1240" s="34" t="s">
        <v>3785</v>
      </c>
      <c r="L1240" s="15" t="s">
        <v>4010</v>
      </c>
      <c r="M1240" s="8"/>
      <c r="N1240" s="15" t="s">
        <v>1814</v>
      </c>
      <c r="O1240" s="15" t="s">
        <v>3787</v>
      </c>
      <c r="P1240" s="8"/>
      <c r="Q1240" s="20">
        <v>39468</v>
      </c>
      <c r="R1240" s="8" t="str">
        <f t="shared" si="4"/>
        <v>21.1.2008</v>
      </c>
      <c r="S1240" s="13" t="s">
        <v>3793</v>
      </c>
      <c r="T1240" s="13" t="s">
        <v>3788</v>
      </c>
      <c r="U1240" s="12"/>
      <c r="V1240" s="12"/>
      <c r="W1240" s="8" t="s">
        <v>3788</v>
      </c>
      <c r="X1240" s="8"/>
    </row>
    <row r="1241" spans="1:24" ht="15" customHeight="1" x14ac:dyDescent="0.25">
      <c r="A1241" s="8" t="s">
        <v>24</v>
      </c>
      <c r="B1241" s="9">
        <v>1920</v>
      </c>
      <c r="C1241" s="8"/>
      <c r="D1241" s="8" t="s">
        <v>3328</v>
      </c>
      <c r="E1241" s="8" t="s">
        <v>984</v>
      </c>
      <c r="F1241" s="8" t="s">
        <v>2787</v>
      </c>
      <c r="G1241" s="8" t="s">
        <v>2788</v>
      </c>
      <c r="H1241" s="10" t="s">
        <v>3328</v>
      </c>
      <c r="I1241" s="15" t="s">
        <v>74</v>
      </c>
      <c r="J1241" s="15" t="s">
        <v>1215</v>
      </c>
      <c r="K1241" s="34" t="s">
        <v>3785</v>
      </c>
      <c r="L1241" s="15" t="s">
        <v>4010</v>
      </c>
      <c r="M1241" s="8"/>
      <c r="N1241" s="15" t="s">
        <v>1814</v>
      </c>
      <c r="O1241" s="15" t="s">
        <v>3787</v>
      </c>
      <c r="P1241" s="8"/>
      <c r="Q1241" s="20">
        <v>39468</v>
      </c>
      <c r="R1241" s="8" t="str">
        <f t="shared" si="4"/>
        <v>21.1.2008</v>
      </c>
      <c r="S1241" s="8" t="s">
        <v>3793</v>
      </c>
      <c r="T1241" s="8" t="s">
        <v>3788</v>
      </c>
      <c r="U1241" s="12"/>
      <c r="V1241" s="12"/>
      <c r="W1241" s="8" t="s">
        <v>3788</v>
      </c>
      <c r="X1241" s="8"/>
    </row>
    <row r="1242" spans="1:24" ht="15" customHeight="1" x14ac:dyDescent="0.25">
      <c r="A1242" s="8" t="s">
        <v>24</v>
      </c>
      <c r="B1242" s="9">
        <v>1921</v>
      </c>
      <c r="C1242" s="8"/>
      <c r="D1242" s="8" t="s">
        <v>4018</v>
      </c>
      <c r="E1242" s="8" t="s">
        <v>4019</v>
      </c>
      <c r="F1242" s="8" t="s">
        <v>3195</v>
      </c>
      <c r="G1242" s="8" t="s">
        <v>4020</v>
      </c>
      <c r="H1242" s="10" t="s">
        <v>4018</v>
      </c>
      <c r="I1242" s="15" t="s">
        <v>74</v>
      </c>
      <c r="J1242" s="15" t="s">
        <v>1215</v>
      </c>
      <c r="K1242" s="34" t="s">
        <v>3785</v>
      </c>
      <c r="L1242" s="15" t="s">
        <v>4021</v>
      </c>
      <c r="M1242" s="15" t="s">
        <v>4022</v>
      </c>
      <c r="N1242" s="15" t="s">
        <v>1239</v>
      </c>
      <c r="O1242" s="15" t="s">
        <v>4002</v>
      </c>
      <c r="P1242" s="15" t="s">
        <v>4023</v>
      </c>
      <c r="Q1242" s="20">
        <v>39768</v>
      </c>
      <c r="R1242" s="8" t="str">
        <f t="shared" ref="R1242:R1273" si="5">TEXT(Q1242,"d.m.rrrr")</f>
        <v>16.11.2008</v>
      </c>
      <c r="S1242" s="13" t="s">
        <v>3788</v>
      </c>
      <c r="T1242" s="13" t="s">
        <v>3788</v>
      </c>
      <c r="U1242" s="12"/>
      <c r="V1242" s="12"/>
      <c r="W1242" s="8" t="s">
        <v>3788</v>
      </c>
      <c r="X1242" s="8"/>
    </row>
    <row r="1243" spans="1:24" ht="15" customHeight="1" x14ac:dyDescent="0.25">
      <c r="A1243" s="8" t="s">
        <v>24</v>
      </c>
      <c r="B1243" s="9">
        <v>1922</v>
      </c>
      <c r="C1243" s="8"/>
      <c r="D1243" s="8" t="s">
        <v>3837</v>
      </c>
      <c r="E1243" s="8" t="s">
        <v>2598</v>
      </c>
      <c r="F1243" s="8" t="s">
        <v>3838</v>
      </c>
      <c r="G1243" s="8" t="s">
        <v>3839</v>
      </c>
      <c r="H1243" s="10" t="s">
        <v>3837</v>
      </c>
      <c r="I1243" s="15" t="s">
        <v>74</v>
      </c>
      <c r="J1243" s="15" t="s">
        <v>1215</v>
      </c>
      <c r="K1243" s="34" t="s">
        <v>3785</v>
      </c>
      <c r="L1243" s="15" t="s">
        <v>4021</v>
      </c>
      <c r="M1243" s="15" t="s">
        <v>4022</v>
      </c>
      <c r="N1243" s="15" t="s">
        <v>1239</v>
      </c>
      <c r="O1243" s="15" t="s">
        <v>4002</v>
      </c>
      <c r="P1243" s="15" t="s">
        <v>4023</v>
      </c>
      <c r="Q1243" s="20">
        <v>39768</v>
      </c>
      <c r="R1243" s="8" t="str">
        <f t="shared" si="5"/>
        <v>16.11.2008</v>
      </c>
      <c r="S1243" s="8" t="s">
        <v>3788</v>
      </c>
      <c r="T1243" s="8" t="s">
        <v>3788</v>
      </c>
      <c r="U1243" s="12"/>
      <c r="V1243" s="12"/>
      <c r="W1243" s="8" t="s">
        <v>3788</v>
      </c>
      <c r="X1243" s="8"/>
    </row>
    <row r="1244" spans="1:24" ht="15" customHeight="1" x14ac:dyDescent="0.25">
      <c r="A1244" s="8" t="s">
        <v>24</v>
      </c>
      <c r="B1244" s="9">
        <v>1923</v>
      </c>
      <c r="C1244" s="8"/>
      <c r="D1244" s="8" t="s">
        <v>4024</v>
      </c>
      <c r="E1244" s="8" t="s">
        <v>818</v>
      </c>
      <c r="F1244" s="8" t="s">
        <v>3829</v>
      </c>
      <c r="G1244" s="8" t="s">
        <v>4025</v>
      </c>
      <c r="H1244" s="10" t="s">
        <v>4024</v>
      </c>
      <c r="I1244" s="15" t="s">
        <v>74</v>
      </c>
      <c r="J1244" s="15" t="s">
        <v>1215</v>
      </c>
      <c r="K1244" s="34" t="s">
        <v>3785</v>
      </c>
      <c r="L1244" s="15" t="s">
        <v>4026</v>
      </c>
      <c r="M1244" s="15" t="s">
        <v>4027</v>
      </c>
      <c r="N1244" s="15" t="s">
        <v>4028</v>
      </c>
      <c r="O1244" s="15" t="s">
        <v>2226</v>
      </c>
      <c r="P1244" s="8" t="s">
        <v>4029</v>
      </c>
      <c r="Q1244" s="20">
        <v>39468</v>
      </c>
      <c r="R1244" s="8" t="str">
        <f t="shared" si="5"/>
        <v>21.1.2008</v>
      </c>
      <c r="S1244" s="13" t="s">
        <v>3788</v>
      </c>
      <c r="T1244" s="13" t="s">
        <v>3020</v>
      </c>
      <c r="U1244" s="12"/>
      <c r="V1244" s="12"/>
      <c r="W1244" s="8" t="s">
        <v>3788</v>
      </c>
      <c r="X1244" s="8"/>
    </row>
    <row r="1245" spans="1:24" ht="15" customHeight="1" x14ac:dyDescent="0.25">
      <c r="A1245" s="8" t="s">
        <v>24</v>
      </c>
      <c r="B1245" s="9">
        <v>1924</v>
      </c>
      <c r="C1245" s="8"/>
      <c r="D1245" s="8" t="s">
        <v>4024</v>
      </c>
      <c r="E1245" s="8" t="s">
        <v>818</v>
      </c>
      <c r="F1245" s="8" t="s">
        <v>3829</v>
      </c>
      <c r="G1245" s="8" t="s">
        <v>4025</v>
      </c>
      <c r="H1245" s="10" t="s">
        <v>4024</v>
      </c>
      <c r="I1245" s="15" t="s">
        <v>74</v>
      </c>
      <c r="J1245" s="15" t="s">
        <v>1215</v>
      </c>
      <c r="K1245" s="34" t="s">
        <v>3785</v>
      </c>
      <c r="L1245" s="15" t="s">
        <v>4026</v>
      </c>
      <c r="M1245" s="15" t="s">
        <v>4027</v>
      </c>
      <c r="N1245" s="15" t="s">
        <v>4028</v>
      </c>
      <c r="O1245" s="15" t="s">
        <v>2226</v>
      </c>
      <c r="P1245" s="8" t="s">
        <v>4029</v>
      </c>
      <c r="Q1245" s="20">
        <v>39880</v>
      </c>
      <c r="R1245" s="8" t="str">
        <f t="shared" si="5"/>
        <v>8.3.2009</v>
      </c>
      <c r="S1245" s="13" t="s">
        <v>3788</v>
      </c>
      <c r="T1245" s="13" t="s">
        <v>3020</v>
      </c>
      <c r="U1245" s="12"/>
      <c r="V1245" s="12"/>
      <c r="W1245" s="8" t="s">
        <v>3788</v>
      </c>
      <c r="X1245" s="8"/>
    </row>
    <row r="1246" spans="1:24" ht="15" customHeight="1" x14ac:dyDescent="0.25">
      <c r="A1246" s="8" t="s">
        <v>24</v>
      </c>
      <c r="B1246" s="9">
        <v>1925</v>
      </c>
      <c r="C1246" s="8"/>
      <c r="D1246" s="8" t="s">
        <v>4030</v>
      </c>
      <c r="E1246" s="8" t="s">
        <v>818</v>
      </c>
      <c r="F1246" s="8" t="s">
        <v>4031</v>
      </c>
      <c r="G1246" s="8" t="s">
        <v>4025</v>
      </c>
      <c r="H1246" s="10" t="s">
        <v>4030</v>
      </c>
      <c r="I1246" s="15" t="s">
        <v>74</v>
      </c>
      <c r="J1246" s="15" t="s">
        <v>1215</v>
      </c>
      <c r="K1246" s="34" t="s">
        <v>3785</v>
      </c>
      <c r="L1246" s="15" t="s">
        <v>4026</v>
      </c>
      <c r="M1246" s="15" t="s">
        <v>4027</v>
      </c>
      <c r="N1246" s="15" t="s">
        <v>4028</v>
      </c>
      <c r="O1246" s="15" t="s">
        <v>2226</v>
      </c>
      <c r="P1246" s="8" t="s">
        <v>4029</v>
      </c>
      <c r="Q1246" s="20">
        <v>39470</v>
      </c>
      <c r="R1246" s="8" t="str">
        <f t="shared" si="5"/>
        <v>23.1.2008</v>
      </c>
      <c r="S1246" s="13" t="s">
        <v>3788</v>
      </c>
      <c r="T1246" s="13" t="s">
        <v>3020</v>
      </c>
      <c r="U1246" s="12"/>
      <c r="V1246" s="12"/>
      <c r="W1246" s="8" t="s">
        <v>3788</v>
      </c>
      <c r="X1246" s="8"/>
    </row>
    <row r="1247" spans="1:24" ht="15" customHeight="1" x14ac:dyDescent="0.25">
      <c r="A1247" s="8" t="s">
        <v>24</v>
      </c>
      <c r="B1247" s="9">
        <v>1926</v>
      </c>
      <c r="C1247" s="8"/>
      <c r="D1247" s="8" t="s">
        <v>4014</v>
      </c>
      <c r="E1247" s="8" t="s">
        <v>818</v>
      </c>
      <c r="F1247" s="8" t="s">
        <v>4015</v>
      </c>
      <c r="G1247" s="8" t="s">
        <v>4016</v>
      </c>
      <c r="H1247" s="10" t="s">
        <v>4014</v>
      </c>
      <c r="I1247" s="15" t="s">
        <v>74</v>
      </c>
      <c r="J1247" s="15" t="s">
        <v>1215</v>
      </c>
      <c r="K1247" s="34" t="s">
        <v>3785</v>
      </c>
      <c r="L1247" s="15" t="s">
        <v>4026</v>
      </c>
      <c r="M1247" s="15" t="s">
        <v>4027</v>
      </c>
      <c r="N1247" s="15" t="s">
        <v>4028</v>
      </c>
      <c r="O1247" s="15" t="s">
        <v>2226</v>
      </c>
      <c r="P1247" s="8" t="s">
        <v>4029</v>
      </c>
      <c r="Q1247" s="20">
        <v>39880</v>
      </c>
      <c r="R1247" s="8" t="str">
        <f t="shared" si="5"/>
        <v>8.3.2009</v>
      </c>
      <c r="S1247" s="13" t="s">
        <v>3788</v>
      </c>
      <c r="T1247" s="13" t="s">
        <v>3020</v>
      </c>
      <c r="U1247" s="12"/>
      <c r="V1247" s="12"/>
      <c r="W1247" s="8" t="s">
        <v>3788</v>
      </c>
      <c r="X1247" s="8" t="s">
        <v>4032</v>
      </c>
    </row>
    <row r="1248" spans="1:24" ht="15" customHeight="1" x14ac:dyDescent="0.25">
      <c r="A1248" s="8" t="s">
        <v>24</v>
      </c>
      <c r="B1248" s="9">
        <v>1927</v>
      </c>
      <c r="C1248" s="8"/>
      <c r="D1248" s="8" t="s">
        <v>4033</v>
      </c>
      <c r="E1248" s="8" t="s">
        <v>818</v>
      </c>
      <c r="F1248" s="8" t="s">
        <v>67</v>
      </c>
      <c r="G1248" s="8"/>
      <c r="H1248" s="10" t="s">
        <v>4033</v>
      </c>
      <c r="I1248" s="15" t="s">
        <v>74</v>
      </c>
      <c r="J1248" s="15" t="s">
        <v>1215</v>
      </c>
      <c r="K1248" s="34" t="s">
        <v>3785</v>
      </c>
      <c r="L1248" s="15" t="s">
        <v>4034</v>
      </c>
      <c r="M1248" s="15" t="s">
        <v>4035</v>
      </c>
      <c r="N1248" s="15" t="s">
        <v>1671</v>
      </c>
      <c r="O1248" s="15" t="s">
        <v>3787</v>
      </c>
      <c r="P1248" s="15" t="s">
        <v>4036</v>
      </c>
      <c r="Q1248" s="20">
        <v>39531</v>
      </c>
      <c r="R1248" s="8" t="str">
        <f t="shared" si="5"/>
        <v>24.3.2008</v>
      </c>
      <c r="S1248" s="13" t="s">
        <v>3788</v>
      </c>
      <c r="T1248" s="13" t="s">
        <v>3788</v>
      </c>
      <c r="U1248" s="13"/>
      <c r="V1248" s="12"/>
      <c r="W1248" s="8" t="s">
        <v>3788</v>
      </c>
      <c r="X1248" s="8"/>
    </row>
    <row r="1249" spans="1:24" ht="15" customHeight="1" x14ac:dyDescent="0.25">
      <c r="A1249" s="8" t="s">
        <v>24</v>
      </c>
      <c r="B1249" s="9">
        <v>1928</v>
      </c>
      <c r="C1249" s="8"/>
      <c r="D1249" s="10" t="str">
        <f>E1249&amp;" "&amp;F1249&amp;" "&amp;G1249</f>
        <v>Parmelia sulcata Taylor</v>
      </c>
      <c r="E1249" s="8" t="s">
        <v>2648</v>
      </c>
      <c r="F1249" s="8" t="s">
        <v>2659</v>
      </c>
      <c r="G1249" s="8" t="s">
        <v>2660</v>
      </c>
      <c r="H1249" s="10" t="s">
        <v>3312</v>
      </c>
      <c r="I1249" s="15" t="s">
        <v>74</v>
      </c>
      <c r="J1249" s="15" t="s">
        <v>1215</v>
      </c>
      <c r="K1249" s="34" t="s">
        <v>3785</v>
      </c>
      <c r="L1249" s="15" t="s">
        <v>3866</v>
      </c>
      <c r="M1249" s="15" t="s">
        <v>4037</v>
      </c>
      <c r="N1249" s="15" t="s">
        <v>2766</v>
      </c>
      <c r="O1249" s="15" t="s">
        <v>3812</v>
      </c>
      <c r="P1249" s="15" t="s">
        <v>4038</v>
      </c>
      <c r="Q1249" s="20">
        <v>39548</v>
      </c>
      <c r="R1249" s="8" t="str">
        <f t="shared" si="5"/>
        <v>10.4.2008</v>
      </c>
      <c r="S1249" s="8" t="s">
        <v>3788</v>
      </c>
      <c r="T1249" s="8" t="s">
        <v>3788</v>
      </c>
      <c r="U1249" s="12"/>
      <c r="V1249" s="12"/>
      <c r="W1249" s="8" t="s">
        <v>3788</v>
      </c>
      <c r="X1249" s="8"/>
    </row>
    <row r="1250" spans="1:24" ht="15" customHeight="1" x14ac:dyDescent="0.25">
      <c r="A1250" s="8" t="s">
        <v>24</v>
      </c>
      <c r="B1250" s="9">
        <v>1929</v>
      </c>
      <c r="C1250" s="8"/>
      <c r="D1250" s="8" t="s">
        <v>3996</v>
      </c>
      <c r="E1250" s="8" t="s">
        <v>232</v>
      </c>
      <c r="F1250" s="8" t="s">
        <v>237</v>
      </c>
      <c r="G1250" s="8" t="s">
        <v>3997</v>
      </c>
      <c r="H1250" s="10" t="s">
        <v>3996</v>
      </c>
      <c r="I1250" s="15" t="s">
        <v>74</v>
      </c>
      <c r="J1250" s="15" t="s">
        <v>1215</v>
      </c>
      <c r="K1250" s="34" t="s">
        <v>3785</v>
      </c>
      <c r="L1250" s="15" t="s">
        <v>3866</v>
      </c>
      <c r="M1250" s="15" t="s">
        <v>4037</v>
      </c>
      <c r="N1250" s="15" t="s">
        <v>2766</v>
      </c>
      <c r="O1250" s="15" t="s">
        <v>3004</v>
      </c>
      <c r="P1250" s="15" t="s">
        <v>4038</v>
      </c>
      <c r="Q1250" s="20">
        <v>39549</v>
      </c>
      <c r="R1250" s="8" t="str">
        <f t="shared" si="5"/>
        <v>11.4.2008</v>
      </c>
      <c r="S1250" s="8" t="s">
        <v>3788</v>
      </c>
      <c r="T1250" s="8" t="s">
        <v>3788</v>
      </c>
      <c r="U1250" s="12"/>
      <c r="V1250" s="12"/>
      <c r="W1250" s="8" t="s">
        <v>3788</v>
      </c>
      <c r="X1250" s="8"/>
    </row>
    <row r="1251" spans="1:24" ht="15" customHeight="1" x14ac:dyDescent="0.25">
      <c r="A1251" s="8" t="s">
        <v>24</v>
      </c>
      <c r="B1251" s="9">
        <v>1930</v>
      </c>
      <c r="C1251" s="8"/>
      <c r="D1251" s="8" t="s">
        <v>4039</v>
      </c>
      <c r="E1251" s="8" t="s">
        <v>4040</v>
      </c>
      <c r="F1251" s="8" t="s">
        <v>3829</v>
      </c>
      <c r="G1251" s="8" t="s">
        <v>4025</v>
      </c>
      <c r="H1251" s="10" t="s">
        <v>4039</v>
      </c>
      <c r="I1251" s="15" t="s">
        <v>74</v>
      </c>
      <c r="J1251" s="15" t="s">
        <v>1215</v>
      </c>
      <c r="K1251" s="34" t="s">
        <v>3785</v>
      </c>
      <c r="L1251" s="8"/>
      <c r="M1251" s="16" t="s">
        <v>4041</v>
      </c>
      <c r="N1251" s="15" t="s">
        <v>3754</v>
      </c>
      <c r="O1251" s="15" t="s">
        <v>4042</v>
      </c>
      <c r="P1251" s="15" t="s">
        <v>4043</v>
      </c>
      <c r="Q1251" s="20">
        <v>39828</v>
      </c>
      <c r="R1251" s="8" t="str">
        <f t="shared" si="5"/>
        <v>15.1.2009</v>
      </c>
      <c r="S1251" s="13" t="s">
        <v>3788</v>
      </c>
      <c r="T1251" s="13" t="s">
        <v>3020</v>
      </c>
      <c r="U1251" s="12"/>
      <c r="V1251" s="12"/>
      <c r="W1251" s="8" t="s">
        <v>3788</v>
      </c>
      <c r="X1251" s="8"/>
    </row>
    <row r="1252" spans="1:24" ht="15" customHeight="1" x14ac:dyDescent="0.25">
      <c r="A1252" s="8" t="s">
        <v>24</v>
      </c>
      <c r="B1252" s="9">
        <v>1931</v>
      </c>
      <c r="C1252" s="8"/>
      <c r="D1252" s="8" t="s">
        <v>4039</v>
      </c>
      <c r="E1252" s="8" t="s">
        <v>4040</v>
      </c>
      <c r="F1252" s="8" t="s">
        <v>3829</v>
      </c>
      <c r="G1252" s="8" t="s">
        <v>4025</v>
      </c>
      <c r="H1252" s="10" t="s">
        <v>4039</v>
      </c>
      <c r="I1252" s="15" t="s">
        <v>74</v>
      </c>
      <c r="J1252" s="15" t="s">
        <v>1215</v>
      </c>
      <c r="K1252" s="34" t="s">
        <v>3785</v>
      </c>
      <c r="L1252" s="8"/>
      <c r="M1252" s="15" t="s">
        <v>4041</v>
      </c>
      <c r="N1252" s="15" t="s">
        <v>3754</v>
      </c>
      <c r="O1252" s="15" t="s">
        <v>3787</v>
      </c>
      <c r="P1252" s="15" t="s">
        <v>4043</v>
      </c>
      <c r="Q1252" s="20">
        <v>39828</v>
      </c>
      <c r="R1252" s="8" t="str">
        <f t="shared" si="5"/>
        <v>15.1.2009</v>
      </c>
      <c r="S1252" s="13" t="s">
        <v>3788</v>
      </c>
      <c r="T1252" s="13" t="s">
        <v>3020</v>
      </c>
      <c r="U1252" s="12"/>
      <c r="V1252" s="12"/>
      <c r="W1252" s="8" t="s">
        <v>3788</v>
      </c>
      <c r="X1252" s="8"/>
    </row>
    <row r="1253" spans="1:24" ht="15" customHeight="1" x14ac:dyDescent="0.25">
      <c r="A1253" s="8" t="s">
        <v>24</v>
      </c>
      <c r="B1253" s="9">
        <v>1932</v>
      </c>
      <c r="C1253" s="8"/>
      <c r="D1253" s="8" t="s">
        <v>4044</v>
      </c>
      <c r="E1253" s="13" t="s">
        <v>1577</v>
      </c>
      <c r="F1253" s="13" t="s">
        <v>4045</v>
      </c>
      <c r="G1253" s="8" t="s">
        <v>4046</v>
      </c>
      <c r="H1253" s="10" t="s">
        <v>4044</v>
      </c>
      <c r="I1253" s="15" t="s">
        <v>74</v>
      </c>
      <c r="J1253" s="15" t="s">
        <v>1215</v>
      </c>
      <c r="K1253" s="34" t="s">
        <v>3785</v>
      </c>
      <c r="L1253" s="8"/>
      <c r="M1253" s="15" t="s">
        <v>4041</v>
      </c>
      <c r="N1253" s="15" t="s">
        <v>3754</v>
      </c>
      <c r="O1253" s="15" t="s">
        <v>3787</v>
      </c>
      <c r="P1253" s="15" t="s">
        <v>4043</v>
      </c>
      <c r="Q1253" s="20">
        <v>39828</v>
      </c>
      <c r="R1253" s="8" t="str">
        <f t="shared" si="5"/>
        <v>15.1.2009</v>
      </c>
      <c r="S1253" s="13" t="s">
        <v>3788</v>
      </c>
      <c r="T1253" s="13" t="s">
        <v>3788</v>
      </c>
      <c r="U1253" s="12"/>
      <c r="V1253" s="12"/>
      <c r="W1253" s="8" t="s">
        <v>3788</v>
      </c>
      <c r="X1253" s="8"/>
    </row>
    <row r="1254" spans="1:24" ht="15" customHeight="1" x14ac:dyDescent="0.25">
      <c r="A1254" s="8" t="s">
        <v>24</v>
      </c>
      <c r="B1254" s="9">
        <v>1933</v>
      </c>
      <c r="C1254" s="8"/>
      <c r="D1254" s="8" t="s">
        <v>4047</v>
      </c>
      <c r="E1254" s="8" t="s">
        <v>2829</v>
      </c>
      <c r="F1254" s="8" t="s">
        <v>4048</v>
      </c>
      <c r="G1254" s="8" t="s">
        <v>4049</v>
      </c>
      <c r="H1254" s="10" t="s">
        <v>4047</v>
      </c>
      <c r="I1254" s="15" t="s">
        <v>74</v>
      </c>
      <c r="J1254" s="15" t="s">
        <v>1215</v>
      </c>
      <c r="K1254" s="34" t="s">
        <v>3785</v>
      </c>
      <c r="L1254" s="8"/>
      <c r="M1254" s="15" t="s">
        <v>4041</v>
      </c>
      <c r="N1254" s="15" t="s">
        <v>3754</v>
      </c>
      <c r="O1254" s="15" t="s">
        <v>3859</v>
      </c>
      <c r="P1254" s="15" t="s">
        <v>4043</v>
      </c>
      <c r="Q1254" s="20">
        <v>39828</v>
      </c>
      <c r="R1254" s="8" t="str">
        <f t="shared" si="5"/>
        <v>15.1.2009</v>
      </c>
      <c r="S1254" s="8" t="s">
        <v>3788</v>
      </c>
      <c r="T1254" s="8" t="s">
        <v>3788</v>
      </c>
      <c r="U1254" s="12"/>
      <c r="V1254" s="12"/>
      <c r="W1254" s="8" t="s">
        <v>3788</v>
      </c>
      <c r="X1254" s="8"/>
    </row>
    <row r="1255" spans="1:24" ht="15" customHeight="1" x14ac:dyDescent="0.25">
      <c r="A1255" s="8" t="s">
        <v>24</v>
      </c>
      <c r="B1255" s="9">
        <v>1934</v>
      </c>
      <c r="C1255" s="8"/>
      <c r="D1255" s="8" t="s">
        <v>4050</v>
      </c>
      <c r="E1255" s="13" t="s">
        <v>1577</v>
      </c>
      <c r="F1255" s="13" t="s">
        <v>3821</v>
      </c>
      <c r="G1255" s="8" t="s">
        <v>4051</v>
      </c>
      <c r="H1255" s="10" t="s">
        <v>4050</v>
      </c>
      <c r="I1255" s="15" t="s">
        <v>74</v>
      </c>
      <c r="J1255" s="15" t="s">
        <v>1215</v>
      </c>
      <c r="K1255" s="34" t="s">
        <v>3785</v>
      </c>
      <c r="L1255" s="8"/>
      <c r="M1255" s="15" t="s">
        <v>4041</v>
      </c>
      <c r="N1255" s="15" t="s">
        <v>3754</v>
      </c>
      <c r="O1255" s="15" t="s">
        <v>3787</v>
      </c>
      <c r="P1255" s="15" t="s">
        <v>4043</v>
      </c>
      <c r="Q1255" s="20">
        <v>39828</v>
      </c>
      <c r="R1255" s="8" t="str">
        <f t="shared" si="5"/>
        <v>15.1.2009</v>
      </c>
      <c r="S1255" s="13" t="s">
        <v>3788</v>
      </c>
      <c r="T1255" s="13" t="s">
        <v>3788</v>
      </c>
      <c r="U1255" s="12"/>
      <c r="V1255" s="12"/>
      <c r="W1255" s="8" t="s">
        <v>3788</v>
      </c>
      <c r="X1255" s="8"/>
    </row>
    <row r="1256" spans="1:24" ht="15" customHeight="1" x14ac:dyDescent="0.25">
      <c r="A1256" s="8" t="s">
        <v>24</v>
      </c>
      <c r="B1256" s="9">
        <v>1935</v>
      </c>
      <c r="C1256" s="8"/>
      <c r="D1256" s="8" t="s">
        <v>4050</v>
      </c>
      <c r="E1256" s="13" t="s">
        <v>1577</v>
      </c>
      <c r="F1256" s="13" t="s">
        <v>3821</v>
      </c>
      <c r="G1256" s="8" t="s">
        <v>4051</v>
      </c>
      <c r="H1256" s="10" t="s">
        <v>4050</v>
      </c>
      <c r="I1256" s="15" t="s">
        <v>74</v>
      </c>
      <c r="J1256" s="15" t="s">
        <v>1215</v>
      </c>
      <c r="K1256" s="34" t="s">
        <v>3785</v>
      </c>
      <c r="L1256" s="15" t="s">
        <v>4052</v>
      </c>
      <c r="M1256" s="16" t="s">
        <v>4053</v>
      </c>
      <c r="N1256" s="15" t="s">
        <v>4054</v>
      </c>
      <c r="O1256" s="15" t="s">
        <v>3787</v>
      </c>
      <c r="P1256" s="15" t="s">
        <v>4055</v>
      </c>
      <c r="Q1256" s="20">
        <v>39829</v>
      </c>
      <c r="R1256" s="8" t="str">
        <f t="shared" si="5"/>
        <v>16.1.2009</v>
      </c>
      <c r="S1256" s="13" t="s">
        <v>3788</v>
      </c>
      <c r="T1256" s="13" t="s">
        <v>3788</v>
      </c>
      <c r="U1256" s="12"/>
      <c r="V1256" s="12"/>
      <c r="W1256" s="8" t="s">
        <v>3788</v>
      </c>
      <c r="X1256" s="8"/>
    </row>
    <row r="1257" spans="1:24" ht="15" customHeight="1" x14ac:dyDescent="0.25">
      <c r="A1257" s="8" t="s">
        <v>24</v>
      </c>
      <c r="B1257" s="9">
        <v>1936</v>
      </c>
      <c r="C1257" s="8"/>
      <c r="D1257" s="8" t="s">
        <v>4056</v>
      </c>
      <c r="E1257" s="8" t="s">
        <v>818</v>
      </c>
      <c r="F1257" s="8" t="s">
        <v>4057</v>
      </c>
      <c r="G1257" s="8" t="s">
        <v>837</v>
      </c>
      <c r="H1257" s="10" t="s">
        <v>4056</v>
      </c>
      <c r="I1257" s="15" t="s">
        <v>74</v>
      </c>
      <c r="J1257" s="15" t="s">
        <v>1215</v>
      </c>
      <c r="K1257" s="34" t="s">
        <v>3785</v>
      </c>
      <c r="L1257" s="15" t="s">
        <v>3835</v>
      </c>
      <c r="M1257" s="15" t="s">
        <v>4058</v>
      </c>
      <c r="N1257" s="15" t="s">
        <v>2084</v>
      </c>
      <c r="O1257" s="15" t="s">
        <v>4002</v>
      </c>
      <c r="P1257" s="15" t="s">
        <v>4059</v>
      </c>
      <c r="Q1257" s="20">
        <v>39828</v>
      </c>
      <c r="R1257" s="8" t="str">
        <f t="shared" si="5"/>
        <v>15.1.2009</v>
      </c>
      <c r="S1257" s="13" t="s">
        <v>3788</v>
      </c>
      <c r="T1257" s="13" t="s">
        <v>3020</v>
      </c>
      <c r="U1257" s="12"/>
      <c r="V1257" s="12"/>
      <c r="W1257" s="8" t="s">
        <v>3788</v>
      </c>
      <c r="X1257" s="8"/>
    </row>
    <row r="1258" spans="1:24" ht="15" customHeight="1" x14ac:dyDescent="0.25">
      <c r="A1258" s="8" t="s">
        <v>24</v>
      </c>
      <c r="B1258" s="9">
        <v>1937</v>
      </c>
      <c r="C1258" s="8"/>
      <c r="D1258" s="8" t="s">
        <v>3860</v>
      </c>
      <c r="E1258" s="8" t="s">
        <v>1022</v>
      </c>
      <c r="F1258" s="8" t="s">
        <v>815</v>
      </c>
      <c r="G1258" s="8" t="s">
        <v>89</v>
      </c>
      <c r="H1258" s="10" t="s">
        <v>3860</v>
      </c>
      <c r="I1258" s="15" t="s">
        <v>74</v>
      </c>
      <c r="J1258" s="15" t="s">
        <v>1215</v>
      </c>
      <c r="K1258" s="34" t="s">
        <v>3785</v>
      </c>
      <c r="L1258" s="15" t="s">
        <v>4060</v>
      </c>
      <c r="M1258" s="8"/>
      <c r="N1258" s="15" t="s">
        <v>1707</v>
      </c>
      <c r="O1258" s="15" t="s">
        <v>3812</v>
      </c>
      <c r="P1258" s="15" t="s">
        <v>4061</v>
      </c>
      <c r="Q1258" s="20">
        <v>39880</v>
      </c>
      <c r="R1258" s="8" t="str">
        <f t="shared" si="5"/>
        <v>8.3.2009</v>
      </c>
      <c r="S1258" s="8" t="s">
        <v>3788</v>
      </c>
      <c r="T1258" s="8" t="s">
        <v>3788</v>
      </c>
      <c r="U1258" s="12"/>
      <c r="V1258" s="12"/>
      <c r="W1258" s="8" t="s">
        <v>3788</v>
      </c>
      <c r="X1258" s="8"/>
    </row>
    <row r="1259" spans="1:24" ht="15" customHeight="1" x14ac:dyDescent="0.25">
      <c r="A1259" s="8" t="s">
        <v>24</v>
      </c>
      <c r="B1259" s="9">
        <v>1938</v>
      </c>
      <c r="C1259" s="8"/>
      <c r="D1259" s="8" t="s">
        <v>4024</v>
      </c>
      <c r="E1259" s="8" t="s">
        <v>818</v>
      </c>
      <c r="F1259" s="8" t="s">
        <v>3829</v>
      </c>
      <c r="G1259" s="8" t="s">
        <v>4025</v>
      </c>
      <c r="H1259" s="10" t="s">
        <v>4024</v>
      </c>
      <c r="I1259" s="15" t="s">
        <v>74</v>
      </c>
      <c r="J1259" s="15" t="s">
        <v>1215</v>
      </c>
      <c r="K1259" s="34" t="s">
        <v>3785</v>
      </c>
      <c r="L1259" s="15" t="s">
        <v>4060</v>
      </c>
      <c r="M1259" s="8"/>
      <c r="N1259" s="15" t="s">
        <v>1707</v>
      </c>
      <c r="O1259" s="15" t="s">
        <v>2226</v>
      </c>
      <c r="P1259" s="15" t="s">
        <v>4061</v>
      </c>
      <c r="Q1259" s="20">
        <v>39880</v>
      </c>
      <c r="R1259" s="8" t="str">
        <f t="shared" si="5"/>
        <v>8.3.2009</v>
      </c>
      <c r="S1259" s="13" t="s">
        <v>3788</v>
      </c>
      <c r="T1259" s="13" t="s">
        <v>3020</v>
      </c>
      <c r="U1259" s="12"/>
      <c r="V1259" s="12"/>
      <c r="W1259" s="8" t="s">
        <v>3788</v>
      </c>
      <c r="X1259" s="8"/>
    </row>
    <row r="1260" spans="1:24" ht="15" customHeight="1" x14ac:dyDescent="0.25">
      <c r="A1260" s="8" t="s">
        <v>24</v>
      </c>
      <c r="B1260" s="9">
        <v>1939</v>
      </c>
      <c r="C1260" s="8"/>
      <c r="D1260" s="8" t="s">
        <v>4062</v>
      </c>
      <c r="E1260" s="8" t="s">
        <v>818</v>
      </c>
      <c r="F1260" s="8" t="s">
        <v>819</v>
      </c>
      <c r="G1260" s="8" t="s">
        <v>4063</v>
      </c>
      <c r="H1260" s="10" t="s">
        <v>4064</v>
      </c>
      <c r="I1260" s="15" t="s">
        <v>74</v>
      </c>
      <c r="J1260" s="15" t="s">
        <v>1215</v>
      </c>
      <c r="K1260" s="34" t="s">
        <v>3785</v>
      </c>
      <c r="L1260" s="15" t="s">
        <v>4060</v>
      </c>
      <c r="M1260" s="8"/>
      <c r="N1260" s="15" t="s">
        <v>1707</v>
      </c>
      <c r="O1260" s="15" t="s">
        <v>4065</v>
      </c>
      <c r="P1260" s="15" t="s">
        <v>4061</v>
      </c>
      <c r="Q1260" s="20">
        <v>39880</v>
      </c>
      <c r="R1260" s="8" t="str">
        <f t="shared" si="5"/>
        <v>8.3.2009</v>
      </c>
      <c r="S1260" s="13" t="s">
        <v>3788</v>
      </c>
      <c r="T1260" s="13" t="s">
        <v>3020</v>
      </c>
      <c r="U1260" s="8" t="s">
        <v>3020</v>
      </c>
      <c r="V1260" s="12"/>
      <c r="W1260" s="8" t="s">
        <v>3788</v>
      </c>
      <c r="X1260" s="8"/>
    </row>
    <row r="1261" spans="1:24" ht="15" customHeight="1" x14ac:dyDescent="0.25">
      <c r="A1261" s="8" t="s">
        <v>24</v>
      </c>
      <c r="B1261" s="9">
        <v>1940</v>
      </c>
      <c r="C1261" s="8"/>
      <c r="D1261" s="8" t="s">
        <v>3837</v>
      </c>
      <c r="E1261" s="8" t="s">
        <v>2598</v>
      </c>
      <c r="F1261" s="8" t="s">
        <v>3838</v>
      </c>
      <c r="G1261" s="8" t="s">
        <v>3839</v>
      </c>
      <c r="H1261" s="10" t="s">
        <v>3837</v>
      </c>
      <c r="I1261" s="15" t="s">
        <v>74</v>
      </c>
      <c r="J1261" s="15" t="s">
        <v>1215</v>
      </c>
      <c r="K1261" s="34" t="s">
        <v>3785</v>
      </c>
      <c r="L1261" s="15" t="s">
        <v>4060</v>
      </c>
      <c r="M1261" s="8"/>
      <c r="N1261" s="15" t="s">
        <v>1707</v>
      </c>
      <c r="O1261" s="15" t="s">
        <v>3812</v>
      </c>
      <c r="P1261" s="15" t="s">
        <v>4061</v>
      </c>
      <c r="Q1261" s="20">
        <v>39881</v>
      </c>
      <c r="R1261" s="8" t="str">
        <f t="shared" si="5"/>
        <v>9.3.2009</v>
      </c>
      <c r="S1261" s="8" t="s">
        <v>3788</v>
      </c>
      <c r="T1261" s="8" t="s">
        <v>3788</v>
      </c>
      <c r="U1261" s="12"/>
      <c r="V1261" s="12"/>
      <c r="W1261" s="8" t="s">
        <v>3788</v>
      </c>
      <c r="X1261" s="8"/>
    </row>
    <row r="1262" spans="1:24" ht="15" customHeight="1" x14ac:dyDescent="0.25">
      <c r="A1262" s="8" t="s">
        <v>24</v>
      </c>
      <c r="B1262" s="9">
        <v>1941</v>
      </c>
      <c r="C1262" s="8"/>
      <c r="D1262" s="8" t="s">
        <v>4006</v>
      </c>
      <c r="E1262" s="8" t="s">
        <v>1360</v>
      </c>
      <c r="F1262" s="8" t="s">
        <v>3804</v>
      </c>
      <c r="G1262" s="8" t="s">
        <v>4007</v>
      </c>
      <c r="H1262" s="10" t="s">
        <v>4006</v>
      </c>
      <c r="I1262" s="15" t="s">
        <v>74</v>
      </c>
      <c r="J1262" s="15" t="s">
        <v>1215</v>
      </c>
      <c r="K1262" s="34" t="s">
        <v>3785</v>
      </c>
      <c r="L1262" s="15" t="s">
        <v>4066</v>
      </c>
      <c r="M1262" s="15" t="s">
        <v>4067</v>
      </c>
      <c r="N1262" s="15" t="s">
        <v>1748</v>
      </c>
      <c r="O1262" s="15" t="s">
        <v>3859</v>
      </c>
      <c r="P1262" s="15" t="s">
        <v>4068</v>
      </c>
      <c r="Q1262" s="20">
        <v>39828</v>
      </c>
      <c r="R1262" s="8" t="str">
        <f t="shared" si="5"/>
        <v>15.1.2009</v>
      </c>
      <c r="S1262" s="8" t="s">
        <v>3788</v>
      </c>
      <c r="T1262" s="8" t="s">
        <v>3788</v>
      </c>
      <c r="U1262" s="12"/>
      <c r="V1262" s="12"/>
      <c r="W1262" s="8" t="s">
        <v>3788</v>
      </c>
      <c r="X1262" s="8"/>
    </row>
    <row r="1263" spans="1:24" ht="15" customHeight="1" x14ac:dyDescent="0.25">
      <c r="A1263" s="8" t="s">
        <v>24</v>
      </c>
      <c r="B1263" s="9">
        <v>1942</v>
      </c>
      <c r="C1263" s="8"/>
      <c r="D1263" s="8" t="s">
        <v>835</v>
      </c>
      <c r="E1263" s="8" t="s">
        <v>818</v>
      </c>
      <c r="F1263" s="8" t="s">
        <v>836</v>
      </c>
      <c r="G1263" s="8" t="s">
        <v>837</v>
      </c>
      <c r="H1263" s="10" t="s">
        <v>835</v>
      </c>
      <c r="I1263" s="15" t="s">
        <v>74</v>
      </c>
      <c r="J1263" s="15" t="s">
        <v>1215</v>
      </c>
      <c r="K1263" s="34" t="s">
        <v>3785</v>
      </c>
      <c r="L1263" s="15" t="s">
        <v>4066</v>
      </c>
      <c r="M1263" s="15" t="s">
        <v>4067</v>
      </c>
      <c r="N1263" s="15" t="s">
        <v>1748</v>
      </c>
      <c r="O1263" s="15" t="s">
        <v>4069</v>
      </c>
      <c r="P1263" s="15" t="s">
        <v>4068</v>
      </c>
      <c r="Q1263" s="20">
        <v>39828</v>
      </c>
      <c r="R1263" s="8" t="str">
        <f t="shared" si="5"/>
        <v>15.1.2009</v>
      </c>
      <c r="S1263" s="13" t="s">
        <v>3788</v>
      </c>
      <c r="T1263" s="13" t="s">
        <v>3788</v>
      </c>
      <c r="U1263" s="12"/>
      <c r="V1263" s="12"/>
      <c r="W1263" s="8" t="s">
        <v>3788</v>
      </c>
      <c r="X1263" s="8"/>
    </row>
    <row r="1264" spans="1:24" ht="15" customHeight="1" x14ac:dyDescent="0.25">
      <c r="A1264" s="8" t="s">
        <v>24</v>
      </c>
      <c r="B1264" s="9">
        <v>1943</v>
      </c>
      <c r="C1264" s="8"/>
      <c r="D1264" s="8" t="s">
        <v>3860</v>
      </c>
      <c r="E1264" s="8" t="s">
        <v>1022</v>
      </c>
      <c r="F1264" s="8" t="s">
        <v>815</v>
      </c>
      <c r="G1264" s="8" t="s">
        <v>89</v>
      </c>
      <c r="H1264" s="10" t="s">
        <v>3860</v>
      </c>
      <c r="I1264" s="15" t="s">
        <v>74</v>
      </c>
      <c r="J1264" s="15" t="s">
        <v>1215</v>
      </c>
      <c r="K1264" s="34" t="s">
        <v>3785</v>
      </c>
      <c r="L1264" s="15" t="s">
        <v>4066</v>
      </c>
      <c r="M1264" s="15" t="s">
        <v>4067</v>
      </c>
      <c r="N1264" s="15" t="s">
        <v>1748</v>
      </c>
      <c r="O1264" s="15" t="s">
        <v>3812</v>
      </c>
      <c r="P1264" s="15" t="s">
        <v>4068</v>
      </c>
      <c r="Q1264" s="20">
        <v>39828</v>
      </c>
      <c r="R1264" s="8" t="str">
        <f t="shared" si="5"/>
        <v>15.1.2009</v>
      </c>
      <c r="S1264" s="8" t="s">
        <v>3788</v>
      </c>
      <c r="T1264" s="8" t="s">
        <v>3788</v>
      </c>
      <c r="U1264" s="12"/>
      <c r="V1264" s="12"/>
      <c r="W1264" s="8" t="s">
        <v>3788</v>
      </c>
      <c r="X1264" s="8"/>
    </row>
    <row r="1265" spans="1:25" ht="15" customHeight="1" x14ac:dyDescent="0.25">
      <c r="A1265" s="8" t="s">
        <v>24</v>
      </c>
      <c r="B1265" s="9">
        <v>1944</v>
      </c>
      <c r="C1265" s="8"/>
      <c r="D1265" s="8" t="s">
        <v>4070</v>
      </c>
      <c r="E1265" s="8" t="s">
        <v>1370</v>
      </c>
      <c r="F1265" s="8" t="s">
        <v>4071</v>
      </c>
      <c r="G1265" s="8" t="s">
        <v>4072</v>
      </c>
      <c r="H1265" s="10" t="s">
        <v>4070</v>
      </c>
      <c r="I1265" s="15" t="s">
        <v>74</v>
      </c>
      <c r="J1265" s="15" t="s">
        <v>1215</v>
      </c>
      <c r="K1265" s="34" t="s">
        <v>3785</v>
      </c>
      <c r="L1265" s="15" t="s">
        <v>4066</v>
      </c>
      <c r="M1265" s="15" t="s">
        <v>4067</v>
      </c>
      <c r="N1265" s="15" t="s">
        <v>1748</v>
      </c>
      <c r="O1265" s="15" t="s">
        <v>3859</v>
      </c>
      <c r="P1265" s="15" t="s">
        <v>4068</v>
      </c>
      <c r="Q1265" s="20">
        <v>39828</v>
      </c>
      <c r="R1265" s="8" t="str">
        <f t="shared" si="5"/>
        <v>15.1.2009</v>
      </c>
      <c r="S1265" s="8" t="s">
        <v>3788</v>
      </c>
      <c r="T1265" s="8" t="s">
        <v>3788</v>
      </c>
      <c r="U1265" s="12"/>
      <c r="V1265" s="12"/>
      <c r="W1265" s="8" t="s">
        <v>3788</v>
      </c>
      <c r="X1265" s="8"/>
    </row>
    <row r="1266" spans="1:25" ht="15" customHeight="1" x14ac:dyDescent="0.25">
      <c r="A1266" s="8" t="s">
        <v>24</v>
      </c>
      <c r="B1266" s="9">
        <v>1945</v>
      </c>
      <c r="C1266" s="8"/>
      <c r="D1266" s="8" t="s">
        <v>4073</v>
      </c>
      <c r="E1266" s="8" t="s">
        <v>818</v>
      </c>
      <c r="F1266" s="8" t="s">
        <v>2525</v>
      </c>
      <c r="G1266" s="8" t="s">
        <v>46</v>
      </c>
      <c r="H1266" s="10" t="s">
        <v>4073</v>
      </c>
      <c r="I1266" s="15" t="s">
        <v>74</v>
      </c>
      <c r="J1266" s="15" t="s">
        <v>1215</v>
      </c>
      <c r="K1266" s="34" t="s">
        <v>3785</v>
      </c>
      <c r="L1266" s="15" t="s">
        <v>4066</v>
      </c>
      <c r="M1266" s="15" t="s">
        <v>4067</v>
      </c>
      <c r="N1266" s="15" t="s">
        <v>1748</v>
      </c>
      <c r="O1266" s="15" t="s">
        <v>3859</v>
      </c>
      <c r="P1266" s="15" t="s">
        <v>4068</v>
      </c>
      <c r="Q1266" s="20">
        <v>39828</v>
      </c>
      <c r="R1266" s="8" t="str">
        <f t="shared" si="5"/>
        <v>15.1.2009</v>
      </c>
      <c r="S1266" s="13" t="s">
        <v>3788</v>
      </c>
      <c r="T1266" s="13" t="s">
        <v>3788</v>
      </c>
      <c r="U1266" s="12"/>
      <c r="V1266" s="12"/>
      <c r="W1266" s="8" t="s">
        <v>3788</v>
      </c>
      <c r="X1266" s="8"/>
    </row>
    <row r="1267" spans="1:25" ht="15" customHeight="1" x14ac:dyDescent="0.25">
      <c r="A1267" s="8" t="s">
        <v>24</v>
      </c>
      <c r="B1267" s="9">
        <v>1946</v>
      </c>
      <c r="C1267" s="13"/>
      <c r="D1267" s="13" t="s">
        <v>4074</v>
      </c>
      <c r="E1267" s="13" t="s">
        <v>1119</v>
      </c>
      <c r="F1267" s="13" t="s">
        <v>4075</v>
      </c>
      <c r="G1267" s="13" t="s">
        <v>4076</v>
      </c>
      <c r="H1267" s="18" t="s">
        <v>4074</v>
      </c>
      <c r="I1267" s="16" t="s">
        <v>74</v>
      </c>
      <c r="J1267" s="16" t="s">
        <v>1215</v>
      </c>
      <c r="K1267" s="35" t="s">
        <v>3785</v>
      </c>
      <c r="L1267" s="16" t="s">
        <v>4066</v>
      </c>
      <c r="M1267" s="16" t="s">
        <v>4067</v>
      </c>
      <c r="N1267" s="16" t="s">
        <v>1748</v>
      </c>
      <c r="O1267" s="16" t="s">
        <v>3880</v>
      </c>
      <c r="P1267" s="16" t="s">
        <v>4068</v>
      </c>
      <c r="Q1267" s="21">
        <v>39828</v>
      </c>
      <c r="R1267" s="13" t="str">
        <f t="shared" si="5"/>
        <v>15.1.2009</v>
      </c>
      <c r="S1267" s="13" t="s">
        <v>3788</v>
      </c>
      <c r="T1267" s="13" t="s">
        <v>3788</v>
      </c>
      <c r="U1267" s="19"/>
      <c r="V1267" s="19"/>
      <c r="W1267" s="13" t="s">
        <v>3788</v>
      </c>
      <c r="X1267" s="13"/>
      <c r="Y1267" s="19"/>
    </row>
    <row r="1268" spans="1:25" ht="15" customHeight="1" x14ac:dyDescent="0.25">
      <c r="A1268" s="8" t="s">
        <v>24</v>
      </c>
      <c r="B1268" s="9">
        <v>1947</v>
      </c>
      <c r="C1268" s="8"/>
      <c r="D1268" s="8" t="s">
        <v>4024</v>
      </c>
      <c r="E1268" s="8" t="s">
        <v>818</v>
      </c>
      <c r="F1268" s="8" t="s">
        <v>3829</v>
      </c>
      <c r="G1268" s="8" t="s">
        <v>4025</v>
      </c>
      <c r="H1268" s="10" t="s">
        <v>4024</v>
      </c>
      <c r="I1268" s="15" t="s">
        <v>74</v>
      </c>
      <c r="J1268" s="15" t="s">
        <v>1215</v>
      </c>
      <c r="K1268" s="34" t="s">
        <v>3785</v>
      </c>
      <c r="L1268" s="15" t="s">
        <v>4077</v>
      </c>
      <c r="M1268" s="8"/>
      <c r="N1268" s="15" t="s">
        <v>1425</v>
      </c>
      <c r="O1268" s="15" t="s">
        <v>3787</v>
      </c>
      <c r="P1268" s="15" t="s">
        <v>4078</v>
      </c>
      <c r="Q1268" s="20">
        <v>39829</v>
      </c>
      <c r="R1268" s="8" t="str">
        <f t="shared" si="5"/>
        <v>16.1.2009</v>
      </c>
      <c r="S1268" s="13" t="s">
        <v>3788</v>
      </c>
      <c r="T1268" s="13" t="s">
        <v>3020</v>
      </c>
      <c r="U1268" s="12"/>
      <c r="V1268" s="12"/>
      <c r="W1268" s="8" t="s">
        <v>3788</v>
      </c>
      <c r="X1268" s="8"/>
    </row>
    <row r="1269" spans="1:25" ht="15" customHeight="1" x14ac:dyDescent="0.25">
      <c r="A1269" s="8" t="s">
        <v>24</v>
      </c>
      <c r="B1269" s="9">
        <v>1948</v>
      </c>
      <c r="C1269" s="8"/>
      <c r="D1269" s="8" t="s">
        <v>3896</v>
      </c>
      <c r="E1269" s="8" t="s">
        <v>818</v>
      </c>
      <c r="F1269" s="8" t="s">
        <v>3897</v>
      </c>
      <c r="G1269" s="8" t="s">
        <v>46</v>
      </c>
      <c r="H1269" s="10" t="s">
        <v>3896</v>
      </c>
      <c r="I1269" s="15" t="s">
        <v>74</v>
      </c>
      <c r="J1269" s="15" t="s">
        <v>1215</v>
      </c>
      <c r="K1269" s="34" t="s">
        <v>3785</v>
      </c>
      <c r="L1269" s="15" t="s">
        <v>4077</v>
      </c>
      <c r="M1269" s="8"/>
      <c r="N1269" s="15" t="s">
        <v>1425</v>
      </c>
      <c r="O1269" s="15" t="s">
        <v>3787</v>
      </c>
      <c r="P1269" s="15" t="s">
        <v>4078</v>
      </c>
      <c r="Q1269" s="20">
        <v>39829</v>
      </c>
      <c r="R1269" s="8" t="str">
        <f t="shared" si="5"/>
        <v>16.1.2009</v>
      </c>
      <c r="S1269" s="13" t="s">
        <v>3788</v>
      </c>
      <c r="T1269" s="13" t="s">
        <v>3020</v>
      </c>
      <c r="U1269" s="12"/>
      <c r="V1269" s="12"/>
      <c r="W1269" s="8" t="s">
        <v>3788</v>
      </c>
      <c r="X1269" s="8"/>
    </row>
    <row r="1270" spans="1:25" ht="15" customHeight="1" x14ac:dyDescent="0.25">
      <c r="A1270" s="8" t="s">
        <v>24</v>
      </c>
      <c r="B1270" s="9">
        <v>1949</v>
      </c>
      <c r="C1270" s="8"/>
      <c r="D1270" s="8" t="s">
        <v>4050</v>
      </c>
      <c r="E1270" s="13" t="s">
        <v>1577</v>
      </c>
      <c r="F1270" s="13" t="s">
        <v>3821</v>
      </c>
      <c r="G1270" s="8" t="s">
        <v>4051</v>
      </c>
      <c r="H1270" s="10" t="s">
        <v>4050</v>
      </c>
      <c r="I1270" s="15" t="s">
        <v>74</v>
      </c>
      <c r="J1270" s="15" t="s">
        <v>1215</v>
      </c>
      <c r="K1270" s="34" t="s">
        <v>3785</v>
      </c>
      <c r="L1270" s="15" t="s">
        <v>4077</v>
      </c>
      <c r="M1270" s="8"/>
      <c r="N1270" s="15" t="s">
        <v>1425</v>
      </c>
      <c r="O1270" s="15" t="s">
        <v>3787</v>
      </c>
      <c r="P1270" s="15" t="s">
        <v>4078</v>
      </c>
      <c r="Q1270" s="20">
        <v>39829</v>
      </c>
      <c r="R1270" s="8" t="str">
        <f t="shared" si="5"/>
        <v>16.1.2009</v>
      </c>
      <c r="S1270" s="13" t="s">
        <v>3788</v>
      </c>
      <c r="T1270" s="13" t="s">
        <v>3788</v>
      </c>
      <c r="U1270" s="12"/>
      <c r="V1270" s="12"/>
      <c r="W1270" s="8" t="s">
        <v>3788</v>
      </c>
      <c r="X1270" s="8"/>
    </row>
    <row r="1271" spans="1:25" ht="15" customHeight="1" x14ac:dyDescent="0.25">
      <c r="A1271" s="8" t="s">
        <v>24</v>
      </c>
      <c r="B1271" s="9">
        <v>1950</v>
      </c>
      <c r="C1271" s="8"/>
      <c r="D1271" s="8" t="s">
        <v>4079</v>
      </c>
      <c r="E1271" s="8" t="s">
        <v>4080</v>
      </c>
      <c r="F1271" s="8" t="s">
        <v>3324</v>
      </c>
      <c r="G1271" s="8" t="s">
        <v>2166</v>
      </c>
      <c r="H1271" s="8" t="s">
        <v>4079</v>
      </c>
      <c r="I1271" s="15" t="s">
        <v>74</v>
      </c>
      <c r="J1271" s="15" t="s">
        <v>1279</v>
      </c>
      <c r="K1271" s="8" t="s">
        <v>3017</v>
      </c>
      <c r="L1271" s="8"/>
      <c r="M1271" s="8" t="s">
        <v>4081</v>
      </c>
      <c r="N1271" s="8"/>
      <c r="O1271" s="15" t="s">
        <v>4082</v>
      </c>
      <c r="P1271" s="8"/>
      <c r="Q1271" s="20">
        <v>38963</v>
      </c>
      <c r="R1271" s="8" t="str">
        <f t="shared" si="5"/>
        <v>3.9.2006</v>
      </c>
      <c r="S1271" s="8" t="s">
        <v>3013</v>
      </c>
      <c r="T1271" s="8" t="s">
        <v>3013</v>
      </c>
      <c r="U1271" s="12"/>
      <c r="V1271" s="12"/>
      <c r="W1271" s="8" t="s">
        <v>3013</v>
      </c>
      <c r="X1271" s="8"/>
    </row>
    <row r="1272" spans="1:25" ht="15" customHeight="1" x14ac:dyDescent="0.25">
      <c r="A1272" s="8" t="s">
        <v>24</v>
      </c>
      <c r="B1272" s="9">
        <v>1951</v>
      </c>
      <c r="C1272" s="8"/>
      <c r="D1272" s="8" t="s">
        <v>3440</v>
      </c>
      <c r="E1272" s="8" t="s">
        <v>2028</v>
      </c>
      <c r="F1272" s="8" t="s">
        <v>2033</v>
      </c>
      <c r="G1272" s="8" t="s">
        <v>3441</v>
      </c>
      <c r="H1272" s="10" t="s">
        <v>3440</v>
      </c>
      <c r="I1272" s="15" t="s">
        <v>74</v>
      </c>
      <c r="J1272" s="15" t="s">
        <v>1279</v>
      </c>
      <c r="K1272" s="8" t="s">
        <v>3017</v>
      </c>
      <c r="L1272" s="8"/>
      <c r="M1272" s="8" t="s">
        <v>4083</v>
      </c>
      <c r="N1272" s="8"/>
      <c r="O1272" s="15" t="s">
        <v>4084</v>
      </c>
      <c r="P1272" s="8"/>
      <c r="Q1272" s="20">
        <v>38971</v>
      </c>
      <c r="R1272" s="8" t="str">
        <f t="shared" si="5"/>
        <v>11.9.2006</v>
      </c>
      <c r="S1272" s="13" t="s">
        <v>3013</v>
      </c>
      <c r="T1272" s="8" t="s">
        <v>3013</v>
      </c>
      <c r="U1272" s="12"/>
      <c r="V1272" s="12"/>
      <c r="W1272" s="8" t="s">
        <v>3013</v>
      </c>
      <c r="X1272" s="8"/>
    </row>
    <row r="1273" spans="1:25" ht="15" customHeight="1" x14ac:dyDescent="0.25">
      <c r="A1273" s="8" t="s">
        <v>24</v>
      </c>
      <c r="B1273" s="9">
        <v>1952</v>
      </c>
      <c r="C1273" s="8"/>
      <c r="D1273" s="8" t="s">
        <v>4085</v>
      </c>
      <c r="E1273" s="8" t="s">
        <v>1834</v>
      </c>
      <c r="F1273" s="8" t="s">
        <v>4086</v>
      </c>
      <c r="G1273" s="8" t="s">
        <v>4087</v>
      </c>
      <c r="H1273" s="10" t="s">
        <v>4085</v>
      </c>
      <c r="I1273" s="15" t="s">
        <v>74</v>
      </c>
      <c r="J1273" s="15" t="s">
        <v>1279</v>
      </c>
      <c r="K1273" s="8" t="s">
        <v>3017</v>
      </c>
      <c r="L1273" s="8"/>
      <c r="M1273" s="8"/>
      <c r="N1273" s="8"/>
      <c r="O1273" s="15" t="s">
        <v>3004</v>
      </c>
      <c r="P1273" s="8"/>
      <c r="Q1273" s="8" t="s">
        <v>4088</v>
      </c>
      <c r="R1273" s="8" t="str">
        <f t="shared" si="5"/>
        <v>11.8.200x</v>
      </c>
      <c r="S1273" s="8" t="s">
        <v>3013</v>
      </c>
      <c r="T1273" s="8" t="s">
        <v>3013</v>
      </c>
      <c r="U1273" s="12"/>
      <c r="V1273" s="12"/>
      <c r="W1273" s="8" t="s">
        <v>3013</v>
      </c>
      <c r="X1273" s="8"/>
    </row>
    <row r="1274" spans="1:25" ht="15" customHeight="1" x14ac:dyDescent="0.25">
      <c r="A1274" s="8" t="s">
        <v>24</v>
      </c>
      <c r="B1274" s="9">
        <v>1953</v>
      </c>
      <c r="C1274" s="8"/>
      <c r="D1274" s="8" t="s">
        <v>4089</v>
      </c>
      <c r="E1274" s="8" t="s">
        <v>4090</v>
      </c>
      <c r="F1274" s="8" t="s">
        <v>4091</v>
      </c>
      <c r="G1274" s="8" t="s">
        <v>4092</v>
      </c>
      <c r="H1274" s="10" t="s">
        <v>4093</v>
      </c>
      <c r="I1274" s="15" t="s">
        <v>74</v>
      </c>
      <c r="J1274" s="15" t="s">
        <v>1279</v>
      </c>
      <c r="K1274" s="8" t="s">
        <v>3017</v>
      </c>
      <c r="L1274" s="8"/>
      <c r="M1274" s="8" t="s">
        <v>4094</v>
      </c>
      <c r="N1274" s="8"/>
      <c r="O1274" s="8"/>
      <c r="P1274" s="8"/>
      <c r="Q1274" s="20">
        <v>38582</v>
      </c>
      <c r="R1274" s="8" t="str">
        <f t="shared" ref="R1274:R1305" si="6">TEXT(Q1274,"d.m.rrrr")</f>
        <v>18.8.2005</v>
      </c>
      <c r="S1274" s="13" t="s">
        <v>3013</v>
      </c>
      <c r="T1274" s="13" t="s">
        <v>3013</v>
      </c>
      <c r="U1274" s="8" t="s">
        <v>4095</v>
      </c>
      <c r="V1274" s="12"/>
      <c r="W1274" s="8" t="s">
        <v>3013</v>
      </c>
      <c r="X1274" s="8"/>
    </row>
    <row r="1275" spans="1:25" ht="15" customHeight="1" x14ac:dyDescent="0.25">
      <c r="A1275" s="8" t="s">
        <v>24</v>
      </c>
      <c r="B1275" s="9">
        <v>1954</v>
      </c>
      <c r="C1275" s="8"/>
      <c r="D1275" s="8" t="s">
        <v>4096</v>
      </c>
      <c r="E1275" s="8" t="s">
        <v>190</v>
      </c>
      <c r="F1275" s="8" t="s">
        <v>67</v>
      </c>
      <c r="G1275" s="8"/>
      <c r="H1275" s="8" t="s">
        <v>4096</v>
      </c>
      <c r="I1275" s="15" t="s">
        <v>74</v>
      </c>
      <c r="J1275" s="15" t="s">
        <v>1279</v>
      </c>
      <c r="K1275" s="8" t="s">
        <v>3017</v>
      </c>
      <c r="L1275" s="8" t="s">
        <v>4097</v>
      </c>
      <c r="M1275" s="8"/>
      <c r="N1275" s="8"/>
      <c r="O1275" s="8" t="s">
        <v>3516</v>
      </c>
      <c r="P1275" s="8"/>
      <c r="Q1275" s="20">
        <v>38582</v>
      </c>
      <c r="R1275" s="8" t="str">
        <f t="shared" si="6"/>
        <v>18.8.2005</v>
      </c>
      <c r="S1275" s="8" t="s">
        <v>3013</v>
      </c>
      <c r="T1275" s="8" t="s">
        <v>3013</v>
      </c>
      <c r="U1275" s="12"/>
      <c r="V1275" s="12"/>
      <c r="W1275" s="8" t="s">
        <v>3013</v>
      </c>
      <c r="X1275" s="8"/>
    </row>
    <row r="1276" spans="1:25" ht="15" customHeight="1" x14ac:dyDescent="0.25">
      <c r="A1276" s="8" t="s">
        <v>24</v>
      </c>
      <c r="B1276" s="9">
        <v>1955</v>
      </c>
      <c r="C1276" s="8"/>
      <c r="D1276" s="8" t="s">
        <v>4098</v>
      </c>
      <c r="E1276" s="8" t="s">
        <v>4099</v>
      </c>
      <c r="F1276" s="8" t="s">
        <v>4071</v>
      </c>
      <c r="G1276" s="8" t="s">
        <v>4072</v>
      </c>
      <c r="H1276" s="10" t="s">
        <v>4098</v>
      </c>
      <c r="I1276" s="15" t="s">
        <v>74</v>
      </c>
      <c r="J1276" s="15" t="s">
        <v>1279</v>
      </c>
      <c r="K1276" s="8" t="s">
        <v>3017</v>
      </c>
      <c r="L1276" s="8"/>
      <c r="M1276" s="8" t="s">
        <v>3159</v>
      </c>
      <c r="N1276" s="8"/>
      <c r="O1276" s="8"/>
      <c r="P1276" s="8"/>
      <c r="Q1276" s="20">
        <v>38507</v>
      </c>
      <c r="R1276" s="8" t="str">
        <f t="shared" si="6"/>
        <v>4.6.2005</v>
      </c>
      <c r="S1276" s="8" t="s">
        <v>3013</v>
      </c>
      <c r="T1276" s="8" t="s">
        <v>3013</v>
      </c>
      <c r="U1276" s="12"/>
      <c r="V1276" s="12"/>
      <c r="W1276" s="8" t="s">
        <v>3013</v>
      </c>
      <c r="X1276" s="8"/>
    </row>
    <row r="1277" spans="1:25" ht="15" customHeight="1" x14ac:dyDescent="0.25">
      <c r="A1277" s="8" t="s">
        <v>24</v>
      </c>
      <c r="B1277" s="9">
        <v>1956</v>
      </c>
      <c r="C1277" s="8"/>
      <c r="D1277" s="8" t="s">
        <v>4100</v>
      </c>
      <c r="E1277" s="8" t="s">
        <v>4101</v>
      </c>
      <c r="F1277" s="8" t="s">
        <v>4102</v>
      </c>
      <c r="G1277" s="8" t="s">
        <v>4103</v>
      </c>
      <c r="H1277" s="10" t="s">
        <v>4100</v>
      </c>
      <c r="I1277" s="15" t="s">
        <v>74</v>
      </c>
      <c r="J1277" s="15" t="s">
        <v>1279</v>
      </c>
      <c r="K1277" s="8" t="s">
        <v>3010</v>
      </c>
      <c r="L1277" s="8"/>
      <c r="M1277" s="8" t="s">
        <v>4104</v>
      </c>
      <c r="N1277" s="8"/>
      <c r="O1277" s="8"/>
      <c r="P1277" s="8"/>
      <c r="Q1277" s="20">
        <v>38160</v>
      </c>
      <c r="R1277" s="8" t="str">
        <f t="shared" si="6"/>
        <v>22.6.2004</v>
      </c>
      <c r="S1277" s="8" t="s">
        <v>4105</v>
      </c>
      <c r="T1277" s="8" t="s">
        <v>3013</v>
      </c>
      <c r="U1277" s="12"/>
      <c r="V1277" s="12"/>
      <c r="W1277" s="8" t="s">
        <v>3013</v>
      </c>
      <c r="X1277" s="8"/>
    </row>
    <row r="1278" spans="1:25" ht="15" customHeight="1" x14ac:dyDescent="0.25">
      <c r="A1278" s="8" t="s">
        <v>24</v>
      </c>
      <c r="B1278" s="9">
        <v>1957</v>
      </c>
      <c r="C1278" s="8"/>
      <c r="D1278" s="8" t="s">
        <v>4106</v>
      </c>
      <c r="E1278" s="8" t="s">
        <v>3027</v>
      </c>
      <c r="F1278" s="8" t="s">
        <v>4107</v>
      </c>
      <c r="G1278" s="8" t="s">
        <v>1270</v>
      </c>
      <c r="H1278" s="10" t="s">
        <v>4106</v>
      </c>
      <c r="I1278" s="15" t="s">
        <v>74</v>
      </c>
      <c r="J1278" s="15" t="s">
        <v>1279</v>
      </c>
      <c r="K1278" s="8" t="s">
        <v>3017</v>
      </c>
      <c r="L1278" s="8"/>
      <c r="M1278" s="8" t="s">
        <v>4108</v>
      </c>
      <c r="N1278" s="8"/>
      <c r="O1278" s="8" t="s">
        <v>3004</v>
      </c>
      <c r="P1278" s="8"/>
      <c r="Q1278" s="8" t="s">
        <v>4109</v>
      </c>
      <c r="R1278" s="8" t="str">
        <f t="shared" si="6"/>
        <v>4.6.200x</v>
      </c>
      <c r="S1278" s="8" t="s">
        <v>3013</v>
      </c>
      <c r="T1278" s="8" t="s">
        <v>3013</v>
      </c>
      <c r="U1278" s="12"/>
      <c r="V1278" s="12"/>
      <c r="W1278" s="8" t="s">
        <v>3013</v>
      </c>
      <c r="X1278" s="8"/>
    </row>
    <row r="1279" spans="1:25" ht="15" customHeight="1" x14ac:dyDescent="0.25">
      <c r="A1279" s="8" t="s">
        <v>24</v>
      </c>
      <c r="B1279" s="9">
        <v>1958</v>
      </c>
      <c r="C1279" s="8"/>
      <c r="D1279" s="8" t="s">
        <v>4110</v>
      </c>
      <c r="E1279" s="8" t="s">
        <v>1268</v>
      </c>
      <c r="F1279" s="8" t="s">
        <v>67</v>
      </c>
      <c r="G1279" s="8"/>
      <c r="H1279" s="10" t="s">
        <v>4110</v>
      </c>
      <c r="I1279" s="15" t="s">
        <v>74</v>
      </c>
      <c r="J1279" s="15" t="s">
        <v>1279</v>
      </c>
      <c r="K1279" s="8" t="s">
        <v>3010</v>
      </c>
      <c r="L1279" s="8"/>
      <c r="M1279" s="8" t="s">
        <v>4111</v>
      </c>
      <c r="N1279" s="8"/>
      <c r="O1279" s="8" t="s">
        <v>3004</v>
      </c>
      <c r="P1279" s="8"/>
      <c r="Q1279" s="20">
        <v>38231</v>
      </c>
      <c r="R1279" s="8" t="str">
        <f t="shared" si="6"/>
        <v>1.9.2004</v>
      </c>
      <c r="S1279" s="8" t="s">
        <v>3189</v>
      </c>
      <c r="T1279" s="8" t="s">
        <v>3013</v>
      </c>
      <c r="U1279" s="12"/>
      <c r="V1279" s="12"/>
      <c r="W1279" s="8" t="s">
        <v>3013</v>
      </c>
      <c r="X1279" s="8"/>
    </row>
    <row r="1280" spans="1:25" ht="15" customHeight="1" x14ac:dyDescent="0.25">
      <c r="A1280" s="8" t="s">
        <v>24</v>
      </c>
      <c r="B1280" s="9">
        <v>1959</v>
      </c>
      <c r="C1280" s="8"/>
      <c r="D1280" s="8" t="s">
        <v>4112</v>
      </c>
      <c r="E1280" s="8" t="s">
        <v>1887</v>
      </c>
      <c r="F1280" s="8" t="s">
        <v>2780</v>
      </c>
      <c r="G1280" s="8" t="s">
        <v>4113</v>
      </c>
      <c r="H1280" s="10" t="s">
        <v>4114</v>
      </c>
      <c r="I1280" s="15" t="s">
        <v>74</v>
      </c>
      <c r="J1280" s="15" t="s">
        <v>1279</v>
      </c>
      <c r="K1280" s="8" t="s">
        <v>3017</v>
      </c>
      <c r="L1280" s="8" t="s">
        <v>4115</v>
      </c>
      <c r="M1280" s="8" t="s">
        <v>4116</v>
      </c>
      <c r="N1280" s="8"/>
      <c r="O1280" s="8"/>
      <c r="P1280" s="8"/>
      <c r="Q1280" s="20">
        <v>38970</v>
      </c>
      <c r="R1280" s="8" t="str">
        <f t="shared" si="6"/>
        <v>10.9.2006</v>
      </c>
      <c r="S1280" s="8" t="s">
        <v>3013</v>
      </c>
      <c r="T1280" s="8" t="s">
        <v>3013</v>
      </c>
      <c r="U1280" s="8" t="s">
        <v>4117</v>
      </c>
      <c r="V1280" s="12"/>
      <c r="W1280" s="8" t="s">
        <v>3013</v>
      </c>
      <c r="X1280" s="8"/>
    </row>
    <row r="1281" spans="1:25" ht="15" customHeight="1" x14ac:dyDescent="0.25">
      <c r="A1281" s="8" t="s">
        <v>24</v>
      </c>
      <c r="B1281" s="9">
        <v>1960</v>
      </c>
      <c r="C1281" s="8"/>
      <c r="D1281" s="8" t="s">
        <v>3434</v>
      </c>
      <c r="E1281" s="8" t="s">
        <v>2028</v>
      </c>
      <c r="F1281" s="8" t="s">
        <v>3435</v>
      </c>
      <c r="G1281" s="8" t="s">
        <v>3436</v>
      </c>
      <c r="H1281" s="10" t="s">
        <v>4118</v>
      </c>
      <c r="I1281" s="16" t="s">
        <v>74</v>
      </c>
      <c r="J1281" s="15" t="s">
        <v>1279</v>
      </c>
      <c r="K1281" s="8" t="s">
        <v>3010</v>
      </c>
      <c r="L1281" s="8"/>
      <c r="M1281" s="13"/>
      <c r="N1281" s="8"/>
      <c r="O1281" s="8" t="s">
        <v>3132</v>
      </c>
      <c r="P1281" s="8"/>
      <c r="Q1281" s="20">
        <v>38231</v>
      </c>
      <c r="R1281" s="8" t="str">
        <f t="shared" si="6"/>
        <v>1.9.2004</v>
      </c>
      <c r="S1281" s="13" t="s">
        <v>3189</v>
      </c>
      <c r="T1281" s="13" t="s">
        <v>3013</v>
      </c>
      <c r="U1281" s="8" t="s">
        <v>4119</v>
      </c>
      <c r="V1281" s="12"/>
      <c r="W1281" s="8" t="s">
        <v>3013</v>
      </c>
      <c r="X1281" s="8"/>
    </row>
    <row r="1282" spans="1:25" ht="15" customHeight="1" x14ac:dyDescent="0.25">
      <c r="A1282" s="8" t="s">
        <v>24</v>
      </c>
      <c r="B1282" s="9">
        <v>1961</v>
      </c>
      <c r="C1282" s="13"/>
      <c r="D1282" s="13" t="s">
        <v>4120</v>
      </c>
      <c r="E1282" s="13" t="s">
        <v>1142</v>
      </c>
      <c r="F1282" s="13" t="s">
        <v>67</v>
      </c>
      <c r="G1282" s="13"/>
      <c r="H1282" s="18" t="s">
        <v>4120</v>
      </c>
      <c r="I1282" s="16" t="s">
        <v>74</v>
      </c>
      <c r="J1282" s="16" t="s">
        <v>1279</v>
      </c>
      <c r="K1282" s="13" t="s">
        <v>3017</v>
      </c>
      <c r="L1282" s="13" t="s">
        <v>4115</v>
      </c>
      <c r="M1282" s="13" t="s">
        <v>4121</v>
      </c>
      <c r="N1282" s="13"/>
      <c r="O1282" s="13" t="s">
        <v>4122</v>
      </c>
      <c r="P1282" s="13"/>
      <c r="Q1282" s="21">
        <v>38970</v>
      </c>
      <c r="R1282" s="13" t="str">
        <f t="shared" si="6"/>
        <v>10.9.2006</v>
      </c>
      <c r="S1282" s="13" t="s">
        <v>3013</v>
      </c>
      <c r="T1282" s="13" t="s">
        <v>3013</v>
      </c>
      <c r="U1282" s="19"/>
      <c r="V1282" s="19"/>
      <c r="W1282" s="13" t="s">
        <v>3013</v>
      </c>
      <c r="X1282" s="13"/>
      <c r="Y1282" s="19"/>
    </row>
    <row r="1283" spans="1:25" ht="15" customHeight="1" x14ac:dyDescent="0.25">
      <c r="A1283" s="8" t="s">
        <v>24</v>
      </c>
      <c r="B1283" s="9">
        <v>1962</v>
      </c>
      <c r="C1283" s="8"/>
      <c r="D1283" s="8" t="s">
        <v>4118</v>
      </c>
      <c r="E1283" s="8" t="s">
        <v>2028</v>
      </c>
      <c r="F1283" s="8" t="s">
        <v>67</v>
      </c>
      <c r="G1283" s="8"/>
      <c r="H1283" s="10" t="s">
        <v>4118</v>
      </c>
      <c r="I1283" s="15" t="s">
        <v>74</v>
      </c>
      <c r="J1283" s="15" t="s">
        <v>1279</v>
      </c>
      <c r="K1283" s="8" t="s">
        <v>3010</v>
      </c>
      <c r="L1283" s="8"/>
      <c r="M1283" s="8" t="s">
        <v>4123</v>
      </c>
      <c r="N1283" s="8"/>
      <c r="O1283" s="8"/>
      <c r="P1283" s="8"/>
      <c r="Q1283" s="20">
        <v>38160</v>
      </c>
      <c r="R1283" s="8" t="str">
        <f t="shared" si="6"/>
        <v>22.6.2004</v>
      </c>
      <c r="S1283" s="8" t="s">
        <v>3189</v>
      </c>
      <c r="T1283" s="8" t="s">
        <v>3013</v>
      </c>
      <c r="U1283" s="12"/>
      <c r="V1283" s="12"/>
      <c r="W1283" s="8" t="s">
        <v>3013</v>
      </c>
      <c r="X1283" s="8"/>
    </row>
    <row r="1284" spans="1:25" ht="15" customHeight="1" x14ac:dyDescent="0.25">
      <c r="A1284" s="8" t="s">
        <v>24</v>
      </c>
      <c r="B1284" s="9">
        <v>1963</v>
      </c>
      <c r="C1284" s="8"/>
      <c r="D1284" s="8" t="s">
        <v>4124</v>
      </c>
      <c r="E1284" s="8" t="s">
        <v>1995</v>
      </c>
      <c r="F1284" s="8" t="s">
        <v>67</v>
      </c>
      <c r="G1284" s="8"/>
      <c r="H1284" s="10" t="s">
        <v>4124</v>
      </c>
      <c r="I1284" s="15" t="s">
        <v>74</v>
      </c>
      <c r="J1284" s="15" t="s">
        <v>1279</v>
      </c>
      <c r="K1284" s="8" t="s">
        <v>3010</v>
      </c>
      <c r="L1284" s="8" t="s">
        <v>4125</v>
      </c>
      <c r="M1284" s="8" t="s">
        <v>4126</v>
      </c>
      <c r="N1284" s="8"/>
      <c r="O1284" s="8" t="s">
        <v>3516</v>
      </c>
      <c r="P1284" s="8"/>
      <c r="Q1284" s="20">
        <v>38160</v>
      </c>
      <c r="R1284" s="8" t="str">
        <f t="shared" si="6"/>
        <v>22.6.2004</v>
      </c>
      <c r="S1284" s="8" t="s">
        <v>3153</v>
      </c>
      <c r="T1284" s="8" t="s">
        <v>3013</v>
      </c>
      <c r="U1284" s="12"/>
      <c r="V1284" s="12"/>
      <c r="W1284" s="8" t="s">
        <v>3013</v>
      </c>
      <c r="X1284" s="8" t="str">
        <f>"+ Rhizocarpon"</f>
        <v>+ Rhizocarpon</v>
      </c>
    </row>
    <row r="1285" spans="1:25" ht="15" customHeight="1" x14ac:dyDescent="0.25">
      <c r="A1285" s="8" t="s">
        <v>24</v>
      </c>
      <c r="B1285" s="9">
        <v>1964</v>
      </c>
      <c r="C1285" s="8"/>
      <c r="D1285" s="8" t="s">
        <v>4127</v>
      </c>
      <c r="E1285" s="13" t="s">
        <v>4128</v>
      </c>
      <c r="F1285" s="13" t="s">
        <v>67</v>
      </c>
      <c r="G1285" s="8"/>
      <c r="H1285" s="10" t="s">
        <v>4127</v>
      </c>
      <c r="I1285" s="15" t="s">
        <v>74</v>
      </c>
      <c r="J1285" s="15" t="s">
        <v>1279</v>
      </c>
      <c r="K1285" s="8" t="s">
        <v>3017</v>
      </c>
      <c r="L1285" s="8"/>
      <c r="M1285" s="8" t="s">
        <v>4129</v>
      </c>
      <c r="N1285" s="8"/>
      <c r="O1285" s="8" t="s">
        <v>4130</v>
      </c>
      <c r="P1285" s="8"/>
      <c r="Q1285" s="20">
        <v>38972</v>
      </c>
      <c r="R1285" s="8" t="str">
        <f t="shared" si="6"/>
        <v>12.9.2006</v>
      </c>
      <c r="S1285" s="13" t="s">
        <v>3013</v>
      </c>
      <c r="T1285" s="13" t="s">
        <v>3013</v>
      </c>
      <c r="U1285" s="12"/>
      <c r="V1285" s="12"/>
      <c r="W1285" s="8" t="s">
        <v>3013</v>
      </c>
      <c r="X1285" s="8" t="str">
        <f>"+ Opegrapha (?)"</f>
        <v>+ Opegrapha (?)</v>
      </c>
    </row>
    <row r="1286" spans="1:25" ht="15" customHeight="1" x14ac:dyDescent="0.25">
      <c r="A1286" s="8" t="s">
        <v>24</v>
      </c>
      <c r="B1286" s="9">
        <v>1965</v>
      </c>
      <c r="C1286" s="8">
        <v>5984</v>
      </c>
      <c r="D1286" s="8" t="s">
        <v>4131</v>
      </c>
      <c r="E1286" s="8" t="s">
        <v>847</v>
      </c>
      <c r="F1286" s="8" t="s">
        <v>67</v>
      </c>
      <c r="G1286" s="8"/>
      <c r="H1286" s="10" t="s">
        <v>4131</v>
      </c>
      <c r="I1286" s="15" t="s">
        <v>74</v>
      </c>
      <c r="J1286" s="15" t="s">
        <v>1279</v>
      </c>
      <c r="K1286" s="15" t="s">
        <v>4132</v>
      </c>
      <c r="L1286" s="8"/>
      <c r="M1286" s="8" t="s">
        <v>4133</v>
      </c>
      <c r="N1286" s="8" t="s">
        <v>4134</v>
      </c>
      <c r="O1286" s="8" t="s">
        <v>4135</v>
      </c>
      <c r="P1286" s="8" t="s">
        <v>4136</v>
      </c>
      <c r="Q1286" s="20">
        <v>38218</v>
      </c>
      <c r="R1286" s="8" t="str">
        <f t="shared" si="6"/>
        <v>19.8.2004</v>
      </c>
      <c r="S1286" s="8" t="s">
        <v>4137</v>
      </c>
      <c r="T1286" s="8" t="s">
        <v>3013</v>
      </c>
      <c r="U1286" s="12"/>
      <c r="V1286" s="12"/>
      <c r="W1286" s="8" t="s">
        <v>4138</v>
      </c>
      <c r="X1286" s="8"/>
    </row>
    <row r="1287" spans="1:25" ht="15" customHeight="1" x14ac:dyDescent="0.25">
      <c r="A1287" s="8" t="s">
        <v>24</v>
      </c>
      <c r="B1287" s="9">
        <v>1966</v>
      </c>
      <c r="C1287" s="8"/>
      <c r="D1287" s="8" t="s">
        <v>4131</v>
      </c>
      <c r="E1287" s="8" t="s">
        <v>847</v>
      </c>
      <c r="F1287" s="8" t="s">
        <v>67</v>
      </c>
      <c r="G1287" s="8"/>
      <c r="H1287" s="10" t="s">
        <v>4131</v>
      </c>
      <c r="I1287" s="15" t="s">
        <v>74</v>
      </c>
      <c r="J1287" s="15" t="s">
        <v>1279</v>
      </c>
      <c r="K1287" s="8" t="s">
        <v>3017</v>
      </c>
      <c r="L1287" s="8"/>
      <c r="M1287" s="8" t="s">
        <v>4139</v>
      </c>
      <c r="N1287" s="8"/>
      <c r="O1287" s="8"/>
      <c r="P1287" s="8"/>
      <c r="Q1287" s="20">
        <v>38116</v>
      </c>
      <c r="R1287" s="8" t="str">
        <f t="shared" si="6"/>
        <v>9.5.2004</v>
      </c>
      <c r="S1287" s="8" t="s">
        <v>3013</v>
      </c>
      <c r="T1287" s="8" t="s">
        <v>3013</v>
      </c>
      <c r="U1287" s="12"/>
      <c r="V1287" s="12"/>
      <c r="W1287" s="8" t="s">
        <v>3013</v>
      </c>
      <c r="X1287" s="8"/>
    </row>
    <row r="1288" spans="1:25" ht="15" customHeight="1" x14ac:dyDescent="0.25">
      <c r="A1288" s="8" t="s">
        <v>24</v>
      </c>
      <c r="B1288" s="9">
        <v>1967</v>
      </c>
      <c r="C1288" s="8"/>
      <c r="D1288" s="8" t="s">
        <v>4140</v>
      </c>
      <c r="E1288" s="8" t="s">
        <v>847</v>
      </c>
      <c r="F1288" s="8" t="s">
        <v>4141</v>
      </c>
      <c r="G1288" s="8" t="s">
        <v>3249</v>
      </c>
      <c r="H1288" s="10" t="s">
        <v>4140</v>
      </c>
      <c r="I1288" s="15" t="s">
        <v>74</v>
      </c>
      <c r="J1288" s="15" t="s">
        <v>1279</v>
      </c>
      <c r="K1288" s="15" t="s">
        <v>3010</v>
      </c>
      <c r="L1288" s="8"/>
      <c r="M1288" s="8" t="s">
        <v>4104</v>
      </c>
      <c r="N1288" s="8"/>
      <c r="O1288" s="8" t="s">
        <v>4142</v>
      </c>
      <c r="P1288" s="8"/>
      <c r="Q1288" s="20">
        <v>38159</v>
      </c>
      <c r="R1288" s="8" t="str">
        <f t="shared" si="6"/>
        <v>21.6.2004</v>
      </c>
      <c r="S1288" s="8" t="s">
        <v>3013</v>
      </c>
      <c r="T1288" s="8" t="s">
        <v>3013</v>
      </c>
      <c r="U1288" s="12"/>
      <c r="V1288" s="12"/>
      <c r="W1288" s="8" t="s">
        <v>3013</v>
      </c>
      <c r="X1288" s="8"/>
    </row>
    <row r="1289" spans="1:25" ht="15" customHeight="1" x14ac:dyDescent="0.25">
      <c r="A1289" s="8" t="s">
        <v>24</v>
      </c>
      <c r="B1289" s="9">
        <v>1968</v>
      </c>
      <c r="C1289" s="8"/>
      <c r="D1289" s="8" t="s">
        <v>4131</v>
      </c>
      <c r="E1289" s="8" t="s">
        <v>847</v>
      </c>
      <c r="F1289" s="8" t="s">
        <v>67</v>
      </c>
      <c r="G1289" s="8"/>
      <c r="H1289" s="10" t="s">
        <v>4131</v>
      </c>
      <c r="I1289" s="15" t="s">
        <v>74</v>
      </c>
      <c r="J1289" s="15" t="s">
        <v>1279</v>
      </c>
      <c r="K1289" s="8" t="s">
        <v>3017</v>
      </c>
      <c r="L1289" s="8"/>
      <c r="M1289" s="8" t="s">
        <v>4143</v>
      </c>
      <c r="N1289" s="8"/>
      <c r="O1289" s="8"/>
      <c r="P1289" s="8"/>
      <c r="Q1289" s="20">
        <v>38590</v>
      </c>
      <c r="R1289" s="8" t="str">
        <f t="shared" si="6"/>
        <v>26.8.2005</v>
      </c>
      <c r="S1289" s="8" t="s">
        <v>3013</v>
      </c>
      <c r="T1289" s="8" t="s">
        <v>3013</v>
      </c>
      <c r="U1289" s="12"/>
      <c r="V1289" s="12"/>
      <c r="W1289" s="8" t="s">
        <v>3013</v>
      </c>
      <c r="X1289" s="8"/>
    </row>
    <row r="1290" spans="1:25" ht="15" customHeight="1" x14ac:dyDescent="0.25">
      <c r="A1290" s="8" t="s">
        <v>24</v>
      </c>
      <c r="B1290" s="9">
        <v>1969</v>
      </c>
      <c r="C1290" s="8"/>
      <c r="D1290" s="8" t="s">
        <v>4131</v>
      </c>
      <c r="E1290" s="8" t="s">
        <v>847</v>
      </c>
      <c r="F1290" s="8" t="s">
        <v>67</v>
      </c>
      <c r="G1290" s="8"/>
      <c r="H1290" s="10" t="s">
        <v>4131</v>
      </c>
      <c r="I1290" s="15" t="s">
        <v>74</v>
      </c>
      <c r="J1290" s="15" t="s">
        <v>1279</v>
      </c>
      <c r="K1290" s="8" t="s">
        <v>3017</v>
      </c>
      <c r="L1290" s="8"/>
      <c r="M1290" s="8" t="s">
        <v>4144</v>
      </c>
      <c r="N1290" s="8"/>
      <c r="O1290" s="8"/>
      <c r="P1290" s="8"/>
      <c r="Q1290" s="20">
        <v>38590</v>
      </c>
      <c r="R1290" s="8" t="str">
        <f t="shared" si="6"/>
        <v>26.8.2005</v>
      </c>
      <c r="S1290" s="8" t="s">
        <v>3013</v>
      </c>
      <c r="T1290" s="8" t="s">
        <v>3013</v>
      </c>
      <c r="U1290" s="12"/>
      <c r="V1290" s="12"/>
      <c r="W1290" s="8" t="s">
        <v>3013</v>
      </c>
      <c r="X1290" s="8"/>
    </row>
    <row r="1291" spans="1:25" ht="15" customHeight="1" x14ac:dyDescent="0.25">
      <c r="A1291" s="8" t="s">
        <v>24</v>
      </c>
      <c r="B1291" s="9">
        <v>1970</v>
      </c>
      <c r="C1291" s="8"/>
      <c r="D1291" s="8" t="s">
        <v>4131</v>
      </c>
      <c r="E1291" s="8" t="s">
        <v>847</v>
      </c>
      <c r="F1291" s="8" t="s">
        <v>67</v>
      </c>
      <c r="G1291" s="8"/>
      <c r="H1291" s="10" t="s">
        <v>4131</v>
      </c>
      <c r="I1291" s="15" t="s">
        <v>74</v>
      </c>
      <c r="J1291" s="15" t="s">
        <v>1279</v>
      </c>
      <c r="K1291" s="8" t="s">
        <v>3017</v>
      </c>
      <c r="L1291" s="8"/>
      <c r="M1291" s="8" t="s">
        <v>4145</v>
      </c>
      <c r="N1291" s="8"/>
      <c r="O1291" s="8"/>
      <c r="P1291" s="8"/>
      <c r="Q1291" s="20">
        <v>38590</v>
      </c>
      <c r="R1291" s="8" t="str">
        <f t="shared" si="6"/>
        <v>26.8.2005</v>
      </c>
      <c r="S1291" s="8" t="s">
        <v>3013</v>
      </c>
      <c r="T1291" s="8" t="s">
        <v>3013</v>
      </c>
      <c r="U1291" s="12"/>
      <c r="V1291" s="12"/>
      <c r="W1291" s="8" t="s">
        <v>3013</v>
      </c>
      <c r="X1291" s="8"/>
    </row>
    <row r="1292" spans="1:25" ht="15" customHeight="1" x14ac:dyDescent="0.25">
      <c r="A1292" s="8" t="s">
        <v>24</v>
      </c>
      <c r="B1292" s="9">
        <v>1971</v>
      </c>
      <c r="C1292" s="8"/>
      <c r="D1292" s="8" t="s">
        <v>4131</v>
      </c>
      <c r="E1292" s="8" t="s">
        <v>847</v>
      </c>
      <c r="F1292" s="8" t="s">
        <v>67</v>
      </c>
      <c r="G1292" s="8"/>
      <c r="H1292" s="10" t="s">
        <v>4131</v>
      </c>
      <c r="I1292" s="15" t="s">
        <v>74</v>
      </c>
      <c r="J1292" s="15" t="s">
        <v>1279</v>
      </c>
      <c r="K1292" s="8" t="s">
        <v>3017</v>
      </c>
      <c r="L1292" s="8"/>
      <c r="M1292" s="8" t="s">
        <v>4139</v>
      </c>
      <c r="N1292" s="8"/>
      <c r="O1292" s="8" t="s">
        <v>4146</v>
      </c>
      <c r="P1292" s="8"/>
      <c r="Q1292" s="20">
        <v>38116</v>
      </c>
      <c r="R1292" s="8" t="str">
        <f t="shared" si="6"/>
        <v>9.5.2004</v>
      </c>
      <c r="S1292" s="8" t="s">
        <v>3013</v>
      </c>
      <c r="T1292" s="8" t="s">
        <v>3013</v>
      </c>
      <c r="U1292" s="12"/>
      <c r="V1292" s="12"/>
      <c r="W1292" s="8" t="s">
        <v>3013</v>
      </c>
      <c r="X1292" s="8"/>
    </row>
    <row r="1293" spans="1:25" ht="15" customHeight="1" x14ac:dyDescent="0.25">
      <c r="A1293" s="8" t="s">
        <v>24</v>
      </c>
      <c r="B1293" s="9">
        <v>1972</v>
      </c>
      <c r="C1293" s="8"/>
      <c r="D1293" s="8" t="s">
        <v>4131</v>
      </c>
      <c r="E1293" s="8" t="s">
        <v>847</v>
      </c>
      <c r="F1293" s="8" t="s">
        <v>67</v>
      </c>
      <c r="G1293" s="8"/>
      <c r="H1293" s="10" t="s">
        <v>4131</v>
      </c>
      <c r="I1293" s="15" t="s">
        <v>74</v>
      </c>
      <c r="J1293" s="15" t="s">
        <v>1279</v>
      </c>
      <c r="K1293" s="8" t="s">
        <v>3017</v>
      </c>
      <c r="L1293" s="8"/>
      <c r="M1293" s="8" t="s">
        <v>4147</v>
      </c>
      <c r="N1293" s="8"/>
      <c r="O1293" s="8" t="s">
        <v>4148</v>
      </c>
      <c r="P1293" s="8"/>
      <c r="Q1293" s="20">
        <v>37927</v>
      </c>
      <c r="R1293" s="8" t="str">
        <f t="shared" si="6"/>
        <v>2.11.2003</v>
      </c>
      <c r="S1293" s="8" t="s">
        <v>3013</v>
      </c>
      <c r="T1293" s="8" t="s">
        <v>3013</v>
      </c>
      <c r="U1293" s="12"/>
      <c r="V1293" s="12"/>
      <c r="W1293" s="8" t="s">
        <v>3013</v>
      </c>
      <c r="X1293" s="8"/>
    </row>
    <row r="1294" spans="1:25" ht="15" customHeight="1" x14ac:dyDescent="0.25">
      <c r="A1294" s="8" t="s">
        <v>24</v>
      </c>
      <c r="B1294" s="9">
        <v>1973</v>
      </c>
      <c r="C1294" s="8"/>
      <c r="D1294" s="8" t="s">
        <v>4149</v>
      </c>
      <c r="E1294" s="8" t="s">
        <v>4150</v>
      </c>
      <c r="F1294" s="8" t="s">
        <v>3015</v>
      </c>
      <c r="G1294" s="8" t="s">
        <v>4151</v>
      </c>
      <c r="H1294" s="10" t="s">
        <v>4149</v>
      </c>
      <c r="I1294" s="15" t="s">
        <v>74</v>
      </c>
      <c r="J1294" s="15" t="s">
        <v>1279</v>
      </c>
      <c r="K1294" s="8" t="s">
        <v>3017</v>
      </c>
      <c r="L1294" s="8"/>
      <c r="M1294" s="8" t="s">
        <v>4152</v>
      </c>
      <c r="N1294" s="8"/>
      <c r="O1294" s="8" t="s">
        <v>4153</v>
      </c>
      <c r="P1294" s="8"/>
      <c r="Q1294" s="20">
        <v>38590</v>
      </c>
      <c r="R1294" s="8" t="str">
        <f t="shared" si="6"/>
        <v>26.8.2005</v>
      </c>
      <c r="S1294" s="8" t="s">
        <v>3013</v>
      </c>
      <c r="T1294" s="8" t="s">
        <v>3013</v>
      </c>
      <c r="U1294" s="12"/>
      <c r="V1294" s="12"/>
      <c r="W1294" s="8" t="s">
        <v>3013</v>
      </c>
      <c r="X1294" s="8" t="str">
        <f>"+ Lepraria sp."</f>
        <v>+ Lepraria sp.</v>
      </c>
    </row>
    <row r="1295" spans="1:25" ht="15" customHeight="1" x14ac:dyDescent="0.25">
      <c r="A1295" s="8" t="s">
        <v>24</v>
      </c>
      <c r="B1295" s="9">
        <v>1974</v>
      </c>
      <c r="C1295" s="8"/>
      <c r="D1295" s="8" t="s">
        <v>4131</v>
      </c>
      <c r="E1295" s="8" t="s">
        <v>847</v>
      </c>
      <c r="F1295" s="8" t="s">
        <v>67</v>
      </c>
      <c r="G1295" s="8"/>
      <c r="H1295" s="10" t="s">
        <v>4131</v>
      </c>
      <c r="I1295" s="15" t="s">
        <v>74</v>
      </c>
      <c r="J1295" s="15" t="s">
        <v>1279</v>
      </c>
      <c r="K1295" s="8" t="s">
        <v>3017</v>
      </c>
      <c r="L1295" s="8" t="s">
        <v>4154</v>
      </c>
      <c r="M1295" s="8"/>
      <c r="N1295" s="8"/>
      <c r="O1295" s="8"/>
      <c r="P1295" s="8"/>
      <c r="Q1295" s="20">
        <v>38582</v>
      </c>
      <c r="R1295" s="8" t="str">
        <f t="shared" si="6"/>
        <v>18.8.2005</v>
      </c>
      <c r="S1295" s="8" t="s">
        <v>3013</v>
      </c>
      <c r="T1295" s="8" t="s">
        <v>3013</v>
      </c>
      <c r="U1295" s="12"/>
      <c r="V1295" s="12"/>
      <c r="W1295" s="8" t="s">
        <v>3013</v>
      </c>
      <c r="X1295" s="8"/>
    </row>
    <row r="1296" spans="1:25" ht="15" customHeight="1" x14ac:dyDescent="0.25">
      <c r="A1296" s="8" t="s">
        <v>24</v>
      </c>
      <c r="B1296" s="9">
        <v>1975</v>
      </c>
      <c r="C1296" s="8"/>
      <c r="D1296" s="8" t="s">
        <v>4155</v>
      </c>
      <c r="E1296" s="8" t="s">
        <v>847</v>
      </c>
      <c r="F1296" s="8" t="s">
        <v>2547</v>
      </c>
      <c r="G1296" s="8" t="s">
        <v>831</v>
      </c>
      <c r="H1296" s="10" t="s">
        <v>4155</v>
      </c>
      <c r="I1296" s="15" t="s">
        <v>74</v>
      </c>
      <c r="J1296" s="15" t="s">
        <v>1279</v>
      </c>
      <c r="K1296" s="8" t="s">
        <v>3010</v>
      </c>
      <c r="L1296" s="8"/>
      <c r="M1296" s="8" t="s">
        <v>4156</v>
      </c>
      <c r="N1296" s="8"/>
      <c r="O1296" s="8" t="s">
        <v>4157</v>
      </c>
      <c r="P1296" s="8"/>
      <c r="Q1296" s="20">
        <v>38232</v>
      </c>
      <c r="R1296" s="8" t="str">
        <f t="shared" si="6"/>
        <v>2.9.2004</v>
      </c>
      <c r="S1296" s="8" t="s">
        <v>3189</v>
      </c>
      <c r="T1296" s="8" t="s">
        <v>4158</v>
      </c>
      <c r="U1296" s="12"/>
      <c r="V1296" s="12"/>
      <c r="W1296" s="8" t="s">
        <v>3013</v>
      </c>
      <c r="X1296" s="8" t="s">
        <v>2165</v>
      </c>
    </row>
    <row r="1297" spans="1:24" ht="15" customHeight="1" x14ac:dyDescent="0.25">
      <c r="A1297" s="8" t="s">
        <v>24</v>
      </c>
      <c r="B1297" s="9">
        <v>1976</v>
      </c>
      <c r="C1297" s="8">
        <v>5981</v>
      </c>
      <c r="D1297" s="8" t="s">
        <v>4131</v>
      </c>
      <c r="E1297" s="8" t="s">
        <v>847</v>
      </c>
      <c r="F1297" s="8" t="s">
        <v>67</v>
      </c>
      <c r="G1297" s="8"/>
      <c r="H1297" s="10" t="s">
        <v>4131</v>
      </c>
      <c r="I1297" s="15" t="s">
        <v>74</v>
      </c>
      <c r="J1297" s="15" t="s">
        <v>1279</v>
      </c>
      <c r="K1297" s="8" t="s">
        <v>4132</v>
      </c>
      <c r="L1297" s="8"/>
      <c r="M1297" s="8" t="s">
        <v>4159</v>
      </c>
      <c r="N1297" s="8"/>
      <c r="O1297" s="8"/>
      <c r="P1297" s="8" t="s">
        <v>4160</v>
      </c>
      <c r="Q1297" s="20">
        <v>38216</v>
      </c>
      <c r="R1297" s="8" t="str">
        <f t="shared" si="6"/>
        <v>17.8.2004</v>
      </c>
      <c r="S1297" s="8" t="s">
        <v>4161</v>
      </c>
      <c r="T1297" s="8" t="s">
        <v>3013</v>
      </c>
      <c r="U1297" s="12"/>
      <c r="V1297" s="12"/>
      <c r="W1297" s="8" t="s">
        <v>4138</v>
      </c>
      <c r="X1297" s="8"/>
    </row>
    <row r="1298" spans="1:24" ht="15" customHeight="1" x14ac:dyDescent="0.25">
      <c r="A1298" s="8" t="s">
        <v>24</v>
      </c>
      <c r="B1298" s="9">
        <v>1977</v>
      </c>
      <c r="C1298" s="8"/>
      <c r="D1298" s="8" t="s">
        <v>4162</v>
      </c>
      <c r="E1298" s="8" t="s">
        <v>847</v>
      </c>
      <c r="F1298" s="8" t="s">
        <v>4163</v>
      </c>
      <c r="G1298" s="8" t="s">
        <v>4164</v>
      </c>
      <c r="H1298" s="10" t="s">
        <v>4162</v>
      </c>
      <c r="I1298" s="15" t="s">
        <v>74</v>
      </c>
      <c r="J1298" s="15" t="s">
        <v>1279</v>
      </c>
      <c r="K1298" s="8" t="s">
        <v>3017</v>
      </c>
      <c r="L1298" s="8"/>
      <c r="M1298" s="8" t="s">
        <v>4165</v>
      </c>
      <c r="N1298" s="8"/>
      <c r="O1298" s="8" t="s">
        <v>4157</v>
      </c>
      <c r="P1298" s="8"/>
      <c r="Q1298" s="20">
        <v>38231</v>
      </c>
      <c r="R1298" s="8" t="str">
        <f t="shared" si="6"/>
        <v>1.9.2004</v>
      </c>
      <c r="S1298" s="8" t="s">
        <v>3189</v>
      </c>
      <c r="T1298" s="8" t="s">
        <v>4158</v>
      </c>
      <c r="U1298" s="12"/>
      <c r="V1298" s="12"/>
      <c r="W1298" s="8" t="s">
        <v>3013</v>
      </c>
      <c r="X1298" s="8" t="s">
        <v>2165</v>
      </c>
    </row>
    <row r="1299" spans="1:24" ht="15" customHeight="1" x14ac:dyDescent="0.25">
      <c r="A1299" s="8" t="s">
        <v>24</v>
      </c>
      <c r="B1299" s="9">
        <v>1978</v>
      </c>
      <c r="C1299" s="8"/>
      <c r="D1299" s="8" t="s">
        <v>4166</v>
      </c>
      <c r="E1299" s="8" t="s">
        <v>847</v>
      </c>
      <c r="F1299" s="8" t="s">
        <v>4167</v>
      </c>
      <c r="G1299" s="8" t="s">
        <v>4164</v>
      </c>
      <c r="H1299" s="10" t="s">
        <v>4166</v>
      </c>
      <c r="I1299" s="15" t="s">
        <v>74</v>
      </c>
      <c r="J1299" s="15" t="s">
        <v>1279</v>
      </c>
      <c r="K1299" s="8" t="s">
        <v>3010</v>
      </c>
      <c r="L1299" s="8"/>
      <c r="M1299" s="8" t="s">
        <v>4168</v>
      </c>
      <c r="N1299" s="8"/>
      <c r="O1299" s="8"/>
      <c r="P1299" s="8"/>
      <c r="Q1299" s="20">
        <v>38159</v>
      </c>
      <c r="R1299" s="8" t="str">
        <f t="shared" si="6"/>
        <v>21.6.2004</v>
      </c>
      <c r="S1299" s="8" t="s">
        <v>3013</v>
      </c>
      <c r="T1299" s="8" t="s">
        <v>4158</v>
      </c>
      <c r="U1299" s="12"/>
      <c r="V1299" s="12"/>
      <c r="W1299" s="8" t="s">
        <v>3013</v>
      </c>
      <c r="X1299" s="8" t="s">
        <v>4169</v>
      </c>
    </row>
    <row r="1300" spans="1:24" ht="15" customHeight="1" x14ac:dyDescent="0.25">
      <c r="A1300" s="8" t="s">
        <v>24</v>
      </c>
      <c r="B1300" s="9">
        <v>1979</v>
      </c>
      <c r="C1300" s="8"/>
      <c r="D1300" s="8" t="s">
        <v>4170</v>
      </c>
      <c r="E1300" s="8" t="s">
        <v>847</v>
      </c>
      <c r="F1300" s="8" t="s">
        <v>4171</v>
      </c>
      <c r="G1300" s="8" t="s">
        <v>4164</v>
      </c>
      <c r="H1300" s="10" t="s">
        <v>4170</v>
      </c>
      <c r="I1300" s="15" t="s">
        <v>74</v>
      </c>
      <c r="J1300" s="15" t="s">
        <v>1279</v>
      </c>
      <c r="K1300" s="8" t="s">
        <v>3010</v>
      </c>
      <c r="L1300" s="8"/>
      <c r="M1300" s="8" t="s">
        <v>4168</v>
      </c>
      <c r="N1300" s="8"/>
      <c r="O1300" s="8"/>
      <c r="P1300" s="8"/>
      <c r="Q1300" s="20">
        <v>38159</v>
      </c>
      <c r="R1300" s="8" t="str">
        <f t="shared" si="6"/>
        <v>21.6.2004</v>
      </c>
      <c r="S1300" s="8" t="s">
        <v>3013</v>
      </c>
      <c r="T1300" s="8" t="s">
        <v>4158</v>
      </c>
      <c r="U1300" s="12"/>
      <c r="V1300" s="12"/>
      <c r="W1300" s="8" t="s">
        <v>3013</v>
      </c>
      <c r="X1300" s="8" t="s">
        <v>2165</v>
      </c>
    </row>
    <row r="1301" spans="1:24" ht="15" customHeight="1" x14ac:dyDescent="0.25">
      <c r="A1301" s="8" t="s">
        <v>24</v>
      </c>
      <c r="B1301" s="9">
        <v>1980</v>
      </c>
      <c r="C1301" s="8"/>
      <c r="D1301" s="8" t="s">
        <v>4172</v>
      </c>
      <c r="E1301" s="8" t="s">
        <v>847</v>
      </c>
      <c r="F1301" s="8" t="s">
        <v>4173</v>
      </c>
      <c r="G1301" s="8" t="s">
        <v>4164</v>
      </c>
      <c r="H1301" s="10" t="s">
        <v>4172</v>
      </c>
      <c r="I1301" s="15" t="s">
        <v>74</v>
      </c>
      <c r="J1301" s="15" t="s">
        <v>1279</v>
      </c>
      <c r="K1301" s="8" t="s">
        <v>3010</v>
      </c>
      <c r="L1301" s="8"/>
      <c r="M1301" s="8" t="s">
        <v>4174</v>
      </c>
      <c r="N1301" s="8"/>
      <c r="O1301" s="8" t="s">
        <v>4122</v>
      </c>
      <c r="P1301" s="8"/>
      <c r="Q1301" s="20">
        <v>38159</v>
      </c>
      <c r="R1301" s="8" t="str">
        <f t="shared" si="6"/>
        <v>21.6.2004</v>
      </c>
      <c r="S1301" s="8" t="s">
        <v>3153</v>
      </c>
      <c r="T1301" s="8" t="s">
        <v>4158</v>
      </c>
      <c r="U1301" s="12"/>
      <c r="V1301" s="12"/>
      <c r="W1301" s="8" t="s">
        <v>3013</v>
      </c>
      <c r="X1301" s="8" t="s">
        <v>2165</v>
      </c>
    </row>
    <row r="1302" spans="1:24" ht="15" customHeight="1" x14ac:dyDescent="0.25">
      <c r="A1302" s="8" t="s">
        <v>24</v>
      </c>
      <c r="B1302" s="9">
        <v>1981</v>
      </c>
      <c r="C1302" s="8"/>
      <c r="D1302" s="8" t="s">
        <v>3504</v>
      </c>
      <c r="E1302" s="8" t="s">
        <v>847</v>
      </c>
      <c r="F1302" s="8" t="s">
        <v>3505</v>
      </c>
      <c r="G1302" s="8" t="s">
        <v>89</v>
      </c>
      <c r="H1302" s="10" t="s">
        <v>3504</v>
      </c>
      <c r="I1302" s="15" t="s">
        <v>74</v>
      </c>
      <c r="J1302" s="15" t="s">
        <v>1279</v>
      </c>
      <c r="K1302" s="8" t="s">
        <v>3010</v>
      </c>
      <c r="L1302" s="8"/>
      <c r="M1302" s="8" t="s">
        <v>4175</v>
      </c>
      <c r="N1302" s="8"/>
      <c r="O1302" s="8"/>
      <c r="P1302" s="8"/>
      <c r="Q1302" s="20">
        <v>38161</v>
      </c>
      <c r="R1302" s="8" t="str">
        <f t="shared" si="6"/>
        <v>23.6.2004</v>
      </c>
      <c r="S1302" s="8" t="s">
        <v>3153</v>
      </c>
      <c r="T1302" s="8" t="s">
        <v>4158</v>
      </c>
      <c r="U1302" s="12"/>
      <c r="V1302" s="12"/>
      <c r="W1302" s="8" t="s">
        <v>3013</v>
      </c>
      <c r="X1302" s="8" t="s">
        <v>2165</v>
      </c>
    </row>
    <row r="1303" spans="1:24" ht="15" customHeight="1" x14ac:dyDescent="0.25">
      <c r="A1303" s="8" t="s">
        <v>24</v>
      </c>
      <c r="B1303" s="9">
        <v>1982</v>
      </c>
      <c r="C1303" s="8"/>
      <c r="D1303" s="8" t="s">
        <v>4176</v>
      </c>
      <c r="E1303" s="8" t="s">
        <v>847</v>
      </c>
      <c r="F1303" s="8" t="s">
        <v>4177</v>
      </c>
      <c r="G1303" s="8" t="s">
        <v>4178</v>
      </c>
      <c r="H1303" s="10" t="s">
        <v>4176</v>
      </c>
      <c r="I1303" s="15" t="s">
        <v>74</v>
      </c>
      <c r="J1303" s="15" t="s">
        <v>1279</v>
      </c>
      <c r="K1303" s="8" t="s">
        <v>3010</v>
      </c>
      <c r="L1303" s="8"/>
      <c r="M1303" s="8" t="s">
        <v>4179</v>
      </c>
      <c r="N1303" s="8"/>
      <c r="O1303" s="8"/>
      <c r="P1303" s="8"/>
      <c r="Q1303" s="20">
        <v>38159</v>
      </c>
      <c r="R1303" s="8" t="str">
        <f t="shared" si="6"/>
        <v>21.6.2004</v>
      </c>
      <c r="S1303" s="8" t="s">
        <v>3153</v>
      </c>
      <c r="T1303" s="8" t="s">
        <v>4158</v>
      </c>
      <c r="U1303" s="12"/>
      <c r="V1303" s="12"/>
      <c r="W1303" s="8" t="s">
        <v>3013</v>
      </c>
      <c r="X1303" s="8" t="s">
        <v>2165</v>
      </c>
    </row>
    <row r="1304" spans="1:24" ht="15" customHeight="1" x14ac:dyDescent="0.25">
      <c r="A1304" s="8" t="s">
        <v>24</v>
      </c>
      <c r="B1304" s="9">
        <v>1983</v>
      </c>
      <c r="C1304" s="8"/>
      <c r="D1304" s="8" t="s">
        <v>2554</v>
      </c>
      <c r="E1304" s="8" t="s">
        <v>847</v>
      </c>
      <c r="F1304" s="8" t="s">
        <v>970</v>
      </c>
      <c r="G1304" s="8" t="s">
        <v>2555</v>
      </c>
      <c r="H1304" s="8" t="s">
        <v>2554</v>
      </c>
      <c r="I1304" s="15" t="s">
        <v>74</v>
      </c>
      <c r="J1304" s="15" t="s">
        <v>1279</v>
      </c>
      <c r="K1304" s="8" t="s">
        <v>3010</v>
      </c>
      <c r="L1304" s="8"/>
      <c r="M1304" s="8" t="s">
        <v>4180</v>
      </c>
      <c r="N1304" s="8"/>
      <c r="O1304" s="8"/>
      <c r="P1304" s="8"/>
      <c r="Q1304" s="20">
        <v>38158</v>
      </c>
      <c r="R1304" s="8" t="str">
        <f t="shared" si="6"/>
        <v>20.6.2004</v>
      </c>
      <c r="S1304" s="8" t="s">
        <v>3153</v>
      </c>
      <c r="T1304" s="8" t="s">
        <v>4158</v>
      </c>
      <c r="U1304" s="12"/>
      <c r="V1304" s="12"/>
      <c r="W1304" s="8" t="s">
        <v>3013</v>
      </c>
      <c r="X1304" s="8" t="s">
        <v>2165</v>
      </c>
    </row>
    <row r="1305" spans="1:24" ht="15" customHeight="1" x14ac:dyDescent="0.25">
      <c r="A1305" s="8" t="s">
        <v>24</v>
      </c>
      <c r="B1305" s="9">
        <v>1984</v>
      </c>
      <c r="C1305" s="8"/>
      <c r="D1305" s="8" t="s">
        <v>3247</v>
      </c>
      <c r="E1305" s="8" t="s">
        <v>847</v>
      </c>
      <c r="F1305" s="8" t="s">
        <v>3248</v>
      </c>
      <c r="G1305" s="8" t="s">
        <v>3249</v>
      </c>
      <c r="H1305" s="8" t="s">
        <v>3247</v>
      </c>
      <c r="I1305" s="15" t="s">
        <v>74</v>
      </c>
      <c r="J1305" s="15" t="s">
        <v>1279</v>
      </c>
      <c r="K1305" s="8" t="s">
        <v>3017</v>
      </c>
      <c r="L1305" s="8"/>
      <c r="M1305" s="8" t="s">
        <v>4181</v>
      </c>
      <c r="N1305" s="8"/>
      <c r="O1305" s="8" t="s">
        <v>4182</v>
      </c>
      <c r="P1305" s="8"/>
      <c r="Q1305" s="20">
        <v>38972</v>
      </c>
      <c r="R1305" s="8" t="str">
        <f t="shared" si="6"/>
        <v>12.9.2006</v>
      </c>
      <c r="S1305" s="8" t="s">
        <v>3013</v>
      </c>
      <c r="T1305" s="13" t="s">
        <v>3013</v>
      </c>
      <c r="U1305" s="12"/>
      <c r="V1305" s="12"/>
      <c r="W1305" s="8" t="s">
        <v>3013</v>
      </c>
      <c r="X1305" s="8"/>
    </row>
    <row r="1306" spans="1:24" ht="15" customHeight="1" x14ac:dyDescent="0.25">
      <c r="A1306" s="8" t="s">
        <v>24</v>
      </c>
      <c r="B1306" s="9">
        <v>1985</v>
      </c>
      <c r="C1306" s="8"/>
      <c r="D1306" s="8" t="s">
        <v>4172</v>
      </c>
      <c r="E1306" s="8" t="s">
        <v>847</v>
      </c>
      <c r="F1306" s="8" t="s">
        <v>4173</v>
      </c>
      <c r="G1306" s="8" t="s">
        <v>4164</v>
      </c>
      <c r="H1306" s="8" t="s">
        <v>4172</v>
      </c>
      <c r="I1306" s="15" t="s">
        <v>74</v>
      </c>
      <c r="J1306" s="15" t="s">
        <v>1279</v>
      </c>
      <c r="K1306" s="15" t="s">
        <v>3010</v>
      </c>
      <c r="L1306" s="8"/>
      <c r="M1306" s="8" t="s">
        <v>4168</v>
      </c>
      <c r="N1306" s="8"/>
      <c r="O1306" s="8"/>
      <c r="P1306" s="8"/>
      <c r="Q1306" s="20">
        <v>38159</v>
      </c>
      <c r="R1306" s="8" t="str">
        <f t="shared" ref="R1306:R1322" si="7">TEXT(Q1306,"d.m.rrrr")</f>
        <v>21.6.2004</v>
      </c>
      <c r="S1306" s="8" t="s">
        <v>3013</v>
      </c>
      <c r="T1306" s="8" t="s">
        <v>4158</v>
      </c>
      <c r="U1306" s="12"/>
      <c r="V1306" s="12"/>
      <c r="W1306" s="8" t="s">
        <v>3013</v>
      </c>
      <c r="X1306" s="8" t="s">
        <v>2165</v>
      </c>
    </row>
    <row r="1307" spans="1:24" ht="15" customHeight="1" x14ac:dyDescent="0.25">
      <c r="A1307" s="8" t="s">
        <v>24</v>
      </c>
      <c r="B1307" s="9">
        <v>1986</v>
      </c>
      <c r="C1307" s="8"/>
      <c r="D1307" s="8" t="s">
        <v>4172</v>
      </c>
      <c r="E1307" s="8" t="s">
        <v>847</v>
      </c>
      <c r="F1307" s="8" t="s">
        <v>4173</v>
      </c>
      <c r="G1307" s="8" t="s">
        <v>4164</v>
      </c>
      <c r="H1307" s="8" t="s">
        <v>4172</v>
      </c>
      <c r="I1307" s="15" t="s">
        <v>74</v>
      </c>
      <c r="J1307" s="15" t="s">
        <v>1279</v>
      </c>
      <c r="K1307" s="15" t="s">
        <v>3010</v>
      </c>
      <c r="L1307" s="8"/>
      <c r="M1307" s="8" t="s">
        <v>4174</v>
      </c>
      <c r="N1307" s="8"/>
      <c r="O1307" s="8" t="s">
        <v>4122</v>
      </c>
      <c r="P1307" s="8"/>
      <c r="Q1307" s="20">
        <v>38159</v>
      </c>
      <c r="R1307" s="8" t="str">
        <f t="shared" si="7"/>
        <v>21.6.2004</v>
      </c>
      <c r="S1307" s="8" t="s">
        <v>3153</v>
      </c>
      <c r="T1307" s="8" t="s">
        <v>4158</v>
      </c>
      <c r="U1307" s="12"/>
      <c r="V1307" s="12"/>
      <c r="W1307" s="8" t="s">
        <v>3013</v>
      </c>
      <c r="X1307" s="8" t="s">
        <v>2165</v>
      </c>
    </row>
    <row r="1308" spans="1:24" ht="15" customHeight="1" x14ac:dyDescent="0.25">
      <c r="A1308" s="8" t="s">
        <v>24</v>
      </c>
      <c r="B1308" s="9">
        <v>1987</v>
      </c>
      <c r="C1308" s="8"/>
      <c r="D1308" s="8" t="s">
        <v>4155</v>
      </c>
      <c r="E1308" s="8" t="s">
        <v>847</v>
      </c>
      <c r="F1308" s="8" t="s">
        <v>2547</v>
      </c>
      <c r="G1308" s="8" t="s">
        <v>831</v>
      </c>
      <c r="H1308" s="8" t="s">
        <v>4155</v>
      </c>
      <c r="I1308" s="15" t="s">
        <v>74</v>
      </c>
      <c r="J1308" s="15" t="s">
        <v>1279</v>
      </c>
      <c r="K1308" s="15" t="s">
        <v>3010</v>
      </c>
      <c r="L1308" s="8"/>
      <c r="M1308" s="8" t="s">
        <v>4104</v>
      </c>
      <c r="N1308" s="8"/>
      <c r="O1308" s="8" t="s">
        <v>3004</v>
      </c>
      <c r="P1308" s="8"/>
      <c r="Q1308" s="20">
        <v>38160</v>
      </c>
      <c r="R1308" s="8" t="str">
        <f t="shared" si="7"/>
        <v>22.6.2004</v>
      </c>
      <c r="S1308" s="8" t="s">
        <v>3153</v>
      </c>
      <c r="T1308" s="8" t="s">
        <v>4158</v>
      </c>
      <c r="U1308" s="12"/>
      <c r="V1308" s="12"/>
      <c r="W1308" s="8" t="s">
        <v>3013</v>
      </c>
      <c r="X1308" s="8" t="s">
        <v>2165</v>
      </c>
    </row>
    <row r="1309" spans="1:24" ht="15" customHeight="1" x14ac:dyDescent="0.25">
      <c r="A1309" s="8" t="s">
        <v>24</v>
      </c>
      <c r="B1309" s="9">
        <v>1988</v>
      </c>
      <c r="C1309" s="8"/>
      <c r="D1309" s="8" t="s">
        <v>3504</v>
      </c>
      <c r="E1309" s="8" t="s">
        <v>847</v>
      </c>
      <c r="F1309" s="8" t="s">
        <v>3505</v>
      </c>
      <c r="G1309" s="8" t="s">
        <v>89</v>
      </c>
      <c r="H1309" s="8" t="s">
        <v>3504</v>
      </c>
      <c r="I1309" s="15" t="s">
        <v>74</v>
      </c>
      <c r="J1309" s="15" t="s">
        <v>1279</v>
      </c>
      <c r="K1309" s="15" t="s">
        <v>4132</v>
      </c>
      <c r="L1309" s="8"/>
      <c r="M1309" s="8" t="s">
        <v>4104</v>
      </c>
      <c r="N1309" s="8"/>
      <c r="O1309" s="8" t="s">
        <v>4183</v>
      </c>
      <c r="P1309" s="8" t="s">
        <v>4184</v>
      </c>
      <c r="Q1309" s="20">
        <v>38159</v>
      </c>
      <c r="R1309" s="8" t="str">
        <f t="shared" si="7"/>
        <v>21.6.2004</v>
      </c>
      <c r="S1309" s="8" t="s">
        <v>4185</v>
      </c>
      <c r="T1309" s="12"/>
      <c r="U1309" s="12"/>
      <c r="V1309" s="12"/>
      <c r="W1309" s="8" t="s">
        <v>4138</v>
      </c>
      <c r="X1309" s="8"/>
    </row>
    <row r="1310" spans="1:24" ht="15" customHeight="1" x14ac:dyDescent="0.25">
      <c r="A1310" s="8" t="s">
        <v>24</v>
      </c>
      <c r="B1310" s="9">
        <v>1989</v>
      </c>
      <c r="C1310" s="8"/>
      <c r="D1310" s="8" t="s">
        <v>4131</v>
      </c>
      <c r="E1310" s="8" t="s">
        <v>847</v>
      </c>
      <c r="F1310" s="8" t="s">
        <v>67</v>
      </c>
      <c r="G1310" s="8"/>
      <c r="H1310" s="8" t="s">
        <v>4131</v>
      </c>
      <c r="I1310" s="15" t="s">
        <v>74</v>
      </c>
      <c r="J1310" s="15" t="s">
        <v>1279</v>
      </c>
      <c r="K1310" s="15" t="s">
        <v>4132</v>
      </c>
      <c r="L1310" s="8"/>
      <c r="M1310" s="8" t="s">
        <v>4133</v>
      </c>
      <c r="N1310" s="8"/>
      <c r="O1310" s="8" t="s">
        <v>4135</v>
      </c>
      <c r="P1310" s="8" t="s">
        <v>4186</v>
      </c>
      <c r="Q1310" s="20">
        <v>38218</v>
      </c>
      <c r="R1310" s="8" t="str">
        <f t="shared" si="7"/>
        <v>19.8.2004</v>
      </c>
      <c r="S1310" s="8" t="s">
        <v>4161</v>
      </c>
      <c r="T1310" s="12"/>
      <c r="U1310" s="12"/>
      <c r="V1310" s="12"/>
      <c r="W1310" s="8" t="s">
        <v>4138</v>
      </c>
      <c r="X1310" s="8"/>
    </row>
    <row r="1311" spans="1:24" ht="15" customHeight="1" x14ac:dyDescent="0.25">
      <c r="A1311" s="8" t="s">
        <v>24</v>
      </c>
      <c r="B1311" s="9">
        <v>1990</v>
      </c>
      <c r="C1311" s="8"/>
      <c r="D1311" s="8" t="s">
        <v>4187</v>
      </c>
      <c r="E1311" s="8" t="s">
        <v>218</v>
      </c>
      <c r="F1311" s="8" t="s">
        <v>67</v>
      </c>
      <c r="G1311" s="8"/>
      <c r="H1311" s="8" t="s">
        <v>4187</v>
      </c>
      <c r="I1311" s="15" t="s">
        <v>74</v>
      </c>
      <c r="J1311" s="15" t="s">
        <v>1279</v>
      </c>
      <c r="K1311" s="8" t="s">
        <v>3017</v>
      </c>
      <c r="L1311" s="8"/>
      <c r="M1311" s="8" t="s">
        <v>4121</v>
      </c>
      <c r="N1311" s="8"/>
      <c r="O1311" s="8" t="s">
        <v>4188</v>
      </c>
      <c r="P1311" s="8"/>
      <c r="Q1311" s="20">
        <v>38847</v>
      </c>
      <c r="R1311" s="8" t="str">
        <f t="shared" si="7"/>
        <v>10.5.2006</v>
      </c>
      <c r="S1311" s="8" t="s">
        <v>3013</v>
      </c>
      <c r="T1311" s="8" t="s">
        <v>3013</v>
      </c>
      <c r="U1311" s="12"/>
      <c r="V1311" s="12"/>
      <c r="W1311" s="8" t="s">
        <v>3013</v>
      </c>
      <c r="X1311" s="8"/>
    </row>
    <row r="1312" spans="1:24" ht="15" customHeight="1" x14ac:dyDescent="0.25">
      <c r="A1312" s="8" t="s">
        <v>24</v>
      </c>
      <c r="B1312" s="9">
        <v>1991</v>
      </c>
      <c r="C1312" s="8"/>
      <c r="D1312" s="8" t="s">
        <v>4189</v>
      </c>
      <c r="E1312" s="8" t="s">
        <v>4190</v>
      </c>
      <c r="F1312" s="8" t="s">
        <v>67</v>
      </c>
      <c r="G1312" s="8"/>
      <c r="H1312" s="10" t="s">
        <v>4189</v>
      </c>
      <c r="I1312" s="8" t="s">
        <v>74</v>
      </c>
      <c r="J1312" s="15" t="s">
        <v>1279</v>
      </c>
      <c r="K1312" s="15" t="s">
        <v>3010</v>
      </c>
      <c r="L1312" s="15" t="s">
        <v>4191</v>
      </c>
      <c r="M1312" s="8" t="s">
        <v>4192</v>
      </c>
      <c r="N1312" s="8"/>
      <c r="O1312" s="8" t="s">
        <v>4042</v>
      </c>
      <c r="P1312" s="8"/>
      <c r="Q1312" s="20">
        <v>38159</v>
      </c>
      <c r="R1312" s="8" t="str">
        <f t="shared" si="7"/>
        <v>21.6.2004</v>
      </c>
      <c r="S1312" s="8" t="s">
        <v>3013</v>
      </c>
      <c r="T1312" s="8" t="s">
        <v>3013</v>
      </c>
      <c r="U1312" s="12"/>
      <c r="V1312" s="12"/>
      <c r="W1312" s="8" t="s">
        <v>3013</v>
      </c>
      <c r="X1312" s="8"/>
    </row>
    <row r="1313" spans="1:24" ht="15" customHeight="1" x14ac:dyDescent="0.25">
      <c r="A1313" s="8" t="s">
        <v>24</v>
      </c>
      <c r="B1313" s="9">
        <v>1992</v>
      </c>
      <c r="C1313" s="8"/>
      <c r="D1313" s="8" t="s">
        <v>4193</v>
      </c>
      <c r="E1313" s="8" t="s">
        <v>4194</v>
      </c>
      <c r="F1313" s="8" t="s">
        <v>1015</v>
      </c>
      <c r="G1313" s="8" t="s">
        <v>4195</v>
      </c>
      <c r="H1313" s="10" t="s">
        <v>4193</v>
      </c>
      <c r="I1313" s="8" t="s">
        <v>74</v>
      </c>
      <c r="J1313" s="15" t="s">
        <v>1279</v>
      </c>
      <c r="K1313" s="15" t="s">
        <v>3010</v>
      </c>
      <c r="L1313" s="15" t="s">
        <v>4191</v>
      </c>
      <c r="M1313" s="8" t="s">
        <v>4196</v>
      </c>
      <c r="N1313" s="8"/>
      <c r="O1313" s="8" t="s">
        <v>4197</v>
      </c>
      <c r="P1313" s="8"/>
      <c r="Q1313" s="20">
        <v>38159</v>
      </c>
      <c r="R1313" s="8" t="str">
        <f t="shared" si="7"/>
        <v>21.6.2004</v>
      </c>
      <c r="S1313" s="8" t="s">
        <v>3013</v>
      </c>
      <c r="T1313" s="8" t="s">
        <v>3013</v>
      </c>
      <c r="U1313" s="12"/>
      <c r="V1313" s="12"/>
      <c r="W1313" s="8" t="s">
        <v>3013</v>
      </c>
      <c r="X1313" s="8"/>
    </row>
    <row r="1314" spans="1:24" ht="15" customHeight="1" x14ac:dyDescent="0.25">
      <c r="A1314" s="8" t="s">
        <v>24</v>
      </c>
      <c r="B1314" s="9">
        <v>1993</v>
      </c>
      <c r="C1314" s="8"/>
      <c r="D1314" s="8" t="s">
        <v>4198</v>
      </c>
      <c r="E1314" s="8" t="s">
        <v>4199</v>
      </c>
      <c r="F1314" s="8" t="s">
        <v>67</v>
      </c>
      <c r="G1314" s="8"/>
      <c r="H1314" s="10" t="s">
        <v>4198</v>
      </c>
      <c r="I1314" s="8" t="s">
        <v>74</v>
      </c>
      <c r="J1314" s="15" t="s">
        <v>1279</v>
      </c>
      <c r="K1314" s="15" t="s">
        <v>3010</v>
      </c>
      <c r="L1314" s="15" t="s">
        <v>4191</v>
      </c>
      <c r="M1314" s="8" t="s">
        <v>4200</v>
      </c>
      <c r="N1314" s="8"/>
      <c r="O1314" s="8"/>
      <c r="P1314" s="8"/>
      <c r="Q1314" s="20">
        <v>38231</v>
      </c>
      <c r="R1314" s="8" t="str">
        <f t="shared" si="7"/>
        <v>1.9.2004</v>
      </c>
      <c r="S1314" s="8" t="s">
        <v>3013</v>
      </c>
      <c r="T1314" s="8" t="s">
        <v>3013</v>
      </c>
      <c r="U1314" s="12"/>
      <c r="V1314" s="12"/>
      <c r="W1314" s="8" t="s">
        <v>3013</v>
      </c>
      <c r="X1314" s="8"/>
    </row>
    <row r="1315" spans="1:24" ht="15" customHeight="1" x14ac:dyDescent="0.25">
      <c r="A1315" s="8" t="s">
        <v>24</v>
      </c>
      <c r="B1315" s="9">
        <v>1994</v>
      </c>
      <c r="C1315" s="8"/>
      <c r="D1315" s="8" t="s">
        <v>4201</v>
      </c>
      <c r="E1315" s="8" t="s">
        <v>4202</v>
      </c>
      <c r="F1315" s="8" t="s">
        <v>67</v>
      </c>
      <c r="G1315" s="8"/>
      <c r="H1315" s="10" t="s">
        <v>4201</v>
      </c>
      <c r="I1315" s="8" t="s">
        <v>74</v>
      </c>
      <c r="J1315" s="15" t="s">
        <v>1279</v>
      </c>
      <c r="K1315" s="15" t="s">
        <v>3010</v>
      </c>
      <c r="L1315" s="8"/>
      <c r="M1315" s="8" t="s">
        <v>4203</v>
      </c>
      <c r="N1315" s="8"/>
      <c r="O1315" s="8"/>
      <c r="P1315" s="8"/>
      <c r="Q1315" s="20">
        <v>38161</v>
      </c>
      <c r="R1315" s="8" t="str">
        <f t="shared" si="7"/>
        <v>23.6.2004</v>
      </c>
      <c r="S1315" s="8" t="s">
        <v>3013</v>
      </c>
      <c r="T1315" s="8" t="s">
        <v>3013</v>
      </c>
      <c r="U1315" s="12"/>
      <c r="V1315" s="12"/>
      <c r="W1315" s="8" t="s">
        <v>3013</v>
      </c>
      <c r="X1315" s="8"/>
    </row>
    <row r="1316" spans="1:24" ht="15" customHeight="1" x14ac:dyDescent="0.25">
      <c r="A1316" s="8" t="s">
        <v>24</v>
      </c>
      <c r="B1316" s="9">
        <v>1995</v>
      </c>
      <c r="C1316" s="8"/>
      <c r="D1316" s="8" t="s">
        <v>4204</v>
      </c>
      <c r="E1316" s="8" t="s">
        <v>4205</v>
      </c>
      <c r="F1316" s="8" t="s">
        <v>67</v>
      </c>
      <c r="G1316" s="8"/>
      <c r="H1316" s="10" t="s">
        <v>4204</v>
      </c>
      <c r="I1316" s="8" t="s">
        <v>74</v>
      </c>
      <c r="J1316" s="15" t="s">
        <v>1279</v>
      </c>
      <c r="K1316" s="15" t="s">
        <v>3010</v>
      </c>
      <c r="L1316" s="8"/>
      <c r="M1316" s="8" t="s">
        <v>4206</v>
      </c>
      <c r="N1316" s="8"/>
      <c r="O1316" s="8"/>
      <c r="P1316" s="8"/>
      <c r="Q1316" s="20">
        <v>38233</v>
      </c>
      <c r="R1316" s="8" t="str">
        <f t="shared" si="7"/>
        <v>3.9.2004</v>
      </c>
      <c r="S1316" s="8" t="s">
        <v>3189</v>
      </c>
      <c r="T1316" s="8" t="s">
        <v>3013</v>
      </c>
      <c r="U1316" s="12"/>
      <c r="V1316" s="12"/>
      <c r="W1316" s="8" t="s">
        <v>3013</v>
      </c>
      <c r="X1316" s="8"/>
    </row>
    <row r="1317" spans="1:24" ht="15" customHeight="1" x14ac:dyDescent="0.25">
      <c r="A1317" s="8" t="s">
        <v>24</v>
      </c>
      <c r="B1317" s="9">
        <v>1996</v>
      </c>
      <c r="C1317" s="8"/>
      <c r="D1317" s="8" t="s">
        <v>4201</v>
      </c>
      <c r="E1317" s="8" t="s">
        <v>4202</v>
      </c>
      <c r="F1317" s="8" t="s">
        <v>67</v>
      </c>
      <c r="G1317" s="8"/>
      <c r="H1317" s="10" t="s">
        <v>4201</v>
      </c>
      <c r="I1317" s="8" t="s">
        <v>74</v>
      </c>
      <c r="J1317" s="15" t="s">
        <v>1279</v>
      </c>
      <c r="K1317" s="15" t="s">
        <v>3010</v>
      </c>
      <c r="L1317" s="8"/>
      <c r="M1317" s="8"/>
      <c r="N1317" s="8"/>
      <c r="O1317" s="8" t="s">
        <v>4157</v>
      </c>
      <c r="P1317" s="8"/>
      <c r="Q1317" s="20">
        <v>38232</v>
      </c>
      <c r="R1317" s="8" t="str">
        <f t="shared" si="7"/>
        <v>2.9.2004</v>
      </c>
      <c r="S1317" s="8" t="s">
        <v>3013</v>
      </c>
      <c r="T1317" s="8" t="s">
        <v>3013</v>
      </c>
      <c r="U1317" s="12"/>
      <c r="V1317" s="12"/>
      <c r="W1317" s="8" t="s">
        <v>3013</v>
      </c>
      <c r="X1317" s="8"/>
    </row>
    <row r="1318" spans="1:24" ht="15" customHeight="1" x14ac:dyDescent="0.25">
      <c r="A1318" s="8" t="s">
        <v>24</v>
      </c>
      <c r="B1318" s="9">
        <v>1997</v>
      </c>
      <c r="C1318" s="8"/>
      <c r="D1318" s="8" t="s">
        <v>4207</v>
      </c>
      <c r="E1318" s="8" t="s">
        <v>26</v>
      </c>
      <c r="F1318" s="8" t="s">
        <v>4208</v>
      </c>
      <c r="G1318" s="8" t="s">
        <v>3151</v>
      </c>
      <c r="H1318" s="10" t="s">
        <v>4207</v>
      </c>
      <c r="I1318" s="8" t="s">
        <v>74</v>
      </c>
      <c r="J1318" s="15" t="s">
        <v>1180</v>
      </c>
      <c r="K1318" s="34" t="s">
        <v>3963</v>
      </c>
      <c r="L1318" s="15" t="s">
        <v>3973</v>
      </c>
      <c r="M1318" s="15" t="s">
        <v>3974</v>
      </c>
      <c r="N1318" s="8"/>
      <c r="O1318" s="8"/>
      <c r="P1318" s="8"/>
      <c r="Q1318" s="20">
        <v>38246</v>
      </c>
      <c r="R1318" s="8" t="str">
        <f t="shared" si="7"/>
        <v>16.9.2004</v>
      </c>
      <c r="S1318" s="8" t="s">
        <v>3013</v>
      </c>
      <c r="T1318" s="8" t="s">
        <v>3013</v>
      </c>
      <c r="U1318" s="12"/>
      <c r="V1318" s="12"/>
      <c r="W1318" s="8" t="s">
        <v>3013</v>
      </c>
      <c r="X1318" s="8"/>
    </row>
    <row r="1319" spans="1:24" ht="15" customHeight="1" x14ac:dyDescent="0.25">
      <c r="A1319" s="8" t="s">
        <v>24</v>
      </c>
      <c r="B1319" s="9">
        <v>1998</v>
      </c>
      <c r="C1319" s="8"/>
      <c r="D1319" s="8" t="s">
        <v>4209</v>
      </c>
      <c r="E1319" s="8" t="s">
        <v>1370</v>
      </c>
      <c r="F1319" s="8" t="s">
        <v>4210</v>
      </c>
      <c r="G1319" s="8" t="s">
        <v>3564</v>
      </c>
      <c r="H1319" s="10" t="s">
        <v>4209</v>
      </c>
      <c r="I1319" s="8" t="s">
        <v>74</v>
      </c>
      <c r="J1319" s="15" t="s">
        <v>1180</v>
      </c>
      <c r="K1319" s="34" t="s">
        <v>3963</v>
      </c>
      <c r="L1319" s="15" t="s">
        <v>3964</v>
      </c>
      <c r="M1319" s="15" t="s">
        <v>4211</v>
      </c>
      <c r="N1319" s="8"/>
      <c r="O1319" s="8"/>
      <c r="P1319" s="8"/>
      <c r="Q1319" s="20">
        <v>38244</v>
      </c>
      <c r="R1319" s="8" t="str">
        <f t="shared" si="7"/>
        <v>14.9.2004</v>
      </c>
      <c r="S1319" s="8" t="s">
        <v>3013</v>
      </c>
      <c r="T1319" s="8" t="s">
        <v>3013</v>
      </c>
      <c r="U1319" s="12"/>
      <c r="V1319" s="12"/>
      <c r="W1319" s="8" t="s">
        <v>3013</v>
      </c>
      <c r="X1319" s="8"/>
    </row>
    <row r="1320" spans="1:24" ht="15" customHeight="1" x14ac:dyDescent="0.25">
      <c r="A1320" s="15" t="s">
        <v>24</v>
      </c>
      <c r="B1320" s="9">
        <v>1999</v>
      </c>
      <c r="C1320" s="8"/>
      <c r="D1320" s="8" t="s">
        <v>4212</v>
      </c>
      <c r="E1320" s="8" t="s">
        <v>1710</v>
      </c>
      <c r="F1320" s="8" t="s">
        <v>4213</v>
      </c>
      <c r="G1320" s="8" t="s">
        <v>3531</v>
      </c>
      <c r="H1320" s="10" t="s">
        <v>4214</v>
      </c>
      <c r="I1320" s="8" t="s">
        <v>74</v>
      </c>
      <c r="J1320" s="15" t="s">
        <v>1180</v>
      </c>
      <c r="K1320" s="34" t="s">
        <v>3963</v>
      </c>
      <c r="L1320" s="15" t="s">
        <v>3964</v>
      </c>
      <c r="M1320" s="15" t="s">
        <v>3969</v>
      </c>
      <c r="N1320" s="8"/>
      <c r="O1320" s="8"/>
      <c r="P1320" s="8"/>
      <c r="Q1320" s="20">
        <v>38244</v>
      </c>
      <c r="R1320" s="8" t="str">
        <f t="shared" si="7"/>
        <v>14.9.2004</v>
      </c>
      <c r="S1320" s="13" t="s">
        <v>3013</v>
      </c>
      <c r="T1320" s="13" t="s">
        <v>3013</v>
      </c>
      <c r="U1320" s="8" t="s">
        <v>4095</v>
      </c>
      <c r="V1320" s="12"/>
      <c r="W1320" s="8" t="s">
        <v>3013</v>
      </c>
      <c r="X1320" s="8"/>
    </row>
    <row r="1321" spans="1:24" ht="15" customHeight="1" x14ac:dyDescent="0.25">
      <c r="A1321" s="8" t="s">
        <v>24</v>
      </c>
      <c r="B1321" s="9">
        <v>2000</v>
      </c>
      <c r="C1321" s="8"/>
      <c r="D1321" s="8" t="s">
        <v>4204</v>
      </c>
      <c r="E1321" s="8" t="s">
        <v>4205</v>
      </c>
      <c r="F1321" s="8" t="s">
        <v>67</v>
      </c>
      <c r="G1321" s="8"/>
      <c r="H1321" s="10" t="s">
        <v>4204</v>
      </c>
      <c r="I1321" s="8" t="s">
        <v>74</v>
      </c>
      <c r="J1321" s="15" t="s">
        <v>1279</v>
      </c>
      <c r="K1321" s="15" t="s">
        <v>3010</v>
      </c>
      <c r="L1321" s="8"/>
      <c r="M1321" s="8"/>
      <c r="N1321" s="8"/>
      <c r="O1321" s="8"/>
      <c r="P1321" s="8"/>
      <c r="Q1321" s="20">
        <v>38232</v>
      </c>
      <c r="R1321" s="8" t="str">
        <f t="shared" si="7"/>
        <v>2.9.2004</v>
      </c>
      <c r="S1321" s="8" t="s">
        <v>3189</v>
      </c>
      <c r="T1321" s="8" t="s">
        <v>3013</v>
      </c>
      <c r="U1321" s="12"/>
      <c r="V1321" s="12"/>
      <c r="W1321" s="8" t="s">
        <v>3013</v>
      </c>
      <c r="X1321" s="8"/>
    </row>
    <row r="1322" spans="1:24" ht="15" customHeight="1" x14ac:dyDescent="0.25">
      <c r="A1322" s="8" t="s">
        <v>24</v>
      </c>
      <c r="B1322" s="9">
        <v>2001</v>
      </c>
      <c r="C1322" s="8"/>
      <c r="D1322" s="8" t="s">
        <v>4215</v>
      </c>
      <c r="E1322" s="8" t="s">
        <v>2052</v>
      </c>
      <c r="F1322" s="8" t="s">
        <v>4216</v>
      </c>
      <c r="G1322" s="8" t="s">
        <v>2389</v>
      </c>
      <c r="H1322" s="10" t="s">
        <v>4217</v>
      </c>
      <c r="I1322" s="8" t="s">
        <v>74</v>
      </c>
      <c r="J1322" s="15" t="s">
        <v>1279</v>
      </c>
      <c r="K1322" s="15" t="s">
        <v>3010</v>
      </c>
      <c r="L1322" s="8"/>
      <c r="M1322" s="8"/>
      <c r="N1322" s="8"/>
      <c r="O1322" s="8"/>
      <c r="P1322" s="8"/>
      <c r="Q1322" s="20">
        <v>38231</v>
      </c>
      <c r="R1322" s="8" t="str">
        <f t="shared" si="7"/>
        <v>1.9.2004</v>
      </c>
      <c r="S1322" s="8" t="s">
        <v>3013</v>
      </c>
      <c r="T1322" s="8" t="s">
        <v>3013</v>
      </c>
      <c r="U1322" s="12"/>
      <c r="V1322" s="12"/>
      <c r="W1322" s="8" t="s">
        <v>3013</v>
      </c>
      <c r="X1322" s="8" t="str">
        <f>"+ Trapelia (?)"</f>
        <v>+ Trapelia (?)</v>
      </c>
    </row>
    <row r="1323" spans="1:24" ht="15" customHeight="1" x14ac:dyDescent="0.25">
      <c r="A1323" s="8" t="s">
        <v>24</v>
      </c>
      <c r="B1323" s="9">
        <v>2002</v>
      </c>
      <c r="C1323" s="8"/>
      <c r="D1323" s="8" t="s">
        <v>4217</v>
      </c>
      <c r="E1323" s="8" t="s">
        <v>2052</v>
      </c>
      <c r="F1323" s="8" t="s">
        <v>67</v>
      </c>
      <c r="G1323" s="8"/>
      <c r="H1323" s="10" t="s">
        <v>4217</v>
      </c>
      <c r="I1323" s="8" t="s">
        <v>74</v>
      </c>
      <c r="J1323" s="15" t="s">
        <v>1180</v>
      </c>
      <c r="K1323" s="34" t="s">
        <v>3963</v>
      </c>
      <c r="L1323" s="15" t="s">
        <v>3964</v>
      </c>
      <c r="M1323" s="8" t="s">
        <v>4218</v>
      </c>
      <c r="N1323" s="8"/>
      <c r="O1323" s="8" t="s">
        <v>4219</v>
      </c>
      <c r="P1323" s="8"/>
      <c r="Q1323" s="8"/>
      <c r="R1323" s="8"/>
      <c r="S1323" s="8" t="s">
        <v>3013</v>
      </c>
      <c r="T1323" s="8" t="s">
        <v>3013</v>
      </c>
      <c r="U1323" s="12"/>
      <c r="V1323" s="12"/>
      <c r="W1323" s="8" t="s">
        <v>3013</v>
      </c>
      <c r="X1323" s="8"/>
    </row>
    <row r="1324" spans="1:24" ht="15" customHeight="1" x14ac:dyDescent="0.25">
      <c r="A1324" s="8" t="s">
        <v>24</v>
      </c>
      <c r="B1324" s="9">
        <v>2003</v>
      </c>
      <c r="C1324" s="8"/>
      <c r="D1324" s="10" t="str">
        <f>E1324&amp;" "&amp;F1324&amp;" "&amp;G1324</f>
        <v>Xanthoparmelia protomatrae (Gyeln.) Hale</v>
      </c>
      <c r="E1324" s="8" t="s">
        <v>2069</v>
      </c>
      <c r="F1324" s="8" t="s">
        <v>4220</v>
      </c>
      <c r="G1324" s="8" t="s">
        <v>4221</v>
      </c>
      <c r="H1324" s="10" t="s">
        <v>4222</v>
      </c>
      <c r="I1324" s="8" t="s">
        <v>74</v>
      </c>
      <c r="J1324" s="15" t="s">
        <v>1180</v>
      </c>
      <c r="K1324" s="34" t="s">
        <v>3963</v>
      </c>
      <c r="L1324" s="15" t="s">
        <v>3964</v>
      </c>
      <c r="M1324" s="15" t="s">
        <v>4223</v>
      </c>
      <c r="N1324" s="8"/>
      <c r="O1324" s="8"/>
      <c r="P1324" s="8"/>
      <c r="Q1324" s="20">
        <v>38244</v>
      </c>
      <c r="R1324" s="8" t="str">
        <f t="shared" ref="R1324:R1334" si="8">TEXT(Q1324,"d.m.rrrr")</f>
        <v>14.9.2004</v>
      </c>
      <c r="S1324" s="8" t="s">
        <v>3013</v>
      </c>
      <c r="T1324" s="8" t="s">
        <v>3013</v>
      </c>
      <c r="U1324" s="8" t="s">
        <v>4224</v>
      </c>
      <c r="V1324" s="12"/>
      <c r="W1324" s="8" t="s">
        <v>3013</v>
      </c>
      <c r="X1324" s="8" t="s">
        <v>4225</v>
      </c>
    </row>
    <row r="1325" spans="1:24" ht="15" customHeight="1" x14ac:dyDescent="0.25">
      <c r="A1325" s="8" t="s">
        <v>24</v>
      </c>
      <c r="B1325" s="9">
        <v>2004</v>
      </c>
      <c r="C1325" s="8"/>
      <c r="D1325" s="8" t="s">
        <v>4226</v>
      </c>
      <c r="E1325" s="8" t="s">
        <v>1289</v>
      </c>
      <c r="F1325" s="8" t="s">
        <v>4227</v>
      </c>
      <c r="G1325" s="8" t="s">
        <v>4228</v>
      </c>
      <c r="H1325" s="10" t="s">
        <v>4226</v>
      </c>
      <c r="I1325" s="8" t="s">
        <v>74</v>
      </c>
      <c r="J1325" s="15" t="s">
        <v>1180</v>
      </c>
      <c r="K1325" s="34" t="s">
        <v>3963</v>
      </c>
      <c r="L1325" s="15" t="s">
        <v>3964</v>
      </c>
      <c r="M1325" s="8" t="s">
        <v>4218</v>
      </c>
      <c r="N1325" s="8"/>
      <c r="O1325" s="8" t="s">
        <v>4229</v>
      </c>
      <c r="P1325" s="8"/>
      <c r="Q1325" s="20">
        <v>38245</v>
      </c>
      <c r="R1325" s="8" t="str">
        <f t="shared" si="8"/>
        <v>15.9.2004</v>
      </c>
      <c r="S1325" s="8" t="s">
        <v>3013</v>
      </c>
      <c r="T1325" s="8" t="s">
        <v>3013</v>
      </c>
      <c r="U1325" s="12"/>
      <c r="V1325" s="12"/>
      <c r="W1325" s="8" t="s">
        <v>3013</v>
      </c>
      <c r="X1325" s="8"/>
    </row>
    <row r="1326" spans="1:24" ht="15" customHeight="1" x14ac:dyDescent="0.25">
      <c r="A1326" s="8" t="s">
        <v>24</v>
      </c>
      <c r="B1326" s="9">
        <v>2005</v>
      </c>
      <c r="C1326" s="8"/>
      <c r="D1326" s="8" t="s">
        <v>3941</v>
      </c>
      <c r="E1326" s="8" t="s">
        <v>1887</v>
      </c>
      <c r="F1326" s="8" t="s">
        <v>3942</v>
      </c>
      <c r="G1326" s="8" t="s">
        <v>3943</v>
      </c>
      <c r="H1326" s="10" t="s">
        <v>4230</v>
      </c>
      <c r="I1326" s="8" t="s">
        <v>74</v>
      </c>
      <c r="J1326" s="15" t="s">
        <v>1279</v>
      </c>
      <c r="K1326" s="15" t="s">
        <v>3017</v>
      </c>
      <c r="L1326" s="8"/>
      <c r="M1326" s="15" t="s">
        <v>4231</v>
      </c>
      <c r="N1326" s="8"/>
      <c r="O1326" s="8" t="s">
        <v>4232</v>
      </c>
      <c r="P1326" s="8"/>
      <c r="Q1326" s="20">
        <v>38971</v>
      </c>
      <c r="R1326" s="8" t="str">
        <f t="shared" si="8"/>
        <v>11.9.2006</v>
      </c>
      <c r="S1326" s="8" t="s">
        <v>3013</v>
      </c>
      <c r="T1326" s="8" t="s">
        <v>3013</v>
      </c>
      <c r="U1326" s="8" t="s">
        <v>4117</v>
      </c>
      <c r="V1326" s="12"/>
      <c r="W1326" s="8" t="s">
        <v>3013</v>
      </c>
      <c r="X1326" s="8"/>
    </row>
    <row r="1327" spans="1:24" ht="15" customHeight="1" x14ac:dyDescent="0.25">
      <c r="A1327" s="8" t="s">
        <v>24</v>
      </c>
      <c r="B1327" s="9">
        <v>2006</v>
      </c>
      <c r="C1327" s="8"/>
      <c r="D1327" s="8" t="s">
        <v>4112</v>
      </c>
      <c r="E1327" s="8" t="s">
        <v>1887</v>
      </c>
      <c r="F1327" s="8" t="s">
        <v>2780</v>
      </c>
      <c r="G1327" s="8" t="s">
        <v>4113</v>
      </c>
      <c r="H1327" s="10" t="s">
        <v>4230</v>
      </c>
      <c r="I1327" s="8" t="s">
        <v>74</v>
      </c>
      <c r="J1327" s="15" t="s">
        <v>1279</v>
      </c>
      <c r="K1327" s="15" t="s">
        <v>3010</v>
      </c>
      <c r="L1327" s="8"/>
      <c r="M1327" s="15" t="s">
        <v>4233</v>
      </c>
      <c r="N1327" s="8"/>
      <c r="O1327" s="8"/>
      <c r="P1327" s="8"/>
      <c r="Q1327" s="20">
        <v>38159</v>
      </c>
      <c r="R1327" s="8" t="str">
        <f t="shared" si="8"/>
        <v>21.6.2004</v>
      </c>
      <c r="S1327" s="8" t="s">
        <v>3013</v>
      </c>
      <c r="T1327" s="8" t="s">
        <v>3013</v>
      </c>
      <c r="U1327" s="8" t="s">
        <v>4117</v>
      </c>
      <c r="V1327" s="12"/>
      <c r="W1327" s="8" t="s">
        <v>3013</v>
      </c>
      <c r="X1327" s="8"/>
    </row>
    <row r="1328" spans="1:24" ht="15" customHeight="1" x14ac:dyDescent="0.25">
      <c r="A1328" s="8" t="s">
        <v>24</v>
      </c>
      <c r="B1328" s="9">
        <v>2007</v>
      </c>
      <c r="C1328" s="8"/>
      <c r="D1328" s="8" t="s">
        <v>4100</v>
      </c>
      <c r="E1328" s="8" t="s">
        <v>4101</v>
      </c>
      <c r="F1328" s="8" t="s">
        <v>4102</v>
      </c>
      <c r="G1328" s="8" t="s">
        <v>4103</v>
      </c>
      <c r="H1328" s="10" t="s">
        <v>4100</v>
      </c>
      <c r="I1328" s="8" t="s">
        <v>74</v>
      </c>
      <c r="J1328" s="15" t="s">
        <v>1279</v>
      </c>
      <c r="K1328" s="15" t="s">
        <v>3010</v>
      </c>
      <c r="L1328" s="8"/>
      <c r="M1328" s="15" t="s">
        <v>4234</v>
      </c>
      <c r="N1328" s="8"/>
      <c r="O1328" s="8" t="s">
        <v>4235</v>
      </c>
      <c r="P1328" s="8"/>
      <c r="Q1328" s="20">
        <v>38161</v>
      </c>
      <c r="R1328" s="8" t="str">
        <f t="shared" si="8"/>
        <v>23.6.2004</v>
      </c>
      <c r="S1328" s="8" t="s">
        <v>3013</v>
      </c>
      <c r="T1328" s="8" t="s">
        <v>3013</v>
      </c>
      <c r="U1328" s="12"/>
      <c r="V1328" s="12"/>
      <c r="W1328" s="8" t="s">
        <v>3013</v>
      </c>
      <c r="X1328" s="8" t="s">
        <v>4236</v>
      </c>
    </row>
    <row r="1329" spans="1:25" ht="15" customHeight="1" x14ac:dyDescent="0.25">
      <c r="A1329" s="8" t="s">
        <v>24</v>
      </c>
      <c r="B1329" s="9">
        <v>2008</v>
      </c>
      <c r="C1329" s="8"/>
      <c r="D1329" s="10" t="str">
        <f>E1329&amp;" "&amp;F1329&amp;" "&amp;G1329</f>
        <v>Xanthoparmelia protomatrae (Gyeln.) Hale</v>
      </c>
      <c r="E1329" s="8" t="s">
        <v>2069</v>
      </c>
      <c r="F1329" s="8" t="s">
        <v>4220</v>
      </c>
      <c r="G1329" s="8" t="s">
        <v>4221</v>
      </c>
      <c r="H1329" s="10" t="s">
        <v>4237</v>
      </c>
      <c r="I1329" s="8" t="s">
        <v>74</v>
      </c>
      <c r="J1329" s="15" t="s">
        <v>1180</v>
      </c>
      <c r="K1329" s="34" t="s">
        <v>3963</v>
      </c>
      <c r="L1329" s="15" t="s">
        <v>3973</v>
      </c>
      <c r="M1329" s="15" t="s">
        <v>3974</v>
      </c>
      <c r="N1329" s="8"/>
      <c r="O1329" s="8"/>
      <c r="P1329" s="8"/>
      <c r="Q1329" s="20">
        <v>38246</v>
      </c>
      <c r="R1329" s="8" t="str">
        <f t="shared" si="8"/>
        <v>16.9.2004</v>
      </c>
      <c r="S1329" s="8" t="s">
        <v>3013</v>
      </c>
      <c r="T1329" s="8" t="s">
        <v>3013</v>
      </c>
      <c r="U1329" s="8" t="s">
        <v>4224</v>
      </c>
      <c r="V1329" s="12"/>
      <c r="W1329" s="8" t="s">
        <v>3013</v>
      </c>
      <c r="X1329" s="8"/>
    </row>
    <row r="1330" spans="1:25" ht="15" customHeight="1" x14ac:dyDescent="0.25">
      <c r="A1330" s="8" t="s">
        <v>24</v>
      </c>
      <c r="B1330" s="9">
        <v>2009</v>
      </c>
      <c r="C1330" s="8"/>
      <c r="D1330" s="10" t="str">
        <f>E1330&amp;" "&amp;F1330&amp;" "&amp;G1330</f>
        <v>Xanthoparmelia loxodes (Nyl.) O. Blanco et al.</v>
      </c>
      <c r="E1330" s="8" t="s">
        <v>2069</v>
      </c>
      <c r="F1330" s="8" t="s">
        <v>3975</v>
      </c>
      <c r="G1330" s="16" t="s">
        <v>2642</v>
      </c>
      <c r="H1330" s="10" t="s">
        <v>4238</v>
      </c>
      <c r="I1330" s="8" t="s">
        <v>74</v>
      </c>
      <c r="J1330" s="15" t="s">
        <v>1180</v>
      </c>
      <c r="K1330" s="34" t="s">
        <v>3963</v>
      </c>
      <c r="L1330" s="15" t="s">
        <v>3964</v>
      </c>
      <c r="M1330" s="15" t="s">
        <v>4223</v>
      </c>
      <c r="N1330" s="8"/>
      <c r="O1330" s="8"/>
      <c r="P1330" s="8"/>
      <c r="Q1330" s="20">
        <v>38244</v>
      </c>
      <c r="R1330" s="8" t="str">
        <f t="shared" si="8"/>
        <v>14.9.2004</v>
      </c>
      <c r="S1330" s="8" t="s">
        <v>3013</v>
      </c>
      <c r="T1330" s="8" t="s">
        <v>3013</v>
      </c>
      <c r="U1330" s="12"/>
      <c r="V1330" s="12"/>
      <c r="W1330" s="8" t="s">
        <v>3013</v>
      </c>
      <c r="X1330" s="8"/>
    </row>
    <row r="1331" spans="1:25" ht="15" customHeight="1" x14ac:dyDescent="0.25">
      <c r="A1331" s="8" t="s">
        <v>24</v>
      </c>
      <c r="B1331" s="9">
        <v>2010</v>
      </c>
      <c r="C1331" s="8"/>
      <c r="D1331" s="8" t="s">
        <v>4050</v>
      </c>
      <c r="E1331" s="13" t="s">
        <v>1577</v>
      </c>
      <c r="F1331" s="13" t="s">
        <v>3821</v>
      </c>
      <c r="G1331" s="8" t="s">
        <v>4051</v>
      </c>
      <c r="H1331" s="10" t="s">
        <v>4239</v>
      </c>
      <c r="I1331" s="8" t="s">
        <v>74</v>
      </c>
      <c r="J1331" s="15" t="s">
        <v>1180</v>
      </c>
      <c r="K1331" s="34" t="s">
        <v>3963</v>
      </c>
      <c r="L1331" s="15" t="s">
        <v>3964</v>
      </c>
      <c r="M1331" s="8" t="s">
        <v>4218</v>
      </c>
      <c r="N1331" s="8"/>
      <c r="O1331" s="8"/>
      <c r="P1331" s="8"/>
      <c r="Q1331" s="20">
        <v>38245</v>
      </c>
      <c r="R1331" s="8" t="str">
        <f t="shared" si="8"/>
        <v>15.9.2004</v>
      </c>
      <c r="S1331" s="13" t="s">
        <v>3013</v>
      </c>
      <c r="T1331" s="13" t="s">
        <v>3013</v>
      </c>
      <c r="U1331" s="12"/>
      <c r="V1331" s="12"/>
      <c r="W1331" s="8" t="s">
        <v>3013</v>
      </c>
      <c r="X1331" s="8"/>
    </row>
    <row r="1332" spans="1:25" ht="15" customHeight="1" x14ac:dyDescent="0.25">
      <c r="A1332" s="8" t="s">
        <v>24</v>
      </c>
      <c r="B1332" s="9">
        <v>2011</v>
      </c>
      <c r="C1332" s="8"/>
      <c r="D1332" s="8" t="s">
        <v>3229</v>
      </c>
      <c r="E1332" s="8" t="s">
        <v>2484</v>
      </c>
      <c r="F1332" s="8" t="s">
        <v>2485</v>
      </c>
      <c r="G1332" s="8" t="s">
        <v>855</v>
      </c>
      <c r="H1332" s="10" t="s">
        <v>3229</v>
      </c>
      <c r="I1332" s="8" t="s">
        <v>74</v>
      </c>
      <c r="J1332" s="15" t="s">
        <v>1180</v>
      </c>
      <c r="K1332" s="34" t="s">
        <v>3963</v>
      </c>
      <c r="L1332" s="15" t="s">
        <v>3964</v>
      </c>
      <c r="M1332" s="8" t="s">
        <v>4218</v>
      </c>
      <c r="N1332" s="8"/>
      <c r="O1332" s="8"/>
      <c r="P1332" s="8"/>
      <c r="Q1332" s="20">
        <v>38245</v>
      </c>
      <c r="R1332" s="8" t="str">
        <f t="shared" si="8"/>
        <v>15.9.2004</v>
      </c>
      <c r="S1332" s="13" t="s">
        <v>3013</v>
      </c>
      <c r="T1332" s="13" t="s">
        <v>3013</v>
      </c>
      <c r="U1332" s="12"/>
      <c r="V1332" s="12"/>
      <c r="W1332" s="8" t="s">
        <v>3013</v>
      </c>
      <c r="X1332" s="8" t="str">
        <f>"+ Dimerella pineti (?)"</f>
        <v>+ Dimerella pineti (?)</v>
      </c>
    </row>
    <row r="1333" spans="1:25" ht="15" customHeight="1" x14ac:dyDescent="0.25">
      <c r="A1333" s="8" t="s">
        <v>24</v>
      </c>
      <c r="B1333" s="9">
        <v>2012</v>
      </c>
      <c r="C1333" s="8"/>
      <c r="D1333" s="10" t="str">
        <f>E1333&amp;" "&amp;F1333&amp;" "&amp;G1333</f>
        <v>Xanthoparmelia protomatrae (Gyeln.) Hale</v>
      </c>
      <c r="E1333" s="8" t="s">
        <v>2069</v>
      </c>
      <c r="F1333" s="8" t="s">
        <v>4220</v>
      </c>
      <c r="G1333" s="8" t="s">
        <v>4221</v>
      </c>
      <c r="H1333" s="10" t="s">
        <v>4240</v>
      </c>
      <c r="I1333" s="8" t="s">
        <v>74</v>
      </c>
      <c r="J1333" s="15" t="s">
        <v>1180</v>
      </c>
      <c r="K1333" s="34" t="s">
        <v>3963</v>
      </c>
      <c r="L1333" s="15" t="s">
        <v>3964</v>
      </c>
      <c r="M1333" s="8" t="s">
        <v>4241</v>
      </c>
      <c r="N1333" s="8"/>
      <c r="O1333" s="8"/>
      <c r="P1333" s="8"/>
      <c r="Q1333" s="20">
        <v>38244</v>
      </c>
      <c r="R1333" s="8" t="str">
        <f t="shared" si="8"/>
        <v>14.9.2004</v>
      </c>
      <c r="S1333" s="8" t="s">
        <v>3013</v>
      </c>
      <c r="T1333" s="8" t="s">
        <v>3013</v>
      </c>
      <c r="U1333" s="8" t="s">
        <v>4224</v>
      </c>
      <c r="V1333" s="12"/>
      <c r="W1333" s="8" t="s">
        <v>3013</v>
      </c>
      <c r="X1333" s="8"/>
    </row>
    <row r="1334" spans="1:25" ht="15" customHeight="1" x14ac:dyDescent="0.25">
      <c r="A1334" s="8" t="s">
        <v>24</v>
      </c>
      <c r="B1334" s="9">
        <v>2013</v>
      </c>
      <c r="C1334" s="8"/>
      <c r="D1334" s="8" t="s">
        <v>3336</v>
      </c>
      <c r="E1334" s="8" t="s">
        <v>2795</v>
      </c>
      <c r="F1334" s="8" t="s">
        <v>2800</v>
      </c>
      <c r="G1334" s="8" t="s">
        <v>3337</v>
      </c>
      <c r="H1334" s="10" t="s">
        <v>4242</v>
      </c>
      <c r="I1334" s="8" t="s">
        <v>74</v>
      </c>
      <c r="J1334" s="15" t="s">
        <v>1180</v>
      </c>
      <c r="K1334" s="34" t="s">
        <v>3963</v>
      </c>
      <c r="L1334" s="15" t="s">
        <v>3964</v>
      </c>
      <c r="M1334" s="8" t="s">
        <v>4218</v>
      </c>
      <c r="N1334" s="8"/>
      <c r="O1334" s="8"/>
      <c r="P1334" s="8"/>
      <c r="Q1334" s="20">
        <v>38245</v>
      </c>
      <c r="R1334" s="8" t="str">
        <f t="shared" si="8"/>
        <v>15.9.2004</v>
      </c>
      <c r="S1334" s="8" t="s">
        <v>3013</v>
      </c>
      <c r="T1334" s="8" t="s">
        <v>3013</v>
      </c>
      <c r="U1334" s="8" t="s">
        <v>4117</v>
      </c>
      <c r="V1334" s="12"/>
      <c r="W1334" s="8" t="s">
        <v>3013</v>
      </c>
      <c r="X1334" s="8" t="str">
        <f>"+ Physconia grisea"</f>
        <v>+ Physconia grisea</v>
      </c>
    </row>
    <row r="1335" spans="1:25" ht="15" customHeight="1" x14ac:dyDescent="0.25">
      <c r="A1335" s="8" t="s">
        <v>24</v>
      </c>
      <c r="B1335" s="9">
        <v>2014</v>
      </c>
      <c r="C1335" s="8"/>
      <c r="D1335" s="8" t="s">
        <v>4243</v>
      </c>
      <c r="E1335" s="8" t="s">
        <v>3343</v>
      </c>
      <c r="F1335" s="8" t="s">
        <v>67</v>
      </c>
      <c r="G1335" s="8"/>
      <c r="H1335" s="10" t="s">
        <v>4243</v>
      </c>
      <c r="I1335" s="8" t="s">
        <v>74</v>
      </c>
      <c r="J1335" s="15" t="s">
        <v>1180</v>
      </c>
      <c r="K1335" s="34" t="s">
        <v>3963</v>
      </c>
      <c r="L1335" s="15" t="s">
        <v>3964</v>
      </c>
      <c r="M1335" s="15" t="s">
        <v>4244</v>
      </c>
      <c r="N1335" s="8"/>
      <c r="O1335" s="8"/>
      <c r="P1335" s="8"/>
      <c r="Q1335" s="8"/>
      <c r="R1335" s="8"/>
      <c r="S1335" s="8" t="s">
        <v>3013</v>
      </c>
      <c r="T1335" s="8" t="s">
        <v>3013</v>
      </c>
      <c r="U1335" s="12"/>
      <c r="V1335" s="12"/>
      <c r="W1335" s="8" t="s">
        <v>3013</v>
      </c>
      <c r="X1335" s="8"/>
    </row>
    <row r="1336" spans="1:25" ht="15" customHeight="1" x14ac:dyDescent="0.25">
      <c r="A1336" s="8" t="s">
        <v>24</v>
      </c>
      <c r="B1336" s="9">
        <v>2015</v>
      </c>
      <c r="C1336" s="8"/>
      <c r="D1336" s="8" t="s">
        <v>4230</v>
      </c>
      <c r="E1336" s="8" t="s">
        <v>4080</v>
      </c>
      <c r="F1336" s="8" t="s">
        <v>67</v>
      </c>
      <c r="G1336" s="8"/>
      <c r="H1336" s="10" t="s">
        <v>4230</v>
      </c>
      <c r="I1336" s="8" t="s">
        <v>74</v>
      </c>
      <c r="J1336" s="15" t="s">
        <v>1279</v>
      </c>
      <c r="K1336" s="15" t="s">
        <v>3017</v>
      </c>
      <c r="L1336" s="8"/>
      <c r="M1336" s="8"/>
      <c r="N1336" s="8"/>
      <c r="O1336" s="8" t="s">
        <v>3004</v>
      </c>
      <c r="P1336" s="8"/>
      <c r="Q1336" s="20">
        <v>38232</v>
      </c>
      <c r="R1336" s="8" t="str">
        <f t="shared" ref="R1336:R1341" si="9">TEXT(Q1336,"d.m.rrrr")</f>
        <v>2.9.2004</v>
      </c>
      <c r="S1336" s="8" t="s">
        <v>3013</v>
      </c>
      <c r="T1336" s="8" t="s">
        <v>3013</v>
      </c>
      <c r="U1336" s="12"/>
      <c r="V1336" s="12"/>
      <c r="W1336" s="8" t="s">
        <v>3013</v>
      </c>
      <c r="X1336" s="8"/>
    </row>
    <row r="1337" spans="1:25" ht="15" customHeight="1" x14ac:dyDescent="0.25">
      <c r="A1337" s="8" t="s">
        <v>24</v>
      </c>
      <c r="B1337" s="9">
        <v>2016</v>
      </c>
      <c r="C1337" s="13"/>
      <c r="D1337" s="13" t="s">
        <v>4245</v>
      </c>
      <c r="E1337" s="13" t="s">
        <v>4246</v>
      </c>
      <c r="F1337" s="13"/>
      <c r="G1337" s="13"/>
      <c r="H1337" s="18" t="s">
        <v>4245</v>
      </c>
      <c r="I1337" s="13" t="s">
        <v>74</v>
      </c>
      <c r="J1337" s="16" t="s">
        <v>1279</v>
      </c>
      <c r="K1337" s="16" t="s">
        <v>3017</v>
      </c>
      <c r="L1337" s="13"/>
      <c r="M1337" s="13" t="s">
        <v>4247</v>
      </c>
      <c r="N1337" s="13"/>
      <c r="O1337" s="13" t="s">
        <v>4248</v>
      </c>
      <c r="P1337" s="13"/>
      <c r="Q1337" s="21">
        <v>38972</v>
      </c>
      <c r="R1337" s="13" t="str">
        <f t="shared" si="9"/>
        <v>12.9.2006</v>
      </c>
      <c r="S1337" s="13" t="s">
        <v>3013</v>
      </c>
      <c r="T1337" s="13" t="s">
        <v>3013</v>
      </c>
      <c r="U1337" s="19"/>
      <c r="V1337" s="19"/>
      <c r="W1337" s="13" t="s">
        <v>3013</v>
      </c>
      <c r="X1337" s="13"/>
      <c r="Y1337" s="19"/>
    </row>
    <row r="1338" spans="1:25" ht="15" customHeight="1" x14ac:dyDescent="0.25">
      <c r="A1338" s="8" t="s">
        <v>24</v>
      </c>
      <c r="B1338" s="9">
        <v>2017</v>
      </c>
      <c r="C1338" s="8"/>
      <c r="D1338" s="8" t="s">
        <v>4249</v>
      </c>
      <c r="E1338" s="8" t="s">
        <v>4250</v>
      </c>
      <c r="F1338" s="8"/>
      <c r="G1338" s="8"/>
      <c r="H1338" s="10" t="s">
        <v>4249</v>
      </c>
      <c r="I1338" s="8" t="s">
        <v>74</v>
      </c>
      <c r="J1338" s="15" t="s">
        <v>1279</v>
      </c>
      <c r="K1338" s="15" t="s">
        <v>3010</v>
      </c>
      <c r="L1338" s="8"/>
      <c r="M1338" s="8" t="s">
        <v>4251</v>
      </c>
      <c r="N1338" s="8"/>
      <c r="O1338" s="8" t="s">
        <v>4252</v>
      </c>
      <c r="P1338" s="8"/>
      <c r="Q1338" s="20">
        <v>38232</v>
      </c>
      <c r="R1338" s="8" t="str">
        <f t="shared" si="9"/>
        <v>2.9.2004</v>
      </c>
      <c r="S1338" s="8" t="s">
        <v>3189</v>
      </c>
      <c r="T1338" s="8" t="s">
        <v>3280</v>
      </c>
      <c r="U1338" s="12"/>
      <c r="V1338" s="12"/>
      <c r="W1338" s="8" t="s">
        <v>3013</v>
      </c>
      <c r="X1338" s="8" t="s">
        <v>4253</v>
      </c>
    </row>
    <row r="1339" spans="1:25" ht="15" customHeight="1" x14ac:dyDescent="0.25">
      <c r="A1339" s="8" t="s">
        <v>24</v>
      </c>
      <c r="B1339" s="9">
        <v>2018</v>
      </c>
      <c r="C1339" s="8"/>
      <c r="D1339" s="8" t="s">
        <v>4254</v>
      </c>
      <c r="E1339" s="8" t="s">
        <v>847</v>
      </c>
      <c r="F1339" s="8" t="s">
        <v>2563</v>
      </c>
      <c r="G1339" s="8" t="s">
        <v>4255</v>
      </c>
      <c r="H1339" s="10" t="s">
        <v>2564</v>
      </c>
      <c r="I1339" s="8" t="s">
        <v>74</v>
      </c>
      <c r="J1339" s="15" t="s">
        <v>1242</v>
      </c>
      <c r="K1339" s="15" t="s">
        <v>2296</v>
      </c>
      <c r="L1339" s="15" t="s">
        <v>2297</v>
      </c>
      <c r="M1339" s="15" t="s">
        <v>4256</v>
      </c>
      <c r="N1339" s="15" t="s">
        <v>4257</v>
      </c>
      <c r="O1339" s="8" t="s">
        <v>4258</v>
      </c>
      <c r="P1339" s="8"/>
      <c r="Q1339" s="20">
        <v>39694</v>
      </c>
      <c r="R1339" s="8" t="str">
        <f t="shared" si="9"/>
        <v>3.9.2008</v>
      </c>
      <c r="S1339" s="8" t="s">
        <v>4259</v>
      </c>
      <c r="T1339" s="8" t="s">
        <v>4105</v>
      </c>
      <c r="U1339" s="8" t="s">
        <v>3020</v>
      </c>
      <c r="V1339" s="12"/>
      <c r="W1339" s="8" t="s">
        <v>4259</v>
      </c>
      <c r="X1339" s="8" t="s">
        <v>2165</v>
      </c>
    </row>
    <row r="1340" spans="1:25" ht="15" customHeight="1" x14ac:dyDescent="0.25">
      <c r="A1340" s="8" t="s">
        <v>24</v>
      </c>
      <c r="B1340" s="9">
        <v>2019</v>
      </c>
      <c r="C1340" s="8"/>
      <c r="D1340" s="8" t="s">
        <v>1873</v>
      </c>
      <c r="E1340" s="8" t="s">
        <v>926</v>
      </c>
      <c r="F1340" s="8" t="s">
        <v>1874</v>
      </c>
      <c r="G1340" s="8" t="s">
        <v>1875</v>
      </c>
      <c r="H1340" s="8" t="s">
        <v>2747</v>
      </c>
      <c r="I1340" s="8" t="s">
        <v>74</v>
      </c>
      <c r="J1340" s="15" t="s">
        <v>1226</v>
      </c>
      <c r="K1340" s="8"/>
      <c r="L1340" s="15" t="s">
        <v>4260</v>
      </c>
      <c r="M1340" s="15" t="s">
        <v>2733</v>
      </c>
      <c r="N1340" s="8"/>
      <c r="O1340" s="8"/>
      <c r="P1340" s="8"/>
      <c r="Q1340" s="20">
        <v>7202</v>
      </c>
      <c r="R1340" s="8" t="str">
        <f t="shared" si="9"/>
        <v>19.9.1919</v>
      </c>
      <c r="S1340" s="8" t="s">
        <v>4261</v>
      </c>
      <c r="T1340" s="12"/>
      <c r="U1340" s="8" t="s">
        <v>4262</v>
      </c>
      <c r="V1340" s="12"/>
      <c r="W1340" s="8" t="s">
        <v>4263</v>
      </c>
      <c r="X1340" s="8"/>
    </row>
    <row r="1341" spans="1:25" ht="15" customHeight="1" x14ac:dyDescent="0.25">
      <c r="A1341" s="8" t="s">
        <v>24</v>
      </c>
      <c r="B1341" s="9">
        <v>2020</v>
      </c>
      <c r="C1341" s="8"/>
      <c r="D1341" s="8" t="s">
        <v>1869</v>
      </c>
      <c r="E1341" s="8" t="s">
        <v>926</v>
      </c>
      <c r="F1341" s="8" t="s">
        <v>1870</v>
      </c>
      <c r="G1341" s="8" t="s">
        <v>1871</v>
      </c>
      <c r="H1341" s="10" t="s">
        <v>2684</v>
      </c>
      <c r="I1341" s="8" t="s">
        <v>74</v>
      </c>
      <c r="J1341" s="8"/>
      <c r="K1341" s="8"/>
      <c r="L1341" s="8" t="s">
        <v>4264</v>
      </c>
      <c r="M1341" s="15" t="s">
        <v>4265</v>
      </c>
      <c r="N1341" s="8" t="s">
        <v>4266</v>
      </c>
      <c r="O1341" s="8" t="s">
        <v>4267</v>
      </c>
      <c r="P1341" s="8"/>
      <c r="Q1341" s="20">
        <v>21377</v>
      </c>
      <c r="R1341" s="8" t="str">
        <f t="shared" si="9"/>
        <v>11.7.1958</v>
      </c>
      <c r="S1341" s="8" t="s">
        <v>4268</v>
      </c>
      <c r="T1341" s="8" t="s">
        <v>4268</v>
      </c>
      <c r="U1341" s="8" t="s">
        <v>4262</v>
      </c>
      <c r="V1341" s="12"/>
      <c r="W1341" s="8" t="s">
        <v>4268</v>
      </c>
      <c r="X1341" s="8"/>
    </row>
    <row r="1342" spans="1:25" ht="15" customHeight="1" x14ac:dyDescent="0.25">
      <c r="A1342" s="8" t="s">
        <v>24</v>
      </c>
      <c r="B1342" s="9">
        <v>2021</v>
      </c>
      <c r="C1342" s="8"/>
      <c r="D1342" s="8" t="s">
        <v>4269</v>
      </c>
      <c r="E1342" s="8" t="s">
        <v>926</v>
      </c>
      <c r="F1342" s="8" t="s">
        <v>3124</v>
      </c>
      <c r="G1342" s="8" t="s">
        <v>4270</v>
      </c>
      <c r="H1342" s="10" t="s">
        <v>4269</v>
      </c>
      <c r="I1342" s="8" t="s">
        <v>27</v>
      </c>
      <c r="J1342" s="8"/>
      <c r="K1342" s="8"/>
      <c r="L1342" s="8"/>
      <c r="M1342" s="15" t="s">
        <v>4271</v>
      </c>
      <c r="N1342" s="8" t="s">
        <v>1795</v>
      </c>
      <c r="O1342" s="8"/>
      <c r="P1342" s="8"/>
      <c r="Q1342" s="8">
        <v>1948</v>
      </c>
      <c r="R1342" s="8"/>
      <c r="S1342" s="8" t="s">
        <v>4272</v>
      </c>
      <c r="T1342" s="12"/>
      <c r="U1342" s="12"/>
      <c r="V1342" s="12"/>
      <c r="W1342" s="8" t="s">
        <v>4263</v>
      </c>
      <c r="X1342" s="8"/>
    </row>
    <row r="1343" spans="1:25" ht="15" customHeight="1" x14ac:dyDescent="0.25">
      <c r="A1343" s="8" t="s">
        <v>24</v>
      </c>
      <c r="B1343" s="9">
        <v>2022</v>
      </c>
      <c r="C1343" s="8"/>
      <c r="D1343" s="8" t="s">
        <v>4273</v>
      </c>
      <c r="E1343" s="8" t="s">
        <v>218</v>
      </c>
      <c r="F1343" s="8" t="s">
        <v>4274</v>
      </c>
      <c r="G1343" s="8" t="s">
        <v>4275</v>
      </c>
      <c r="H1343" s="10" t="s">
        <v>4273</v>
      </c>
      <c r="I1343" s="8" t="s">
        <v>74</v>
      </c>
      <c r="J1343" s="8" t="s">
        <v>1226</v>
      </c>
      <c r="K1343" s="8"/>
      <c r="L1343" s="8" t="s">
        <v>4276</v>
      </c>
      <c r="M1343" s="15" t="s">
        <v>4277</v>
      </c>
      <c r="N1343" s="15" t="s">
        <v>4278</v>
      </c>
      <c r="O1343" s="8"/>
      <c r="P1343" s="8"/>
      <c r="Q1343" s="20">
        <v>38828</v>
      </c>
      <c r="R1343" s="8" t="str">
        <f t="shared" ref="R1343:R1384" si="10">TEXT(Q1343,"d.m.rrrr")</f>
        <v>21.4.2006</v>
      </c>
      <c r="S1343" s="8" t="s">
        <v>3013</v>
      </c>
      <c r="T1343" s="8" t="s">
        <v>3013</v>
      </c>
      <c r="U1343" s="12"/>
      <c r="V1343" s="12"/>
      <c r="W1343" s="8" t="s">
        <v>3013</v>
      </c>
      <c r="X1343" s="8"/>
    </row>
    <row r="1344" spans="1:25" ht="15" customHeight="1" x14ac:dyDescent="0.25">
      <c r="A1344" s="8" t="s">
        <v>24</v>
      </c>
      <c r="B1344" s="9">
        <v>2023</v>
      </c>
      <c r="C1344" s="8"/>
      <c r="D1344" s="8" t="s">
        <v>4279</v>
      </c>
      <c r="E1344" s="8" t="s">
        <v>4280</v>
      </c>
      <c r="F1344" s="8" t="s">
        <v>4281</v>
      </c>
      <c r="G1344" s="8" t="s">
        <v>4282</v>
      </c>
      <c r="H1344" s="10" t="s">
        <v>4279</v>
      </c>
      <c r="I1344" s="8" t="s">
        <v>74</v>
      </c>
      <c r="J1344" s="8" t="s">
        <v>1226</v>
      </c>
      <c r="K1344" s="8"/>
      <c r="L1344" s="8" t="s">
        <v>4276</v>
      </c>
      <c r="M1344" s="15" t="s">
        <v>4277</v>
      </c>
      <c r="N1344" s="15" t="s">
        <v>4278</v>
      </c>
      <c r="O1344" s="8"/>
      <c r="P1344" s="8"/>
      <c r="Q1344" s="20">
        <v>38828</v>
      </c>
      <c r="R1344" s="8" t="str">
        <f t="shared" si="10"/>
        <v>21.4.2006</v>
      </c>
      <c r="S1344" s="8" t="s">
        <v>3013</v>
      </c>
      <c r="T1344" s="8" t="s">
        <v>3013</v>
      </c>
      <c r="U1344" s="12"/>
      <c r="V1344" s="12"/>
      <c r="W1344" s="8" t="s">
        <v>3013</v>
      </c>
      <c r="X1344" s="8"/>
    </row>
    <row r="1345" spans="1:24" ht="15" customHeight="1" x14ac:dyDescent="0.25">
      <c r="A1345" s="8" t="s">
        <v>24</v>
      </c>
      <c r="B1345" s="9">
        <v>2024</v>
      </c>
      <c r="C1345" s="8"/>
      <c r="D1345" s="8" t="s">
        <v>4283</v>
      </c>
      <c r="E1345" s="8" t="s">
        <v>4284</v>
      </c>
      <c r="F1345" s="8" t="s">
        <v>3409</v>
      </c>
      <c r="G1345" s="8" t="s">
        <v>3410</v>
      </c>
      <c r="H1345" s="10" t="s">
        <v>4283</v>
      </c>
      <c r="I1345" s="8" t="s">
        <v>74</v>
      </c>
      <c r="J1345" s="8" t="s">
        <v>1226</v>
      </c>
      <c r="K1345" s="8"/>
      <c r="L1345" s="8" t="s">
        <v>4276</v>
      </c>
      <c r="M1345" s="15" t="s">
        <v>4277</v>
      </c>
      <c r="N1345" s="15" t="s">
        <v>4278</v>
      </c>
      <c r="O1345" s="15" t="s">
        <v>4285</v>
      </c>
      <c r="P1345" s="8"/>
      <c r="Q1345" s="20">
        <v>38828</v>
      </c>
      <c r="R1345" s="8" t="str">
        <f t="shared" si="10"/>
        <v>21.4.2006</v>
      </c>
      <c r="S1345" s="8" t="s">
        <v>3013</v>
      </c>
      <c r="T1345" s="8" t="s">
        <v>3013</v>
      </c>
      <c r="U1345" s="12"/>
      <c r="V1345" s="12"/>
      <c r="W1345" s="8" t="s">
        <v>3013</v>
      </c>
      <c r="X1345" s="8"/>
    </row>
    <row r="1346" spans="1:24" ht="15" customHeight="1" x14ac:dyDescent="0.25">
      <c r="A1346" s="8" t="s">
        <v>24</v>
      </c>
      <c r="B1346" s="9">
        <v>2025</v>
      </c>
      <c r="C1346" s="8"/>
      <c r="D1346" s="8" t="s">
        <v>1176</v>
      </c>
      <c r="E1346" s="8" t="s">
        <v>1177</v>
      </c>
      <c r="F1346" s="8" t="s">
        <v>1178</v>
      </c>
      <c r="G1346" s="8" t="s">
        <v>1179</v>
      </c>
      <c r="H1346" s="10" t="s">
        <v>1176</v>
      </c>
      <c r="I1346" s="8" t="s">
        <v>74</v>
      </c>
      <c r="J1346" s="8" t="s">
        <v>1226</v>
      </c>
      <c r="K1346" s="8"/>
      <c r="L1346" s="8" t="s">
        <v>4276</v>
      </c>
      <c r="M1346" s="15" t="s">
        <v>4286</v>
      </c>
      <c r="N1346" s="15"/>
      <c r="O1346" s="15" t="s">
        <v>4287</v>
      </c>
      <c r="P1346" s="8"/>
      <c r="Q1346" s="20">
        <v>38828</v>
      </c>
      <c r="R1346" s="8" t="str">
        <f t="shared" si="10"/>
        <v>21.4.2006</v>
      </c>
      <c r="S1346" s="8" t="s">
        <v>3013</v>
      </c>
      <c r="T1346" s="8" t="s">
        <v>3013</v>
      </c>
      <c r="U1346" s="12"/>
      <c r="V1346" s="12"/>
      <c r="W1346" s="8" t="s">
        <v>3013</v>
      </c>
      <c r="X1346" s="8"/>
    </row>
    <row r="1347" spans="1:24" ht="15" customHeight="1" x14ac:dyDescent="0.25">
      <c r="A1347" s="8" t="s">
        <v>24</v>
      </c>
      <c r="B1347" s="9">
        <v>2026</v>
      </c>
      <c r="C1347" s="8"/>
      <c r="D1347" s="8" t="s">
        <v>4288</v>
      </c>
      <c r="E1347" s="8" t="s">
        <v>1268</v>
      </c>
      <c r="F1347" s="8" t="s">
        <v>4289</v>
      </c>
      <c r="G1347" s="8" t="s">
        <v>3468</v>
      </c>
      <c r="H1347" s="10" t="s">
        <v>4288</v>
      </c>
      <c r="I1347" s="8" t="s">
        <v>74</v>
      </c>
      <c r="J1347" s="8" t="s">
        <v>1226</v>
      </c>
      <c r="K1347" s="8"/>
      <c r="L1347" s="8" t="s">
        <v>4276</v>
      </c>
      <c r="M1347" s="15" t="s">
        <v>4286</v>
      </c>
      <c r="N1347" s="15"/>
      <c r="O1347" s="8"/>
      <c r="P1347" s="8"/>
      <c r="Q1347" s="20">
        <v>38828</v>
      </c>
      <c r="R1347" s="8" t="str">
        <f t="shared" si="10"/>
        <v>21.4.2006</v>
      </c>
      <c r="S1347" s="8" t="s">
        <v>3013</v>
      </c>
      <c r="T1347" s="8" t="s">
        <v>3013</v>
      </c>
      <c r="U1347" s="12"/>
      <c r="V1347" s="12"/>
      <c r="W1347" s="8" t="s">
        <v>3013</v>
      </c>
      <c r="X1347" s="8"/>
    </row>
    <row r="1348" spans="1:24" ht="15" customHeight="1" x14ac:dyDescent="0.25">
      <c r="A1348" s="8" t="s">
        <v>24</v>
      </c>
      <c r="B1348" s="9">
        <v>2027</v>
      </c>
      <c r="C1348" s="8"/>
      <c r="D1348" s="8" t="s">
        <v>4290</v>
      </c>
      <c r="E1348" s="8" t="s">
        <v>1289</v>
      </c>
      <c r="F1348" s="8" t="s">
        <v>198</v>
      </c>
      <c r="G1348" s="8" t="s">
        <v>4291</v>
      </c>
      <c r="H1348" s="10" t="s">
        <v>4290</v>
      </c>
      <c r="I1348" s="8" t="s">
        <v>74</v>
      </c>
      <c r="J1348" s="8" t="s">
        <v>1226</v>
      </c>
      <c r="K1348" s="8"/>
      <c r="L1348" s="8" t="s">
        <v>4276</v>
      </c>
      <c r="M1348" s="15" t="s">
        <v>4286</v>
      </c>
      <c r="N1348" s="15"/>
      <c r="O1348" s="15" t="s">
        <v>4292</v>
      </c>
      <c r="P1348" s="8"/>
      <c r="Q1348" s="20">
        <v>38828</v>
      </c>
      <c r="R1348" s="8" t="str">
        <f t="shared" si="10"/>
        <v>21.4.2006</v>
      </c>
      <c r="S1348" s="8" t="s">
        <v>3013</v>
      </c>
      <c r="T1348" s="8" t="s">
        <v>3013</v>
      </c>
      <c r="U1348" s="12"/>
      <c r="V1348" s="12"/>
      <c r="W1348" s="8" t="s">
        <v>3013</v>
      </c>
      <c r="X1348" s="8"/>
    </row>
    <row r="1349" spans="1:24" ht="15" customHeight="1" x14ac:dyDescent="0.25">
      <c r="A1349" s="8" t="s">
        <v>24</v>
      </c>
      <c r="B1349" s="9">
        <v>2028</v>
      </c>
      <c r="C1349" s="8"/>
      <c r="D1349" s="8" t="s">
        <v>4293</v>
      </c>
      <c r="E1349" s="8" t="s">
        <v>4294</v>
      </c>
      <c r="F1349" s="8" t="s">
        <v>67</v>
      </c>
      <c r="G1349" s="8"/>
      <c r="H1349" s="10" t="s">
        <v>4293</v>
      </c>
      <c r="I1349" s="8" t="s">
        <v>74</v>
      </c>
      <c r="J1349" s="8" t="s">
        <v>1226</v>
      </c>
      <c r="K1349" s="8"/>
      <c r="L1349" s="8" t="s">
        <v>4276</v>
      </c>
      <c r="M1349" s="15" t="s">
        <v>4286</v>
      </c>
      <c r="N1349" s="15"/>
      <c r="O1349" s="15" t="s">
        <v>4295</v>
      </c>
      <c r="P1349" s="8"/>
      <c r="Q1349" s="20">
        <v>38828</v>
      </c>
      <c r="R1349" s="8" t="str">
        <f t="shared" si="10"/>
        <v>21.4.2006</v>
      </c>
      <c r="S1349" s="8" t="s">
        <v>3013</v>
      </c>
      <c r="T1349" s="8" t="s">
        <v>3013</v>
      </c>
      <c r="U1349" s="12"/>
      <c r="V1349" s="12"/>
      <c r="W1349" s="8" t="s">
        <v>3013</v>
      </c>
      <c r="X1349" s="8"/>
    </row>
    <row r="1350" spans="1:24" ht="15" customHeight="1" x14ac:dyDescent="0.25">
      <c r="A1350" s="8" t="s">
        <v>24</v>
      </c>
      <c r="B1350" s="9">
        <v>2029</v>
      </c>
      <c r="C1350" s="8"/>
      <c r="D1350" s="8" t="s">
        <v>1849</v>
      </c>
      <c r="E1350" s="8" t="s">
        <v>919</v>
      </c>
      <c r="F1350" s="8" t="s">
        <v>978</v>
      </c>
      <c r="G1350" s="8" t="s">
        <v>2630</v>
      </c>
      <c r="H1350" s="10" t="s">
        <v>1849</v>
      </c>
      <c r="I1350" s="8" t="s">
        <v>74</v>
      </c>
      <c r="J1350" s="8" t="s">
        <v>1226</v>
      </c>
      <c r="K1350" s="8"/>
      <c r="L1350" s="8" t="s">
        <v>4276</v>
      </c>
      <c r="M1350" s="15" t="s">
        <v>4296</v>
      </c>
      <c r="N1350" s="15"/>
      <c r="O1350" s="15" t="s">
        <v>4297</v>
      </c>
      <c r="P1350" s="8"/>
      <c r="Q1350" s="20">
        <v>38828</v>
      </c>
      <c r="R1350" s="8" t="str">
        <f t="shared" si="10"/>
        <v>21.4.2006</v>
      </c>
      <c r="S1350" s="8" t="s">
        <v>3013</v>
      </c>
      <c r="T1350" s="8" t="s">
        <v>3013</v>
      </c>
      <c r="U1350" s="12"/>
      <c r="V1350" s="12"/>
      <c r="W1350" s="8" t="s">
        <v>3013</v>
      </c>
      <c r="X1350" s="8" t="str">
        <f>"+ Cand. xanthostigma"</f>
        <v>+ Cand. xanthostigma</v>
      </c>
    </row>
    <row r="1351" spans="1:24" ht="15" customHeight="1" x14ac:dyDescent="0.25">
      <c r="A1351" s="8" t="s">
        <v>24</v>
      </c>
      <c r="B1351" s="9">
        <v>2030</v>
      </c>
      <c r="C1351" s="8"/>
      <c r="D1351" s="8" t="s">
        <v>4014</v>
      </c>
      <c r="E1351" s="8" t="s">
        <v>818</v>
      </c>
      <c r="F1351" s="8" t="s">
        <v>4015</v>
      </c>
      <c r="G1351" s="8" t="s">
        <v>4016</v>
      </c>
      <c r="H1351" s="10" t="s">
        <v>4014</v>
      </c>
      <c r="I1351" s="8" t="s">
        <v>74</v>
      </c>
      <c r="J1351" s="8" t="s">
        <v>1226</v>
      </c>
      <c r="K1351" s="8"/>
      <c r="L1351" s="8" t="s">
        <v>4276</v>
      </c>
      <c r="M1351" s="15" t="s">
        <v>4286</v>
      </c>
      <c r="N1351" s="15"/>
      <c r="O1351" s="8"/>
      <c r="P1351" s="8"/>
      <c r="Q1351" s="20">
        <v>38828</v>
      </c>
      <c r="R1351" s="8" t="str">
        <f t="shared" si="10"/>
        <v>21.4.2006</v>
      </c>
      <c r="S1351" s="13" t="s">
        <v>3013</v>
      </c>
      <c r="T1351" s="13" t="s">
        <v>3013</v>
      </c>
      <c r="U1351" s="12"/>
      <c r="V1351" s="12"/>
      <c r="W1351" s="8" t="s">
        <v>3013</v>
      </c>
      <c r="X1351" s="8" t="str">
        <f>"+ Caloplaca chlorina"</f>
        <v>+ Caloplaca chlorina</v>
      </c>
    </row>
    <row r="1352" spans="1:24" ht="15" customHeight="1" x14ac:dyDescent="0.25">
      <c r="A1352" s="8" t="s">
        <v>24</v>
      </c>
      <c r="B1352" s="9">
        <v>2031</v>
      </c>
      <c r="C1352" s="8"/>
      <c r="D1352" s="8" t="s">
        <v>4298</v>
      </c>
      <c r="E1352" s="8" t="s">
        <v>1289</v>
      </c>
      <c r="F1352" s="8" t="s">
        <v>1290</v>
      </c>
      <c r="G1352" s="8" t="s">
        <v>4299</v>
      </c>
      <c r="H1352" s="10" t="s">
        <v>4298</v>
      </c>
      <c r="I1352" s="8" t="s">
        <v>74</v>
      </c>
      <c r="J1352" s="8" t="s">
        <v>1226</v>
      </c>
      <c r="K1352" s="8"/>
      <c r="L1352" s="8" t="s">
        <v>4276</v>
      </c>
      <c r="M1352" s="15" t="s">
        <v>4286</v>
      </c>
      <c r="N1352" s="8"/>
      <c r="O1352" s="8"/>
      <c r="P1352" s="8"/>
      <c r="Q1352" s="20">
        <v>38828</v>
      </c>
      <c r="R1352" s="8" t="str">
        <f t="shared" si="10"/>
        <v>21.4.2006</v>
      </c>
      <c r="S1352" s="8" t="s">
        <v>3013</v>
      </c>
      <c r="T1352" s="8" t="s">
        <v>4300</v>
      </c>
      <c r="U1352" s="12"/>
      <c r="V1352" s="12"/>
      <c r="W1352" s="8" t="s">
        <v>3013</v>
      </c>
      <c r="X1352" s="8"/>
    </row>
    <row r="1353" spans="1:24" ht="15" customHeight="1" x14ac:dyDescent="0.25">
      <c r="A1353" s="15" t="s">
        <v>24</v>
      </c>
      <c r="B1353" s="9">
        <v>2032</v>
      </c>
      <c r="C1353" s="8"/>
      <c r="D1353" s="8" t="s">
        <v>4301</v>
      </c>
      <c r="E1353" s="8" t="s">
        <v>1022</v>
      </c>
      <c r="F1353" s="8" t="s">
        <v>67</v>
      </c>
      <c r="G1353" s="8"/>
      <c r="H1353" s="10" t="s">
        <v>4301</v>
      </c>
      <c r="I1353" s="8" t="s">
        <v>4302</v>
      </c>
      <c r="J1353" s="8" t="s">
        <v>4303</v>
      </c>
      <c r="K1353" s="8"/>
      <c r="L1353" s="8" t="s">
        <v>4304</v>
      </c>
      <c r="M1353" s="8"/>
      <c r="N1353" s="8"/>
      <c r="O1353" s="8"/>
      <c r="P1353" s="8"/>
      <c r="Q1353" s="20" t="s">
        <v>4305</v>
      </c>
      <c r="R1353" s="8" t="str">
        <f t="shared" si="10"/>
        <v>6.5.2005 (?)</v>
      </c>
      <c r="S1353" s="8" t="s">
        <v>3013</v>
      </c>
      <c r="T1353" s="8" t="s">
        <v>3013</v>
      </c>
      <c r="U1353" s="12"/>
      <c r="V1353" s="12"/>
      <c r="W1353" s="8" t="s">
        <v>3013</v>
      </c>
      <c r="X1353" s="8"/>
    </row>
    <row r="1354" spans="1:24" ht="15" customHeight="1" x14ac:dyDescent="0.25">
      <c r="A1354" s="8" t="s">
        <v>24</v>
      </c>
      <c r="B1354" s="9">
        <v>2033</v>
      </c>
      <c r="C1354" s="8"/>
      <c r="D1354" s="10" t="str">
        <f>E1354&amp;" "&amp;F1354&amp;" "&amp;G1354</f>
        <v>Parmelia submontana Nádv.</v>
      </c>
      <c r="E1354" s="8" t="s">
        <v>2648</v>
      </c>
      <c r="F1354" s="8" t="s">
        <v>4306</v>
      </c>
      <c r="G1354" s="8" t="s">
        <v>2280</v>
      </c>
      <c r="H1354" s="10" t="s">
        <v>4307</v>
      </c>
      <c r="I1354" s="8" t="s">
        <v>74</v>
      </c>
      <c r="J1354" s="8" t="s">
        <v>1226</v>
      </c>
      <c r="K1354" s="8"/>
      <c r="L1354" s="8" t="s">
        <v>4276</v>
      </c>
      <c r="M1354" s="15" t="s">
        <v>4308</v>
      </c>
      <c r="N1354" s="8"/>
      <c r="O1354" s="8" t="s">
        <v>4309</v>
      </c>
      <c r="P1354" s="8"/>
      <c r="Q1354" s="20">
        <v>38828</v>
      </c>
      <c r="R1354" s="8" t="str">
        <f t="shared" si="10"/>
        <v>21.4.2006</v>
      </c>
      <c r="S1354" s="8" t="s">
        <v>3013</v>
      </c>
      <c r="T1354" s="8" t="s">
        <v>3013</v>
      </c>
      <c r="U1354" s="12"/>
      <c r="V1354" s="12"/>
      <c r="W1354" s="8" t="s">
        <v>3013</v>
      </c>
      <c r="X1354" s="8"/>
    </row>
    <row r="1355" spans="1:24" ht="15" customHeight="1" x14ac:dyDescent="0.25">
      <c r="A1355" s="8" t="s">
        <v>24</v>
      </c>
      <c r="B1355" s="9">
        <v>2034</v>
      </c>
      <c r="C1355" s="8"/>
      <c r="D1355" s="8" t="s">
        <v>4310</v>
      </c>
      <c r="E1355" s="8" t="s">
        <v>4311</v>
      </c>
      <c r="F1355" s="8" t="s">
        <v>4312</v>
      </c>
      <c r="G1355" s="8" t="s">
        <v>4313</v>
      </c>
      <c r="H1355" s="10" t="s">
        <v>4310</v>
      </c>
      <c r="I1355" s="8" t="s">
        <v>4314</v>
      </c>
      <c r="J1355" s="8" t="s">
        <v>4315</v>
      </c>
      <c r="K1355" s="8"/>
      <c r="L1355" s="8"/>
      <c r="M1355" s="15" t="s">
        <v>4316</v>
      </c>
      <c r="N1355" s="8"/>
      <c r="O1355" s="8"/>
      <c r="P1355" s="8"/>
      <c r="Q1355" s="20">
        <v>38195</v>
      </c>
      <c r="R1355" s="8" t="str">
        <f t="shared" si="10"/>
        <v>27.7.2004</v>
      </c>
      <c r="S1355" s="8" t="s">
        <v>3013</v>
      </c>
      <c r="T1355" s="8" t="s">
        <v>3013</v>
      </c>
      <c r="U1355" s="12"/>
      <c r="V1355" s="12"/>
      <c r="W1355" s="8" t="s">
        <v>3013</v>
      </c>
      <c r="X1355" s="8"/>
    </row>
    <row r="1356" spans="1:24" ht="15" customHeight="1" x14ac:dyDescent="0.25">
      <c r="A1356" s="8" t="s">
        <v>24</v>
      </c>
      <c r="B1356" s="9">
        <v>2035</v>
      </c>
      <c r="C1356" s="8"/>
      <c r="D1356" s="8" t="s">
        <v>4317</v>
      </c>
      <c r="E1356" s="8" t="s">
        <v>2598</v>
      </c>
      <c r="F1356" s="8" t="s">
        <v>4318</v>
      </c>
      <c r="G1356" s="8" t="s">
        <v>4319</v>
      </c>
      <c r="H1356" s="10" t="s">
        <v>4317</v>
      </c>
      <c r="I1356" s="8" t="s">
        <v>4314</v>
      </c>
      <c r="J1356" s="8" t="s">
        <v>4315</v>
      </c>
      <c r="K1356" s="8"/>
      <c r="L1356" s="8"/>
      <c r="M1356" s="15" t="s">
        <v>4320</v>
      </c>
      <c r="N1356" s="8"/>
      <c r="O1356" s="8"/>
      <c r="P1356" s="8"/>
      <c r="Q1356" s="20">
        <v>38195</v>
      </c>
      <c r="R1356" s="8" t="str">
        <f t="shared" si="10"/>
        <v>27.7.2004</v>
      </c>
      <c r="S1356" s="8" t="s">
        <v>3013</v>
      </c>
      <c r="T1356" s="8" t="s">
        <v>3013</v>
      </c>
      <c r="U1356" s="12"/>
      <c r="V1356" s="12"/>
      <c r="W1356" s="8" t="s">
        <v>3013</v>
      </c>
      <c r="X1356" s="8"/>
    </row>
    <row r="1357" spans="1:24" ht="15" customHeight="1" x14ac:dyDescent="0.25">
      <c r="A1357" s="8" t="s">
        <v>24</v>
      </c>
      <c r="B1357" s="9">
        <v>2036</v>
      </c>
      <c r="C1357" s="8"/>
      <c r="D1357" s="8" t="s">
        <v>4317</v>
      </c>
      <c r="E1357" s="8" t="s">
        <v>2598</v>
      </c>
      <c r="F1357" s="8" t="s">
        <v>4318</v>
      </c>
      <c r="G1357" s="8" t="s">
        <v>4319</v>
      </c>
      <c r="H1357" s="10" t="s">
        <v>4317</v>
      </c>
      <c r="I1357" s="8" t="s">
        <v>4314</v>
      </c>
      <c r="J1357" s="8"/>
      <c r="K1357" s="8"/>
      <c r="L1357" s="8" t="s">
        <v>4321</v>
      </c>
      <c r="M1357" s="15" t="s">
        <v>4322</v>
      </c>
      <c r="N1357" s="8"/>
      <c r="O1357" s="8" t="s">
        <v>4323</v>
      </c>
      <c r="P1357" s="8"/>
      <c r="Q1357" s="20">
        <v>38197</v>
      </c>
      <c r="R1357" s="8" t="str">
        <f t="shared" si="10"/>
        <v>29.7.2004</v>
      </c>
      <c r="S1357" s="8" t="s">
        <v>3013</v>
      </c>
      <c r="T1357" s="8" t="s">
        <v>3013</v>
      </c>
      <c r="U1357" s="12"/>
      <c r="V1357" s="12"/>
      <c r="W1357" s="8" t="s">
        <v>3013</v>
      </c>
      <c r="X1357" s="8"/>
    </row>
    <row r="1358" spans="1:24" ht="15" customHeight="1" x14ac:dyDescent="0.25">
      <c r="A1358" s="8" t="s">
        <v>24</v>
      </c>
      <c r="B1358" s="9">
        <v>2037</v>
      </c>
      <c r="C1358" s="8"/>
      <c r="D1358" s="8" t="s">
        <v>4324</v>
      </c>
      <c r="E1358" s="8" t="s">
        <v>1289</v>
      </c>
      <c r="F1358" s="8" t="s">
        <v>67</v>
      </c>
      <c r="G1358" s="8"/>
      <c r="H1358" s="10" t="s">
        <v>4325</v>
      </c>
      <c r="I1358" s="8" t="s">
        <v>4314</v>
      </c>
      <c r="J1358" s="8" t="s">
        <v>4315</v>
      </c>
      <c r="K1358" s="8"/>
      <c r="L1358" s="8"/>
      <c r="M1358" s="15" t="s">
        <v>4320</v>
      </c>
      <c r="N1358" s="8"/>
      <c r="O1358" s="8"/>
      <c r="P1358" s="8"/>
      <c r="Q1358" s="20">
        <v>38195</v>
      </c>
      <c r="R1358" s="8" t="str">
        <f t="shared" si="10"/>
        <v>27.7.2004</v>
      </c>
      <c r="S1358" s="8" t="s">
        <v>3013</v>
      </c>
      <c r="T1358" s="8" t="s">
        <v>3013</v>
      </c>
      <c r="U1358" s="12"/>
      <c r="V1358" s="12"/>
      <c r="W1358" s="8" t="s">
        <v>3013</v>
      </c>
      <c r="X1358" s="8"/>
    </row>
    <row r="1359" spans="1:24" ht="15" customHeight="1" x14ac:dyDescent="0.25">
      <c r="A1359" s="8" t="s">
        <v>24</v>
      </c>
      <c r="B1359" s="9">
        <v>2038</v>
      </c>
      <c r="C1359" s="8"/>
      <c r="D1359" s="8" t="s">
        <v>4326</v>
      </c>
      <c r="E1359" s="8" t="s">
        <v>2816</v>
      </c>
      <c r="F1359" s="8" t="s">
        <v>2817</v>
      </c>
      <c r="G1359" s="8" t="s">
        <v>4327</v>
      </c>
      <c r="H1359" s="8" t="s">
        <v>4326</v>
      </c>
      <c r="I1359" s="8" t="s">
        <v>4314</v>
      </c>
      <c r="J1359" s="8"/>
      <c r="K1359" s="8"/>
      <c r="L1359" s="8"/>
      <c r="M1359" s="15" t="s">
        <v>4328</v>
      </c>
      <c r="N1359" s="8"/>
      <c r="O1359" s="8"/>
      <c r="P1359" s="8"/>
      <c r="Q1359" s="20">
        <v>38222</v>
      </c>
      <c r="R1359" s="8" t="str">
        <f t="shared" si="10"/>
        <v>23.8.2004</v>
      </c>
      <c r="S1359" s="8" t="s">
        <v>3013</v>
      </c>
      <c r="T1359" s="8" t="s">
        <v>3013</v>
      </c>
      <c r="U1359" s="12"/>
      <c r="V1359" s="12"/>
      <c r="W1359" s="8" t="s">
        <v>3013</v>
      </c>
      <c r="X1359" s="8"/>
    </row>
    <row r="1360" spans="1:24" ht="15" customHeight="1" x14ac:dyDescent="0.25">
      <c r="A1360" s="8" t="s">
        <v>24</v>
      </c>
      <c r="B1360" s="9">
        <v>2039</v>
      </c>
      <c r="C1360" s="8"/>
      <c r="D1360" s="8" t="s">
        <v>4329</v>
      </c>
      <c r="E1360" s="8" t="s">
        <v>2358</v>
      </c>
      <c r="F1360" s="8" t="s">
        <v>67</v>
      </c>
      <c r="G1360" s="8"/>
      <c r="H1360" s="10" t="s">
        <v>4329</v>
      </c>
      <c r="I1360" s="8" t="s">
        <v>4314</v>
      </c>
      <c r="J1360" s="8" t="s">
        <v>4315</v>
      </c>
      <c r="K1360" s="8"/>
      <c r="L1360" s="8"/>
      <c r="M1360" s="15" t="s">
        <v>4330</v>
      </c>
      <c r="N1360" s="8"/>
      <c r="O1360" s="8" t="s">
        <v>4331</v>
      </c>
      <c r="P1360" s="8"/>
      <c r="Q1360" s="20">
        <v>38195</v>
      </c>
      <c r="R1360" s="8" t="str">
        <f t="shared" si="10"/>
        <v>27.7.2004</v>
      </c>
      <c r="S1360" s="13" t="s">
        <v>3013</v>
      </c>
      <c r="T1360" s="13" t="s">
        <v>3013</v>
      </c>
      <c r="U1360" s="12"/>
      <c r="V1360" s="12"/>
      <c r="W1360" s="8" t="s">
        <v>3013</v>
      </c>
      <c r="X1360" s="8" t="str">
        <f>"+ Leptogium"</f>
        <v>+ Leptogium</v>
      </c>
    </row>
    <row r="1361" spans="1:25" ht="15" customHeight="1" x14ac:dyDescent="0.25">
      <c r="A1361" s="8" t="s">
        <v>24</v>
      </c>
      <c r="B1361" s="9">
        <v>2040</v>
      </c>
      <c r="C1361" s="13"/>
      <c r="D1361" s="13" t="s">
        <v>4332</v>
      </c>
      <c r="E1361" s="13" t="s">
        <v>2924</v>
      </c>
      <c r="F1361" s="13" t="s">
        <v>2925</v>
      </c>
      <c r="G1361" s="13" t="s">
        <v>4333</v>
      </c>
      <c r="H1361" s="18" t="s">
        <v>4334</v>
      </c>
      <c r="I1361" s="13" t="s">
        <v>4314</v>
      </c>
      <c r="J1361" s="13"/>
      <c r="K1361" s="13"/>
      <c r="L1361" s="13"/>
      <c r="M1361" s="16" t="s">
        <v>4335</v>
      </c>
      <c r="N1361" s="13"/>
      <c r="O1361" s="13"/>
      <c r="P1361" s="13"/>
      <c r="Q1361" s="21">
        <v>38191</v>
      </c>
      <c r="R1361" s="13" t="str">
        <f t="shared" si="10"/>
        <v>23.7.2004</v>
      </c>
      <c r="S1361" s="13" t="s">
        <v>3013</v>
      </c>
      <c r="T1361" s="13" t="s">
        <v>3013</v>
      </c>
      <c r="U1361" s="13" t="s">
        <v>3020</v>
      </c>
      <c r="V1361" s="19"/>
      <c r="W1361" s="13" t="s">
        <v>3013</v>
      </c>
      <c r="X1361" s="13"/>
      <c r="Y1361" s="19"/>
    </row>
    <row r="1362" spans="1:25" ht="15" customHeight="1" x14ac:dyDescent="0.25">
      <c r="A1362" s="8" t="s">
        <v>24</v>
      </c>
      <c r="B1362" s="9">
        <v>2041</v>
      </c>
      <c r="C1362" s="8"/>
      <c r="D1362" s="8" t="s">
        <v>4336</v>
      </c>
      <c r="E1362" s="8" t="s">
        <v>232</v>
      </c>
      <c r="F1362" s="8" t="s">
        <v>4337</v>
      </c>
      <c r="G1362" s="8" t="s">
        <v>3808</v>
      </c>
      <c r="H1362" s="10" t="s">
        <v>4336</v>
      </c>
      <c r="I1362" s="8" t="s">
        <v>4314</v>
      </c>
      <c r="J1362" s="8"/>
      <c r="K1362" s="8" t="s">
        <v>4338</v>
      </c>
      <c r="L1362" s="8"/>
      <c r="M1362" s="15" t="s">
        <v>4339</v>
      </c>
      <c r="N1362" s="8"/>
      <c r="O1362" s="8"/>
      <c r="P1362" s="8"/>
      <c r="Q1362" s="20">
        <v>38197</v>
      </c>
      <c r="R1362" s="8" t="str">
        <f t="shared" si="10"/>
        <v>29.7.2004</v>
      </c>
      <c r="S1362" s="8" t="s">
        <v>3013</v>
      </c>
      <c r="T1362" s="8" t="s">
        <v>3013</v>
      </c>
      <c r="U1362" s="12"/>
      <c r="V1362" s="12"/>
      <c r="W1362" s="8" t="s">
        <v>3013</v>
      </c>
      <c r="X1362" s="8" t="s">
        <v>4340</v>
      </c>
    </row>
    <row r="1363" spans="1:25" ht="15" customHeight="1" x14ac:dyDescent="0.25">
      <c r="A1363" s="8" t="s">
        <v>24</v>
      </c>
      <c r="B1363" s="9">
        <v>2042</v>
      </c>
      <c r="C1363" s="8"/>
      <c r="D1363" s="8" t="s">
        <v>3774</v>
      </c>
      <c r="E1363" s="8" t="s">
        <v>26</v>
      </c>
      <c r="F1363" s="8" t="s">
        <v>2330</v>
      </c>
      <c r="G1363" s="8" t="s">
        <v>2369</v>
      </c>
      <c r="H1363" s="10" t="s">
        <v>3774</v>
      </c>
      <c r="I1363" s="8" t="s">
        <v>4314</v>
      </c>
      <c r="J1363" s="8"/>
      <c r="K1363" s="8"/>
      <c r="L1363" s="8"/>
      <c r="M1363" s="15" t="s">
        <v>4341</v>
      </c>
      <c r="N1363" s="8"/>
      <c r="O1363" s="8"/>
      <c r="P1363" s="8"/>
      <c r="Q1363" s="20">
        <v>38191</v>
      </c>
      <c r="R1363" s="8" t="str">
        <f t="shared" si="10"/>
        <v>23.7.2004</v>
      </c>
      <c r="S1363" s="8" t="s">
        <v>3013</v>
      </c>
      <c r="T1363" s="8" t="s">
        <v>3013</v>
      </c>
      <c r="U1363" s="12"/>
      <c r="V1363" s="12"/>
      <c r="W1363" s="8" t="s">
        <v>3013</v>
      </c>
      <c r="X1363" s="8"/>
    </row>
    <row r="1364" spans="1:25" ht="15" customHeight="1" x14ac:dyDescent="0.25">
      <c r="A1364" s="8" t="s">
        <v>24</v>
      </c>
      <c r="B1364" s="9">
        <v>2043</v>
      </c>
      <c r="C1364" s="8"/>
      <c r="D1364" s="8" t="s">
        <v>4329</v>
      </c>
      <c r="E1364" s="8" t="s">
        <v>2358</v>
      </c>
      <c r="F1364" s="8" t="s">
        <v>67</v>
      </c>
      <c r="G1364" s="8"/>
      <c r="H1364" s="10" t="s">
        <v>4329</v>
      </c>
      <c r="I1364" s="8" t="s">
        <v>4342</v>
      </c>
      <c r="J1364" s="8"/>
      <c r="K1364" s="8"/>
      <c r="L1364" s="8"/>
      <c r="M1364" s="8"/>
      <c r="N1364" s="8"/>
      <c r="O1364" s="8"/>
      <c r="P1364" s="8"/>
      <c r="Q1364" s="8"/>
      <c r="R1364" s="8" t="str">
        <f t="shared" si="10"/>
        <v>0.1.1900</v>
      </c>
      <c r="S1364" s="13" t="s">
        <v>3013</v>
      </c>
      <c r="T1364" s="13" t="s">
        <v>3013</v>
      </c>
      <c r="U1364" s="12"/>
      <c r="V1364" s="12"/>
      <c r="W1364" s="8" t="s">
        <v>3013</v>
      </c>
      <c r="X1364" s="8"/>
    </row>
    <row r="1365" spans="1:25" ht="15" customHeight="1" x14ac:dyDescent="0.25">
      <c r="A1365" s="8" t="s">
        <v>24</v>
      </c>
      <c r="B1365" s="9">
        <v>2044</v>
      </c>
      <c r="C1365" s="8"/>
      <c r="D1365" s="8" t="s">
        <v>3471</v>
      </c>
      <c r="E1365" s="8" t="s">
        <v>3472</v>
      </c>
      <c r="F1365" s="8" t="s">
        <v>59</v>
      </c>
      <c r="G1365" s="8" t="s">
        <v>3473</v>
      </c>
      <c r="H1365" s="10" t="s">
        <v>4343</v>
      </c>
      <c r="I1365" s="8" t="s">
        <v>4314</v>
      </c>
      <c r="J1365" s="8"/>
      <c r="K1365" s="8"/>
      <c r="L1365" s="8"/>
      <c r="M1365" s="8" t="s">
        <v>4344</v>
      </c>
      <c r="N1365" s="8"/>
      <c r="O1365" s="8"/>
      <c r="P1365" s="8"/>
      <c r="Q1365" s="20">
        <v>38191</v>
      </c>
      <c r="R1365" s="8" t="str">
        <f t="shared" si="10"/>
        <v>23.7.2004</v>
      </c>
      <c r="S1365" s="8" t="s">
        <v>3013</v>
      </c>
      <c r="T1365" s="8" t="s">
        <v>3013</v>
      </c>
      <c r="U1365" s="12"/>
      <c r="V1365" s="12"/>
      <c r="W1365" s="8" t="s">
        <v>3013</v>
      </c>
      <c r="X1365" s="8"/>
    </row>
    <row r="1366" spans="1:25" ht="15" customHeight="1" x14ac:dyDescent="0.25">
      <c r="A1366" s="8" t="s">
        <v>24</v>
      </c>
      <c r="B1366" s="9">
        <v>2045</v>
      </c>
      <c r="C1366" s="13"/>
      <c r="D1366" s="13" t="s">
        <v>4345</v>
      </c>
      <c r="E1366" s="13" t="s">
        <v>1061</v>
      </c>
      <c r="F1366" s="13" t="s">
        <v>67</v>
      </c>
      <c r="G1366" s="13"/>
      <c r="H1366" s="18" t="s">
        <v>4345</v>
      </c>
      <c r="I1366" s="13" t="s">
        <v>4302</v>
      </c>
      <c r="J1366" s="13" t="s">
        <v>4303</v>
      </c>
      <c r="K1366" s="13"/>
      <c r="L1366" s="13" t="s">
        <v>4304</v>
      </c>
      <c r="M1366" s="13" t="s">
        <v>4346</v>
      </c>
      <c r="N1366" s="13"/>
      <c r="O1366" s="13"/>
      <c r="P1366" s="13"/>
      <c r="Q1366" s="21">
        <v>38478</v>
      </c>
      <c r="R1366" s="13" t="str">
        <f t="shared" si="10"/>
        <v>6.5.2005</v>
      </c>
      <c r="S1366" s="13" t="s">
        <v>3013</v>
      </c>
      <c r="T1366" s="13" t="s">
        <v>3013</v>
      </c>
      <c r="U1366" s="19"/>
      <c r="V1366" s="19"/>
      <c r="W1366" s="13" t="s">
        <v>3013</v>
      </c>
      <c r="X1366" s="13"/>
      <c r="Y1366" s="19"/>
    </row>
    <row r="1367" spans="1:25" ht="15" customHeight="1" x14ac:dyDescent="0.25">
      <c r="A1367" s="8" t="s">
        <v>24</v>
      </c>
      <c r="B1367" s="9">
        <v>2046</v>
      </c>
      <c r="C1367" s="8"/>
      <c r="D1367" s="8" t="s">
        <v>4310</v>
      </c>
      <c r="E1367" s="8" t="s">
        <v>4311</v>
      </c>
      <c r="F1367" s="8" t="s">
        <v>4312</v>
      </c>
      <c r="G1367" s="8" t="s">
        <v>4313</v>
      </c>
      <c r="H1367" s="10" t="s">
        <v>4347</v>
      </c>
      <c r="I1367" s="8" t="s">
        <v>4314</v>
      </c>
      <c r="J1367" s="8" t="s">
        <v>4315</v>
      </c>
      <c r="K1367" s="8"/>
      <c r="L1367" s="8"/>
      <c r="M1367" s="8" t="s">
        <v>4348</v>
      </c>
      <c r="N1367" s="8"/>
      <c r="O1367" s="8"/>
      <c r="P1367" s="8"/>
      <c r="Q1367" s="20">
        <v>38195</v>
      </c>
      <c r="R1367" s="8" t="str">
        <f t="shared" si="10"/>
        <v>27.7.2004</v>
      </c>
      <c r="S1367" s="8" t="s">
        <v>3013</v>
      </c>
      <c r="T1367" s="8" t="s">
        <v>3013</v>
      </c>
      <c r="U1367" s="12"/>
      <c r="V1367" s="12"/>
      <c r="W1367" s="8" t="s">
        <v>3013</v>
      </c>
      <c r="X1367" s="8"/>
    </row>
    <row r="1368" spans="1:25" ht="15" customHeight="1" x14ac:dyDescent="0.25">
      <c r="A1368" s="8" t="s">
        <v>24</v>
      </c>
      <c r="B1368" s="9">
        <v>2047</v>
      </c>
      <c r="C1368" s="8"/>
      <c r="D1368" s="8" t="s">
        <v>4349</v>
      </c>
      <c r="E1368" s="8" t="s">
        <v>218</v>
      </c>
      <c r="F1368" s="8" t="s">
        <v>4350</v>
      </c>
      <c r="G1368" s="8" t="s">
        <v>4351</v>
      </c>
      <c r="H1368" s="10" t="s">
        <v>4349</v>
      </c>
      <c r="I1368" s="8" t="s">
        <v>4314</v>
      </c>
      <c r="J1368" s="8" t="s">
        <v>4315</v>
      </c>
      <c r="K1368" s="8"/>
      <c r="L1368" s="8"/>
      <c r="M1368" s="8" t="s">
        <v>4348</v>
      </c>
      <c r="N1368" s="8"/>
      <c r="O1368" s="8" t="s">
        <v>4352</v>
      </c>
      <c r="P1368" s="8"/>
      <c r="Q1368" s="20">
        <v>38195</v>
      </c>
      <c r="R1368" s="8" t="str">
        <f t="shared" si="10"/>
        <v>27.7.2004</v>
      </c>
      <c r="S1368" s="8" t="s">
        <v>3013</v>
      </c>
      <c r="T1368" s="8" t="s">
        <v>3013</v>
      </c>
      <c r="U1368" s="12"/>
      <c r="V1368" s="12"/>
      <c r="W1368" s="8" t="s">
        <v>3013</v>
      </c>
      <c r="X1368" s="8"/>
    </row>
    <row r="1369" spans="1:25" ht="15" customHeight="1" x14ac:dyDescent="0.25">
      <c r="A1369" s="8" t="s">
        <v>24</v>
      </c>
      <c r="B1369" s="9">
        <v>2048</v>
      </c>
      <c r="C1369" s="8"/>
      <c r="D1369" s="8" t="s">
        <v>4353</v>
      </c>
      <c r="E1369" s="8" t="s">
        <v>926</v>
      </c>
      <c r="F1369" s="8" t="s">
        <v>67</v>
      </c>
      <c r="G1369" s="8"/>
      <c r="H1369" s="10" t="s">
        <v>929</v>
      </c>
      <c r="I1369" s="8" t="s">
        <v>4314</v>
      </c>
      <c r="J1369" s="8"/>
      <c r="K1369" s="8" t="s">
        <v>4338</v>
      </c>
      <c r="L1369" s="8"/>
      <c r="M1369" s="15" t="s">
        <v>4354</v>
      </c>
      <c r="N1369" s="8"/>
      <c r="O1369" s="8"/>
      <c r="P1369" s="8"/>
      <c r="Q1369" s="20">
        <v>38197</v>
      </c>
      <c r="R1369" s="8" t="str">
        <f t="shared" si="10"/>
        <v>29.7.2004</v>
      </c>
      <c r="S1369" s="8" t="s">
        <v>3013</v>
      </c>
      <c r="T1369" s="8" t="s">
        <v>3013</v>
      </c>
      <c r="U1369" s="12"/>
      <c r="V1369" s="12"/>
      <c r="W1369" s="8" t="s">
        <v>3013</v>
      </c>
      <c r="X1369" s="8"/>
    </row>
    <row r="1370" spans="1:25" ht="15" customHeight="1" x14ac:dyDescent="0.25">
      <c r="A1370" s="8" t="s">
        <v>24</v>
      </c>
      <c r="B1370" s="9">
        <v>2049</v>
      </c>
      <c r="C1370" s="8"/>
      <c r="D1370" s="8" t="s">
        <v>3355</v>
      </c>
      <c r="E1370" s="8" t="s">
        <v>3347</v>
      </c>
      <c r="F1370" s="8" t="s">
        <v>3356</v>
      </c>
      <c r="G1370" s="8" t="s">
        <v>3357</v>
      </c>
      <c r="H1370" s="10" t="s">
        <v>4355</v>
      </c>
      <c r="I1370" s="8" t="s">
        <v>4314</v>
      </c>
      <c r="J1370" s="8"/>
      <c r="K1370" s="8" t="s">
        <v>4338</v>
      </c>
      <c r="L1370" s="8"/>
      <c r="M1370" s="15" t="s">
        <v>4356</v>
      </c>
      <c r="N1370" s="8"/>
      <c r="O1370" s="8" t="s">
        <v>4357</v>
      </c>
      <c r="P1370" s="8"/>
      <c r="Q1370" s="20">
        <v>38197</v>
      </c>
      <c r="R1370" s="8" t="str">
        <f t="shared" si="10"/>
        <v>29.7.2004</v>
      </c>
      <c r="S1370" s="8" t="s">
        <v>3013</v>
      </c>
      <c r="T1370" s="8" t="s">
        <v>3013</v>
      </c>
      <c r="U1370" s="12"/>
      <c r="V1370" s="12"/>
      <c r="W1370" s="8" t="s">
        <v>3013</v>
      </c>
      <c r="X1370" s="8"/>
    </row>
    <row r="1371" spans="1:25" ht="15" customHeight="1" x14ac:dyDescent="0.25">
      <c r="A1371" s="8" t="s">
        <v>24</v>
      </c>
      <c r="B1371" s="9">
        <v>2050</v>
      </c>
      <c r="C1371" s="8"/>
      <c r="D1371" s="8" t="s">
        <v>4358</v>
      </c>
      <c r="E1371" s="8" t="s">
        <v>1773</v>
      </c>
      <c r="F1371" s="8" t="s">
        <v>3293</v>
      </c>
      <c r="G1371" s="8" t="s">
        <v>4359</v>
      </c>
      <c r="H1371" s="10" t="s">
        <v>4360</v>
      </c>
      <c r="I1371" s="8" t="s">
        <v>4314</v>
      </c>
      <c r="J1371" s="8"/>
      <c r="K1371" s="8"/>
      <c r="L1371" s="8"/>
      <c r="M1371" s="15" t="s">
        <v>4361</v>
      </c>
      <c r="N1371" s="8"/>
      <c r="O1371" s="8"/>
      <c r="P1371" s="8"/>
      <c r="Q1371" s="20">
        <v>38191</v>
      </c>
      <c r="R1371" s="8" t="str">
        <f t="shared" si="10"/>
        <v>23.7.2004</v>
      </c>
      <c r="S1371" s="8" t="s">
        <v>3013</v>
      </c>
      <c r="T1371" s="8" t="s">
        <v>3013</v>
      </c>
      <c r="U1371" s="12"/>
      <c r="V1371" s="12"/>
      <c r="W1371" s="8" t="s">
        <v>3013</v>
      </c>
      <c r="X1371" s="8"/>
    </row>
    <row r="1372" spans="1:25" ht="15" customHeight="1" x14ac:dyDescent="0.25">
      <c r="A1372" s="8" t="s">
        <v>24</v>
      </c>
      <c r="B1372" s="9">
        <v>2051</v>
      </c>
      <c r="C1372" s="8"/>
      <c r="D1372" s="8" t="s">
        <v>4324</v>
      </c>
      <c r="E1372" s="8" t="s">
        <v>1289</v>
      </c>
      <c r="F1372" s="8" t="s">
        <v>67</v>
      </c>
      <c r="G1372" s="8"/>
      <c r="H1372" s="10" t="s">
        <v>4325</v>
      </c>
      <c r="I1372" s="8" t="s">
        <v>4314</v>
      </c>
      <c r="J1372" s="8" t="s">
        <v>4315</v>
      </c>
      <c r="K1372" s="8"/>
      <c r="L1372" s="8"/>
      <c r="M1372" s="8" t="s">
        <v>4348</v>
      </c>
      <c r="N1372" s="8"/>
      <c r="O1372" s="8" t="s">
        <v>4352</v>
      </c>
      <c r="P1372" s="8"/>
      <c r="Q1372" s="20">
        <v>38195</v>
      </c>
      <c r="R1372" s="8" t="str">
        <f t="shared" si="10"/>
        <v>27.7.2004</v>
      </c>
      <c r="S1372" s="8" t="s">
        <v>3013</v>
      </c>
      <c r="T1372" s="8" t="s">
        <v>3013</v>
      </c>
      <c r="U1372" s="12"/>
      <c r="V1372" s="12"/>
      <c r="W1372" s="8" t="s">
        <v>3013</v>
      </c>
      <c r="X1372" s="8"/>
    </row>
    <row r="1373" spans="1:25" ht="15" customHeight="1" x14ac:dyDescent="0.25">
      <c r="A1373" s="8" t="s">
        <v>24</v>
      </c>
      <c r="B1373" s="9">
        <v>2052</v>
      </c>
      <c r="C1373" s="8"/>
      <c r="D1373" s="8" t="s">
        <v>3193</v>
      </c>
      <c r="E1373" s="8" t="s">
        <v>3194</v>
      </c>
      <c r="F1373" s="8" t="s">
        <v>3195</v>
      </c>
      <c r="G1373" s="8" t="s">
        <v>3196</v>
      </c>
      <c r="H1373" s="10" t="s">
        <v>3193</v>
      </c>
      <c r="I1373" s="8" t="s">
        <v>74</v>
      </c>
      <c r="J1373" s="8" t="s">
        <v>1203</v>
      </c>
      <c r="K1373" s="8" t="s">
        <v>4362</v>
      </c>
      <c r="L1373" s="8" t="s">
        <v>2344</v>
      </c>
      <c r="M1373" s="8" t="s">
        <v>4363</v>
      </c>
      <c r="N1373" s="8"/>
      <c r="O1373" s="8" t="s">
        <v>4364</v>
      </c>
      <c r="P1373" s="8"/>
      <c r="Q1373" s="20">
        <v>38080</v>
      </c>
      <c r="R1373" s="8" t="str">
        <f t="shared" si="10"/>
        <v>3.4.2004</v>
      </c>
      <c r="S1373" s="13" t="s">
        <v>3013</v>
      </c>
      <c r="T1373" s="13" t="s">
        <v>4105</v>
      </c>
      <c r="U1373" s="12"/>
      <c r="V1373" s="12"/>
      <c r="W1373" s="8" t="s">
        <v>3013</v>
      </c>
      <c r="X1373" s="8"/>
    </row>
    <row r="1374" spans="1:25" ht="15" customHeight="1" x14ac:dyDescent="0.25">
      <c r="A1374" s="8" t="s">
        <v>24</v>
      </c>
      <c r="B1374" s="9">
        <v>2053</v>
      </c>
      <c r="C1374" s="8"/>
      <c r="D1374" s="8" t="s">
        <v>4365</v>
      </c>
      <c r="E1374" s="8" t="s">
        <v>1477</v>
      </c>
      <c r="F1374" s="8" t="s">
        <v>3078</v>
      </c>
      <c r="G1374" s="8" t="s">
        <v>3097</v>
      </c>
      <c r="H1374" s="10" t="s">
        <v>4365</v>
      </c>
      <c r="I1374" s="8" t="s">
        <v>74</v>
      </c>
      <c r="J1374" s="8" t="s">
        <v>1180</v>
      </c>
      <c r="K1374" s="8" t="s">
        <v>4366</v>
      </c>
      <c r="L1374" s="8" t="s">
        <v>4367</v>
      </c>
      <c r="M1374" s="8" t="s">
        <v>4368</v>
      </c>
      <c r="N1374" s="8"/>
      <c r="O1374" s="8"/>
      <c r="P1374" s="8"/>
      <c r="Q1374" s="20">
        <v>38102</v>
      </c>
      <c r="R1374" s="8" t="str">
        <f t="shared" si="10"/>
        <v>25.4.2004</v>
      </c>
      <c r="S1374" s="13" t="s">
        <v>3013</v>
      </c>
      <c r="T1374" s="13" t="s">
        <v>3013</v>
      </c>
      <c r="U1374" s="12"/>
      <c r="V1374" s="12"/>
      <c r="W1374" s="8" t="s">
        <v>3013</v>
      </c>
      <c r="X1374" s="8"/>
    </row>
    <row r="1375" spans="1:25" ht="15" customHeight="1" x14ac:dyDescent="0.25">
      <c r="A1375" s="8" t="s">
        <v>24</v>
      </c>
      <c r="B1375" s="9">
        <v>2054</v>
      </c>
      <c r="C1375" s="8"/>
      <c r="D1375" s="8" t="s">
        <v>3227</v>
      </c>
      <c r="E1375" s="8" t="s">
        <v>814</v>
      </c>
      <c r="F1375" s="8" t="s">
        <v>2482</v>
      </c>
      <c r="G1375" s="8" t="s">
        <v>3228</v>
      </c>
      <c r="H1375" s="10" t="s">
        <v>4369</v>
      </c>
      <c r="I1375" s="8" t="s">
        <v>74</v>
      </c>
      <c r="J1375" s="15" t="s">
        <v>1279</v>
      </c>
      <c r="K1375" s="15" t="s">
        <v>3017</v>
      </c>
      <c r="L1375" s="8"/>
      <c r="M1375" s="8" t="s">
        <v>4370</v>
      </c>
      <c r="N1375" s="8"/>
      <c r="O1375" s="8"/>
      <c r="P1375" s="8"/>
      <c r="Q1375" s="20">
        <v>38590</v>
      </c>
      <c r="R1375" s="8" t="str">
        <f t="shared" si="10"/>
        <v>26.8.2005</v>
      </c>
      <c r="S1375" s="13" t="s">
        <v>3013</v>
      </c>
      <c r="T1375" s="13" t="s">
        <v>3013</v>
      </c>
      <c r="U1375" s="8" t="s">
        <v>789</v>
      </c>
      <c r="V1375" s="12"/>
      <c r="W1375" s="8" t="s">
        <v>3013</v>
      </c>
      <c r="X1375" s="8" t="s">
        <v>4371</v>
      </c>
    </row>
    <row r="1376" spans="1:25" ht="15" customHeight="1" x14ac:dyDescent="0.25">
      <c r="A1376" s="8" t="s">
        <v>24</v>
      </c>
      <c r="B1376" s="9">
        <v>2055</v>
      </c>
      <c r="C1376" s="8"/>
      <c r="D1376" s="8" t="s">
        <v>4372</v>
      </c>
      <c r="E1376" s="8" t="s">
        <v>847</v>
      </c>
      <c r="F1376" s="8" t="s">
        <v>4373</v>
      </c>
      <c r="G1376" s="8" t="s">
        <v>4164</v>
      </c>
      <c r="H1376" s="8" t="s">
        <v>4372</v>
      </c>
      <c r="I1376" s="8" t="s">
        <v>74</v>
      </c>
      <c r="J1376" s="8" t="s">
        <v>1180</v>
      </c>
      <c r="K1376" s="8" t="s">
        <v>4366</v>
      </c>
      <c r="L1376" s="8" t="s">
        <v>4367</v>
      </c>
      <c r="M1376" s="8" t="s">
        <v>4368</v>
      </c>
      <c r="N1376" s="8"/>
      <c r="O1376" s="8"/>
      <c r="P1376" s="8"/>
      <c r="Q1376" s="20">
        <v>37736</v>
      </c>
      <c r="R1376" s="8" t="str">
        <f t="shared" si="10"/>
        <v>25.4.2003</v>
      </c>
      <c r="S1376" s="8" t="s">
        <v>3013</v>
      </c>
      <c r="T1376" s="8" t="s">
        <v>3013</v>
      </c>
      <c r="U1376" s="12"/>
      <c r="V1376" s="12"/>
      <c r="W1376" s="8" t="s">
        <v>3013</v>
      </c>
      <c r="X1376" s="8" t="s">
        <v>4374</v>
      </c>
    </row>
    <row r="1377" spans="1:24" ht="15" customHeight="1" x14ac:dyDescent="0.25">
      <c r="A1377" s="8" t="s">
        <v>24</v>
      </c>
      <c r="B1377" s="9">
        <v>2056</v>
      </c>
      <c r="C1377" s="8"/>
      <c r="D1377" s="8" t="s">
        <v>4375</v>
      </c>
      <c r="E1377" s="8" t="s">
        <v>890</v>
      </c>
      <c r="F1377" s="8" t="s">
        <v>4376</v>
      </c>
      <c r="G1377" s="8" t="s">
        <v>4377</v>
      </c>
      <c r="H1377" s="8" t="s">
        <v>4375</v>
      </c>
      <c r="I1377" s="8" t="s">
        <v>74</v>
      </c>
      <c r="J1377" s="8" t="s">
        <v>1180</v>
      </c>
      <c r="K1377" s="8" t="s">
        <v>4366</v>
      </c>
      <c r="L1377" s="8" t="s">
        <v>4367</v>
      </c>
      <c r="M1377" s="8" t="s">
        <v>4368</v>
      </c>
      <c r="N1377" s="8"/>
      <c r="O1377" s="8"/>
      <c r="P1377" s="8"/>
      <c r="Q1377" s="20">
        <v>37736</v>
      </c>
      <c r="R1377" s="8" t="str">
        <f t="shared" si="10"/>
        <v>25.4.2003</v>
      </c>
      <c r="S1377" s="8" t="s">
        <v>4378</v>
      </c>
      <c r="T1377" s="8" t="s">
        <v>4378</v>
      </c>
      <c r="U1377" s="12"/>
      <c r="V1377" s="12"/>
      <c r="W1377" s="8" t="s">
        <v>3013</v>
      </c>
      <c r="X1377" s="8"/>
    </row>
    <row r="1378" spans="1:24" ht="15" customHeight="1" x14ac:dyDescent="0.25">
      <c r="A1378" s="8" t="s">
        <v>24</v>
      </c>
      <c r="B1378" s="9">
        <v>2057</v>
      </c>
      <c r="C1378" s="8"/>
      <c r="D1378" s="8" t="s">
        <v>3351</v>
      </c>
      <c r="E1378" s="8" t="s">
        <v>1916</v>
      </c>
      <c r="F1378" s="8" t="s">
        <v>3352</v>
      </c>
      <c r="G1378" s="8" t="s">
        <v>3353</v>
      </c>
      <c r="H1378" s="8" t="s">
        <v>3351</v>
      </c>
      <c r="I1378" s="8" t="s">
        <v>74</v>
      </c>
      <c r="J1378" s="8" t="s">
        <v>1180</v>
      </c>
      <c r="K1378" s="8" t="s">
        <v>4366</v>
      </c>
      <c r="L1378" s="8" t="s">
        <v>4379</v>
      </c>
      <c r="M1378" s="8" t="s">
        <v>4380</v>
      </c>
      <c r="N1378" s="8"/>
      <c r="O1378" s="8" t="s">
        <v>4381</v>
      </c>
      <c r="P1378" s="8"/>
      <c r="Q1378" s="20">
        <v>38152</v>
      </c>
      <c r="R1378" s="8" t="str">
        <f t="shared" si="10"/>
        <v>14.6.2004</v>
      </c>
      <c r="S1378" s="8" t="s">
        <v>3013</v>
      </c>
      <c r="T1378" s="8" t="s">
        <v>3013</v>
      </c>
      <c r="U1378" s="12"/>
      <c r="V1378" s="12"/>
      <c r="W1378" s="8" t="s">
        <v>3013</v>
      </c>
      <c r="X1378" s="8" t="s">
        <v>4382</v>
      </c>
    </row>
    <row r="1379" spans="1:24" ht="15" customHeight="1" x14ac:dyDescent="0.25">
      <c r="A1379" s="8" t="s">
        <v>24</v>
      </c>
      <c r="B1379" s="9">
        <v>2058</v>
      </c>
      <c r="C1379" s="8"/>
      <c r="D1379" s="8" t="s">
        <v>3774</v>
      </c>
      <c r="E1379" s="8" t="s">
        <v>26</v>
      </c>
      <c r="F1379" s="8" t="s">
        <v>2330</v>
      </c>
      <c r="G1379" s="8" t="s">
        <v>2369</v>
      </c>
      <c r="H1379" s="8" t="s">
        <v>3774</v>
      </c>
      <c r="I1379" s="8" t="s">
        <v>74</v>
      </c>
      <c r="J1379" s="8" t="s">
        <v>1203</v>
      </c>
      <c r="K1379" s="8" t="s">
        <v>4362</v>
      </c>
      <c r="L1379" s="8" t="s">
        <v>2344</v>
      </c>
      <c r="M1379" s="8" t="s">
        <v>4383</v>
      </c>
      <c r="N1379" s="8"/>
      <c r="O1379" s="8" t="s">
        <v>4384</v>
      </c>
      <c r="P1379" s="8"/>
      <c r="Q1379" s="20">
        <v>38080</v>
      </c>
      <c r="R1379" s="8" t="str">
        <f t="shared" si="10"/>
        <v>3.4.2004</v>
      </c>
      <c r="S1379" s="8" t="s">
        <v>3013</v>
      </c>
      <c r="T1379" s="8" t="s">
        <v>4385</v>
      </c>
      <c r="U1379" s="8" t="s">
        <v>4259</v>
      </c>
      <c r="V1379" s="12"/>
      <c r="W1379" s="8" t="s">
        <v>3013</v>
      </c>
      <c r="X1379" s="8"/>
    </row>
    <row r="1380" spans="1:24" ht="15" customHeight="1" x14ac:dyDescent="0.25">
      <c r="A1380" s="8" t="s">
        <v>24</v>
      </c>
      <c r="B1380" s="9">
        <v>2059</v>
      </c>
      <c r="C1380" s="8"/>
      <c r="D1380" s="8" t="s">
        <v>3440</v>
      </c>
      <c r="E1380" s="8" t="s">
        <v>2028</v>
      </c>
      <c r="F1380" s="8" t="s">
        <v>2033</v>
      </c>
      <c r="G1380" s="8" t="s">
        <v>3441</v>
      </c>
      <c r="H1380" s="8" t="s">
        <v>3440</v>
      </c>
      <c r="I1380" s="8" t="s">
        <v>74</v>
      </c>
      <c r="J1380" s="8" t="s">
        <v>1203</v>
      </c>
      <c r="K1380" s="8" t="s">
        <v>4362</v>
      </c>
      <c r="L1380" s="8" t="s">
        <v>2344</v>
      </c>
      <c r="M1380" s="8" t="s">
        <v>4386</v>
      </c>
      <c r="N1380" s="8"/>
      <c r="O1380" s="8"/>
      <c r="P1380" s="8"/>
      <c r="Q1380" s="20">
        <v>38080</v>
      </c>
      <c r="R1380" s="8" t="str">
        <f t="shared" si="10"/>
        <v>3.4.2004</v>
      </c>
      <c r="S1380" s="8" t="s">
        <v>4105</v>
      </c>
      <c r="T1380" s="8" t="s">
        <v>3013</v>
      </c>
      <c r="U1380" s="8" t="s">
        <v>4259</v>
      </c>
      <c r="V1380" s="12"/>
      <c r="W1380" s="8" t="s">
        <v>3013</v>
      </c>
      <c r="X1380" s="8" t="s">
        <v>4387</v>
      </c>
    </row>
    <row r="1381" spans="1:24" ht="15" customHeight="1" x14ac:dyDescent="0.25">
      <c r="A1381" s="8" t="s">
        <v>24</v>
      </c>
      <c r="B1381" s="9">
        <v>2060</v>
      </c>
      <c r="C1381" s="8"/>
      <c r="D1381" s="8" t="s">
        <v>1728</v>
      </c>
      <c r="E1381" s="8" t="s">
        <v>1710</v>
      </c>
      <c r="F1381" s="8" t="s">
        <v>1729</v>
      </c>
      <c r="G1381" s="8" t="s">
        <v>4388</v>
      </c>
      <c r="H1381" s="8" t="s">
        <v>1728</v>
      </c>
      <c r="I1381" s="8"/>
      <c r="J1381" s="15"/>
      <c r="K1381" s="8"/>
      <c r="L1381" s="8"/>
      <c r="M1381" s="8" t="s">
        <v>4389</v>
      </c>
      <c r="N1381" s="8"/>
      <c r="O1381" s="8" t="s">
        <v>4390</v>
      </c>
      <c r="P1381" s="8"/>
      <c r="Q1381" s="20">
        <v>38133</v>
      </c>
      <c r="R1381" s="8" t="str">
        <f t="shared" si="10"/>
        <v>26.5.2004</v>
      </c>
      <c r="S1381" s="13" t="s">
        <v>3013</v>
      </c>
      <c r="T1381" s="8" t="s">
        <v>3013</v>
      </c>
      <c r="U1381" s="8" t="s">
        <v>4259</v>
      </c>
      <c r="V1381" s="12"/>
      <c r="W1381" s="8" t="s">
        <v>3013</v>
      </c>
      <c r="X1381" s="8"/>
    </row>
    <row r="1382" spans="1:24" ht="15" customHeight="1" x14ac:dyDescent="0.25">
      <c r="A1382" s="8" t="s">
        <v>24</v>
      </c>
      <c r="B1382" s="9">
        <v>2061</v>
      </c>
      <c r="C1382" s="8"/>
      <c r="D1382" s="8" t="s">
        <v>3109</v>
      </c>
      <c r="E1382" s="8" t="s">
        <v>26</v>
      </c>
      <c r="F1382" s="8" t="s">
        <v>2300</v>
      </c>
      <c r="G1382" s="8" t="s">
        <v>3110</v>
      </c>
      <c r="H1382" s="8" t="s">
        <v>3109</v>
      </c>
      <c r="I1382" s="8" t="s">
        <v>74</v>
      </c>
      <c r="J1382" s="8" t="s">
        <v>1203</v>
      </c>
      <c r="K1382" s="8" t="s">
        <v>4362</v>
      </c>
      <c r="L1382" s="8" t="s">
        <v>2344</v>
      </c>
      <c r="M1382" s="8" t="s">
        <v>4383</v>
      </c>
      <c r="N1382" s="8"/>
      <c r="O1382" s="8" t="s">
        <v>4391</v>
      </c>
      <c r="P1382" s="8"/>
      <c r="Q1382" s="20">
        <v>38080</v>
      </c>
      <c r="R1382" s="8" t="str">
        <f t="shared" si="10"/>
        <v>3.4.2004</v>
      </c>
      <c r="S1382" s="8" t="s">
        <v>3013</v>
      </c>
      <c r="T1382" s="8" t="s">
        <v>3013</v>
      </c>
      <c r="U1382" s="12"/>
      <c r="V1382" s="12"/>
      <c r="W1382" s="8" t="s">
        <v>3013</v>
      </c>
      <c r="X1382" s="8" t="s">
        <v>4392</v>
      </c>
    </row>
    <row r="1383" spans="1:24" ht="15" customHeight="1" x14ac:dyDescent="0.25">
      <c r="A1383" s="8" t="s">
        <v>24</v>
      </c>
      <c r="B1383" s="9">
        <v>2062</v>
      </c>
      <c r="C1383" s="8"/>
      <c r="D1383" s="8" t="s">
        <v>2044</v>
      </c>
      <c r="E1383" s="8" t="s">
        <v>2039</v>
      </c>
      <c r="F1383" s="8" t="s">
        <v>2045</v>
      </c>
      <c r="G1383" s="8" t="s">
        <v>3446</v>
      </c>
      <c r="H1383" s="8" t="s">
        <v>2044</v>
      </c>
      <c r="I1383" s="8" t="s">
        <v>74</v>
      </c>
      <c r="J1383" s="8" t="s">
        <v>1203</v>
      </c>
      <c r="K1383" s="8" t="s">
        <v>4362</v>
      </c>
      <c r="L1383" s="8" t="s">
        <v>2344</v>
      </c>
      <c r="M1383" s="8" t="s">
        <v>4383</v>
      </c>
      <c r="N1383" s="8"/>
      <c r="O1383" s="8" t="s">
        <v>4391</v>
      </c>
      <c r="P1383" s="8"/>
      <c r="Q1383" s="20">
        <v>38080</v>
      </c>
      <c r="R1383" s="8" t="str">
        <f t="shared" si="10"/>
        <v>3.4.2004</v>
      </c>
      <c r="S1383" s="8" t="s">
        <v>3013</v>
      </c>
      <c r="T1383" s="8" t="s">
        <v>4105</v>
      </c>
      <c r="U1383" s="8" t="s">
        <v>4259</v>
      </c>
      <c r="V1383" s="12"/>
      <c r="W1383" s="8" t="s">
        <v>3013</v>
      </c>
      <c r="X1383" s="8" t="s">
        <v>4393</v>
      </c>
    </row>
    <row r="1384" spans="1:24" ht="15" customHeight="1" x14ac:dyDescent="0.25">
      <c r="A1384" s="8" t="s">
        <v>24</v>
      </c>
      <c r="B1384" s="9">
        <v>2063</v>
      </c>
      <c r="C1384" s="8"/>
      <c r="D1384" s="10" t="str">
        <f>E1384&amp;" "&amp;F1384&amp;" "&amp;G1384</f>
        <v>Parmelia saxatilis (L.) Ach.</v>
      </c>
      <c r="E1384" s="8" t="s">
        <v>2648</v>
      </c>
      <c r="F1384" s="8" t="s">
        <v>2649</v>
      </c>
      <c r="G1384" s="8" t="s">
        <v>89</v>
      </c>
      <c r="H1384" s="8" t="s">
        <v>3309</v>
      </c>
      <c r="I1384" s="8" t="s">
        <v>74</v>
      </c>
      <c r="J1384" s="15" t="s">
        <v>1279</v>
      </c>
      <c r="K1384" s="15" t="s">
        <v>4394</v>
      </c>
      <c r="L1384" s="8"/>
      <c r="M1384" s="8" t="s">
        <v>4395</v>
      </c>
      <c r="N1384" s="8"/>
      <c r="O1384" s="8" t="s">
        <v>4396</v>
      </c>
      <c r="P1384" s="8"/>
      <c r="Q1384" s="8" t="s">
        <v>3970</v>
      </c>
      <c r="R1384" s="8" t="str">
        <f t="shared" si="10"/>
        <v>xx.9.2004</v>
      </c>
      <c r="S1384" s="8" t="s">
        <v>3013</v>
      </c>
      <c r="T1384" s="8" t="s">
        <v>3013</v>
      </c>
      <c r="U1384" s="8" t="s">
        <v>4259</v>
      </c>
      <c r="V1384" s="12"/>
      <c r="W1384" s="8" t="s">
        <v>3013</v>
      </c>
      <c r="X1384" s="8" t="s">
        <v>4397</v>
      </c>
    </row>
    <row r="1385" spans="1:24" ht="15" customHeight="1" x14ac:dyDescent="0.25">
      <c r="A1385" s="8" t="s">
        <v>24</v>
      </c>
      <c r="B1385" s="9">
        <v>2064</v>
      </c>
      <c r="C1385" s="8"/>
      <c r="D1385" s="8" t="s">
        <v>1490</v>
      </c>
      <c r="E1385" s="8" t="s">
        <v>26</v>
      </c>
      <c r="F1385" s="8" t="s">
        <v>322</v>
      </c>
      <c r="G1385" s="8" t="s">
        <v>323</v>
      </c>
      <c r="H1385" s="8" t="s">
        <v>1490</v>
      </c>
      <c r="I1385" s="8"/>
      <c r="J1385" s="8"/>
      <c r="K1385" s="8"/>
      <c r="L1385" s="8"/>
      <c r="M1385" s="8"/>
      <c r="N1385" s="8"/>
      <c r="O1385" s="8"/>
      <c r="P1385" s="8"/>
      <c r="Q1385" s="8"/>
      <c r="R1385" s="8"/>
      <c r="S1385" s="8" t="s">
        <v>3013</v>
      </c>
      <c r="T1385" s="8" t="s">
        <v>3013</v>
      </c>
      <c r="U1385" s="8" t="s">
        <v>4259</v>
      </c>
      <c r="V1385" s="12"/>
      <c r="W1385" s="8" t="s">
        <v>3013</v>
      </c>
      <c r="X1385" s="8" t="s">
        <v>4398</v>
      </c>
    </row>
    <row r="1386" spans="1:24" ht="15" customHeight="1" x14ac:dyDescent="0.25">
      <c r="A1386" s="8" t="s">
        <v>24</v>
      </c>
      <c r="B1386" s="9">
        <v>2065</v>
      </c>
      <c r="C1386" s="8"/>
      <c r="D1386" s="8" t="s">
        <v>4399</v>
      </c>
      <c r="E1386" s="8" t="s">
        <v>3298</v>
      </c>
      <c r="F1386" s="8" t="s">
        <v>3299</v>
      </c>
      <c r="G1386" s="8" t="s">
        <v>3300</v>
      </c>
      <c r="H1386" s="8" t="s">
        <v>4399</v>
      </c>
      <c r="I1386" s="8" t="s">
        <v>74</v>
      </c>
      <c r="J1386" s="8" t="s">
        <v>1180</v>
      </c>
      <c r="K1386" s="8" t="s">
        <v>4366</v>
      </c>
      <c r="L1386" s="8" t="s">
        <v>4400</v>
      </c>
      <c r="M1386" s="8" t="s">
        <v>4401</v>
      </c>
      <c r="N1386" s="8"/>
      <c r="O1386" s="8"/>
      <c r="P1386" s="8"/>
      <c r="Q1386" s="20">
        <v>38154</v>
      </c>
      <c r="R1386" s="8" t="str">
        <f>TEXT(Q1386,"d.m.rrrr")</f>
        <v>16.6.2004</v>
      </c>
      <c r="S1386" s="8" t="s">
        <v>3013</v>
      </c>
      <c r="T1386" s="8" t="s">
        <v>4259</v>
      </c>
      <c r="U1386" s="12"/>
      <c r="V1386" s="12"/>
      <c r="W1386" s="8" t="s">
        <v>3013</v>
      </c>
      <c r="X1386" s="8"/>
    </row>
    <row r="1387" spans="1:24" ht="15" customHeight="1" x14ac:dyDescent="0.25">
      <c r="A1387" s="8" t="s">
        <v>24</v>
      </c>
      <c r="B1387" s="9">
        <v>2066</v>
      </c>
      <c r="C1387" s="8"/>
      <c r="D1387" s="8" t="s">
        <v>3193</v>
      </c>
      <c r="E1387" s="8" t="s">
        <v>3194</v>
      </c>
      <c r="F1387" s="8" t="s">
        <v>3195</v>
      </c>
      <c r="G1387" s="8" t="s">
        <v>3196</v>
      </c>
      <c r="H1387" s="8" t="s">
        <v>3193</v>
      </c>
      <c r="I1387" s="8" t="s">
        <v>74</v>
      </c>
      <c r="J1387" s="8" t="s">
        <v>1180</v>
      </c>
      <c r="K1387" s="8" t="s">
        <v>4366</v>
      </c>
      <c r="L1387" s="8" t="s">
        <v>4379</v>
      </c>
      <c r="M1387" s="8"/>
      <c r="N1387" s="8"/>
      <c r="O1387" s="8"/>
      <c r="P1387" s="8"/>
      <c r="Q1387" s="20">
        <v>38152</v>
      </c>
      <c r="R1387" s="8" t="str">
        <f>TEXT(Q1387,"d.m.rrrr")</f>
        <v>14.6.2004</v>
      </c>
      <c r="S1387" s="13" t="s">
        <v>3013</v>
      </c>
      <c r="T1387" s="13" t="s">
        <v>3013</v>
      </c>
      <c r="U1387" s="8" t="s">
        <v>4259</v>
      </c>
      <c r="V1387" s="12"/>
      <c r="W1387" s="8" t="s">
        <v>3013</v>
      </c>
      <c r="X1387" s="8"/>
    </row>
    <row r="1388" spans="1:24" ht="15" customHeight="1" x14ac:dyDescent="0.25">
      <c r="A1388" s="8" t="s">
        <v>24</v>
      </c>
      <c r="B1388" s="9">
        <v>2067</v>
      </c>
      <c r="C1388" s="8"/>
      <c r="D1388" s="8" t="s">
        <v>4003</v>
      </c>
      <c r="E1388" s="13" t="s">
        <v>2479</v>
      </c>
      <c r="F1388" s="13" t="s">
        <v>2480</v>
      </c>
      <c r="G1388" s="13" t="s">
        <v>4004</v>
      </c>
      <c r="H1388" s="8" t="s">
        <v>4003</v>
      </c>
      <c r="I1388" s="8" t="s">
        <v>74</v>
      </c>
      <c r="J1388" s="8" t="s">
        <v>1180</v>
      </c>
      <c r="K1388" s="8" t="s">
        <v>4366</v>
      </c>
      <c r="L1388" s="8" t="s">
        <v>4400</v>
      </c>
      <c r="M1388" s="8" t="s">
        <v>4401</v>
      </c>
      <c r="N1388" s="8"/>
      <c r="O1388" s="8" t="s">
        <v>4402</v>
      </c>
      <c r="P1388" s="8"/>
      <c r="Q1388" s="20">
        <v>38154</v>
      </c>
      <c r="R1388" s="8" t="str">
        <f>TEXT(Q1388,"d.m.rrrr")</f>
        <v>16.6.2004</v>
      </c>
      <c r="S1388" s="13" t="s">
        <v>3013</v>
      </c>
      <c r="T1388" s="13" t="s">
        <v>3013</v>
      </c>
      <c r="U1388" s="12"/>
      <c r="V1388" s="12"/>
      <c r="W1388" s="8" t="s">
        <v>3013</v>
      </c>
      <c r="X1388" s="8"/>
    </row>
    <row r="1389" spans="1:24" ht="15" customHeight="1" x14ac:dyDescent="0.25">
      <c r="A1389" s="8" t="s">
        <v>24</v>
      </c>
      <c r="B1389" s="9">
        <v>2068</v>
      </c>
      <c r="C1389" s="8"/>
      <c r="D1389" s="8" t="s">
        <v>3355</v>
      </c>
      <c r="E1389" s="8" t="s">
        <v>3347</v>
      </c>
      <c r="F1389" s="8" t="s">
        <v>3356</v>
      </c>
      <c r="G1389" s="8" t="s">
        <v>3357</v>
      </c>
      <c r="H1389" s="8" t="s">
        <v>3355</v>
      </c>
      <c r="I1389" s="8"/>
      <c r="J1389" s="8"/>
      <c r="K1389" s="8"/>
      <c r="L1389" s="8"/>
      <c r="M1389" s="8"/>
      <c r="N1389" s="8"/>
      <c r="O1389" s="8"/>
      <c r="P1389" s="8"/>
      <c r="Q1389" s="8"/>
      <c r="R1389" s="8"/>
      <c r="S1389" s="8" t="s">
        <v>3013</v>
      </c>
      <c r="T1389" s="8" t="s">
        <v>3013</v>
      </c>
      <c r="U1389" s="8" t="s">
        <v>4259</v>
      </c>
      <c r="V1389" s="12"/>
      <c r="W1389" s="8" t="s">
        <v>3013</v>
      </c>
      <c r="X1389" s="8"/>
    </row>
    <row r="1390" spans="1:24" ht="15" customHeight="1" x14ac:dyDescent="0.25">
      <c r="A1390" s="8" t="s">
        <v>24</v>
      </c>
      <c r="B1390" s="9">
        <v>2069</v>
      </c>
      <c r="C1390" s="8"/>
      <c r="D1390" s="8" t="s">
        <v>3263</v>
      </c>
      <c r="E1390" s="8" t="s">
        <v>890</v>
      </c>
      <c r="F1390" s="8" t="s">
        <v>3264</v>
      </c>
      <c r="G1390" s="8" t="s">
        <v>3265</v>
      </c>
      <c r="H1390" s="8" t="s">
        <v>3263</v>
      </c>
      <c r="I1390" s="8" t="s">
        <v>74</v>
      </c>
      <c r="J1390" s="8" t="s">
        <v>1180</v>
      </c>
      <c r="K1390" s="8" t="s">
        <v>4366</v>
      </c>
      <c r="L1390" s="8" t="s">
        <v>4403</v>
      </c>
      <c r="M1390" s="8" t="s">
        <v>4404</v>
      </c>
      <c r="N1390" s="8"/>
      <c r="O1390" s="8" t="s">
        <v>4405</v>
      </c>
      <c r="P1390" s="8"/>
      <c r="Q1390" s="20">
        <v>38153</v>
      </c>
      <c r="R1390" s="8" t="str">
        <f>TEXT(Q1390,"d.m.rrrr")</f>
        <v>15.6.2004</v>
      </c>
      <c r="S1390" s="8" t="s">
        <v>3013</v>
      </c>
      <c r="T1390" s="8" t="s">
        <v>3013</v>
      </c>
      <c r="U1390" s="8" t="s">
        <v>4259</v>
      </c>
      <c r="V1390" s="12"/>
      <c r="W1390" s="8" t="s">
        <v>3013</v>
      </c>
      <c r="X1390" s="8"/>
    </row>
    <row r="1391" spans="1:24" ht="15" customHeight="1" x14ac:dyDescent="0.25">
      <c r="A1391" s="8" t="s">
        <v>24</v>
      </c>
      <c r="B1391" s="9">
        <v>2070</v>
      </c>
      <c r="C1391" s="8"/>
      <c r="D1391" s="8" t="s">
        <v>4406</v>
      </c>
      <c r="E1391" s="8" t="s">
        <v>890</v>
      </c>
      <c r="F1391" s="8" t="s">
        <v>4407</v>
      </c>
      <c r="G1391" s="8"/>
      <c r="H1391" s="8" t="s">
        <v>4406</v>
      </c>
      <c r="I1391" s="8" t="s">
        <v>74</v>
      </c>
      <c r="J1391" s="8" t="s">
        <v>1180</v>
      </c>
      <c r="K1391" s="8" t="s">
        <v>4366</v>
      </c>
      <c r="L1391" s="8" t="s">
        <v>4403</v>
      </c>
      <c r="M1391" s="8" t="s">
        <v>4408</v>
      </c>
      <c r="N1391" s="8"/>
      <c r="O1391" s="8"/>
      <c r="P1391" s="8"/>
      <c r="Q1391" s="20">
        <v>38153</v>
      </c>
      <c r="R1391" s="8" t="str">
        <f>TEXT(Q1391,"d.m.rrrr")</f>
        <v>15.6.2004</v>
      </c>
      <c r="S1391" s="8" t="s">
        <v>3013</v>
      </c>
      <c r="T1391" s="8" t="s">
        <v>3013</v>
      </c>
      <c r="U1391" s="12"/>
      <c r="V1391" s="12"/>
      <c r="W1391" s="8" t="s">
        <v>3013</v>
      </c>
      <c r="X1391" s="8"/>
    </row>
    <row r="1392" spans="1:24" ht="15" customHeight="1" x14ac:dyDescent="0.25">
      <c r="A1392" s="8" t="s">
        <v>24</v>
      </c>
      <c r="B1392" s="9">
        <v>2071</v>
      </c>
      <c r="C1392" s="8"/>
      <c r="D1392" s="10" t="str">
        <f>E1392&amp;" "&amp;F1392&amp;" "&amp;G1392</f>
        <v>Parmeliopsis ambigua (Wulfen) Nyl.</v>
      </c>
      <c r="E1392" s="8" t="s">
        <v>2668</v>
      </c>
      <c r="F1392" s="8" t="s">
        <v>2669</v>
      </c>
      <c r="G1392" s="8" t="s">
        <v>2670</v>
      </c>
      <c r="H1392" s="8" t="s">
        <v>3315</v>
      </c>
      <c r="I1392" s="8" t="s">
        <v>4314</v>
      </c>
      <c r="J1392" s="8"/>
      <c r="K1392" s="8"/>
      <c r="L1392" s="8"/>
      <c r="M1392" s="8" t="s">
        <v>4409</v>
      </c>
      <c r="N1392" s="8"/>
      <c r="O1392" s="8"/>
      <c r="P1392" s="8"/>
      <c r="Q1392" s="8"/>
      <c r="R1392" s="8"/>
      <c r="S1392" s="8" t="s">
        <v>3013</v>
      </c>
      <c r="T1392" s="8" t="s">
        <v>3013</v>
      </c>
      <c r="U1392" s="12"/>
      <c r="V1392" s="12"/>
      <c r="W1392" s="8" t="s">
        <v>3013</v>
      </c>
      <c r="X1392" s="8" t="str">
        <f>"+ Parmeliopsis hyperopta"</f>
        <v>+ Parmeliopsis hyperopta</v>
      </c>
    </row>
    <row r="1393" spans="1:24" ht="15" customHeight="1" x14ac:dyDescent="0.25">
      <c r="A1393" s="8" t="s">
        <v>24</v>
      </c>
      <c r="B1393" s="9">
        <v>2072</v>
      </c>
      <c r="C1393" s="8"/>
      <c r="D1393" s="8" t="s">
        <v>4410</v>
      </c>
      <c r="E1393" s="8" t="s">
        <v>87</v>
      </c>
      <c r="F1393" s="8" t="s">
        <v>185</v>
      </c>
      <c r="G1393" s="8" t="s">
        <v>1036</v>
      </c>
      <c r="H1393" s="8" t="s">
        <v>4410</v>
      </c>
      <c r="I1393" s="8" t="s">
        <v>4314</v>
      </c>
      <c r="J1393" s="8"/>
      <c r="K1393" s="8"/>
      <c r="L1393" s="8"/>
      <c r="M1393" s="8" t="s">
        <v>4411</v>
      </c>
      <c r="N1393" s="8"/>
      <c r="O1393" s="8"/>
      <c r="P1393" s="8"/>
      <c r="Q1393" s="8" t="s">
        <v>4412</v>
      </c>
      <c r="R1393" s="8" t="s">
        <v>4412</v>
      </c>
      <c r="S1393" s="8" t="s">
        <v>3013</v>
      </c>
      <c r="T1393" s="8" t="s">
        <v>3013</v>
      </c>
      <c r="U1393" s="12"/>
      <c r="V1393" s="12"/>
      <c r="W1393" s="8" t="s">
        <v>3013</v>
      </c>
      <c r="X1393" s="8"/>
    </row>
    <row r="1394" spans="1:24" ht="15" customHeight="1" x14ac:dyDescent="0.25">
      <c r="A1394" s="8" t="s">
        <v>24</v>
      </c>
      <c r="B1394" s="9">
        <v>2073</v>
      </c>
      <c r="C1394" s="8"/>
      <c r="D1394" s="8" t="s">
        <v>4413</v>
      </c>
      <c r="E1394" s="8" t="s">
        <v>1887</v>
      </c>
      <c r="F1394" s="8" t="s">
        <v>4414</v>
      </c>
      <c r="G1394" s="8" t="s">
        <v>4415</v>
      </c>
      <c r="H1394" s="8" t="s">
        <v>4413</v>
      </c>
      <c r="I1394" s="8" t="s">
        <v>4314</v>
      </c>
      <c r="J1394" s="8"/>
      <c r="K1394" s="8"/>
      <c r="L1394" s="8"/>
      <c r="M1394" s="8"/>
      <c r="N1394" s="8"/>
      <c r="O1394" s="8"/>
      <c r="P1394" s="8"/>
      <c r="Q1394" s="8" t="s">
        <v>4412</v>
      </c>
      <c r="R1394" s="8" t="s">
        <v>4412</v>
      </c>
      <c r="S1394" s="8" t="s">
        <v>3013</v>
      </c>
      <c r="T1394" s="8" t="s">
        <v>3013</v>
      </c>
      <c r="U1394" s="12"/>
      <c r="V1394" s="12"/>
      <c r="W1394" s="8" t="s">
        <v>3013</v>
      </c>
      <c r="X1394" s="8"/>
    </row>
    <row r="1395" spans="1:24" ht="15" customHeight="1" x14ac:dyDescent="0.25">
      <c r="A1395" s="8" t="s">
        <v>24</v>
      </c>
      <c r="B1395" s="9">
        <v>2074</v>
      </c>
      <c r="C1395" s="8"/>
      <c r="D1395" s="10" t="str">
        <f>E1395&amp;" "&amp;F1395&amp;" "&amp;G1395</f>
        <v>Parmelina pastillifera (Harm.) Hale</v>
      </c>
      <c r="E1395" s="8" t="s">
        <v>2664</v>
      </c>
      <c r="F1395" s="8" t="s">
        <v>4416</v>
      </c>
      <c r="G1395" s="8" t="s">
        <v>4417</v>
      </c>
      <c r="H1395" s="8" t="s">
        <v>4418</v>
      </c>
      <c r="I1395" s="8" t="s">
        <v>4314</v>
      </c>
      <c r="J1395" s="8"/>
      <c r="K1395" s="8"/>
      <c r="L1395" s="8"/>
      <c r="M1395" s="8"/>
      <c r="N1395" s="8"/>
      <c r="O1395" s="8"/>
      <c r="P1395" s="8"/>
      <c r="Q1395" s="8" t="s">
        <v>4412</v>
      </c>
      <c r="R1395" s="8" t="s">
        <v>4412</v>
      </c>
      <c r="S1395" s="8" t="s">
        <v>3013</v>
      </c>
      <c r="T1395" s="8" t="s">
        <v>3013</v>
      </c>
      <c r="U1395" s="12"/>
      <c r="V1395" s="12"/>
      <c r="W1395" s="8" t="s">
        <v>3013</v>
      </c>
      <c r="X1395" s="8"/>
    </row>
    <row r="1396" spans="1:24" ht="15" customHeight="1" x14ac:dyDescent="0.25">
      <c r="A1396" s="8" t="s">
        <v>24</v>
      </c>
      <c r="B1396" s="9">
        <v>2075</v>
      </c>
      <c r="C1396" s="8"/>
      <c r="D1396" s="8" t="s">
        <v>3816</v>
      </c>
      <c r="E1396" s="8" t="s">
        <v>814</v>
      </c>
      <c r="F1396" s="8" t="s">
        <v>3817</v>
      </c>
      <c r="G1396" s="8" t="s">
        <v>3818</v>
      </c>
      <c r="H1396" s="8" t="s">
        <v>3816</v>
      </c>
      <c r="I1396" s="8" t="s">
        <v>4314</v>
      </c>
      <c r="J1396" s="8"/>
      <c r="K1396" s="8"/>
      <c r="L1396" s="8"/>
      <c r="M1396" s="8"/>
      <c r="N1396" s="8"/>
      <c r="O1396" s="8" t="s">
        <v>4419</v>
      </c>
      <c r="P1396" s="8"/>
      <c r="Q1396" s="8" t="s">
        <v>4412</v>
      </c>
      <c r="R1396" s="8" t="s">
        <v>4412</v>
      </c>
      <c r="S1396" s="13" t="s">
        <v>3013</v>
      </c>
      <c r="T1396" s="13" t="s">
        <v>3013</v>
      </c>
      <c r="U1396" s="12"/>
      <c r="V1396" s="12"/>
      <c r="W1396" s="8" t="s">
        <v>3013</v>
      </c>
      <c r="X1396" s="8"/>
    </row>
    <row r="1397" spans="1:24" ht="15" customHeight="1" x14ac:dyDescent="0.25">
      <c r="A1397" s="8" t="s">
        <v>24</v>
      </c>
      <c r="B1397" s="9">
        <v>2076</v>
      </c>
      <c r="C1397" s="8"/>
      <c r="D1397" s="8" t="s">
        <v>4420</v>
      </c>
      <c r="E1397" s="8" t="s">
        <v>1710</v>
      </c>
      <c r="F1397" s="8" t="s">
        <v>67</v>
      </c>
      <c r="G1397" s="8"/>
      <c r="H1397" s="8" t="s">
        <v>4420</v>
      </c>
      <c r="I1397" s="8" t="s">
        <v>4314</v>
      </c>
      <c r="J1397" s="8"/>
      <c r="K1397" s="8"/>
      <c r="L1397" s="8"/>
      <c r="M1397" s="8"/>
      <c r="N1397" s="8"/>
      <c r="O1397" s="8"/>
      <c r="P1397" s="8"/>
      <c r="Q1397" s="8" t="s">
        <v>4412</v>
      </c>
      <c r="R1397" s="8" t="s">
        <v>4412</v>
      </c>
      <c r="S1397" s="13" t="s">
        <v>3013</v>
      </c>
      <c r="T1397" s="8" t="s">
        <v>3013</v>
      </c>
      <c r="U1397" s="12"/>
      <c r="V1397" s="12"/>
      <c r="W1397" s="8" t="s">
        <v>3013</v>
      </c>
      <c r="X1397" s="8"/>
    </row>
    <row r="1398" spans="1:24" ht="15" customHeight="1" x14ac:dyDescent="0.25">
      <c r="A1398" s="8" t="s">
        <v>24</v>
      </c>
      <c r="B1398" s="9">
        <v>2077</v>
      </c>
      <c r="C1398" s="8"/>
      <c r="D1398" s="8" t="s">
        <v>4421</v>
      </c>
      <c r="E1398" s="8" t="s">
        <v>1040</v>
      </c>
      <c r="F1398" s="8" t="s">
        <v>1041</v>
      </c>
      <c r="G1398" s="8" t="s">
        <v>1042</v>
      </c>
      <c r="H1398" s="8" t="s">
        <v>4421</v>
      </c>
      <c r="I1398" s="8" t="s">
        <v>4314</v>
      </c>
      <c r="J1398" s="8" t="s">
        <v>4422</v>
      </c>
      <c r="K1398" s="8" t="s">
        <v>4423</v>
      </c>
      <c r="L1398" s="8"/>
      <c r="M1398" s="8" t="s">
        <v>4424</v>
      </c>
      <c r="N1398" s="8"/>
      <c r="O1398" s="8" t="s">
        <v>4425</v>
      </c>
      <c r="P1398" s="8"/>
      <c r="Q1398" s="20">
        <v>38192</v>
      </c>
      <c r="R1398" s="8" t="str">
        <f>TEXT(Q1398,"d.m.rrrr")</f>
        <v>24.7.2004</v>
      </c>
      <c r="S1398" s="8" t="s">
        <v>3013</v>
      </c>
      <c r="T1398" s="8" t="s">
        <v>3013</v>
      </c>
      <c r="U1398" s="12"/>
      <c r="V1398" s="12"/>
      <c r="W1398" s="8" t="s">
        <v>3013</v>
      </c>
      <c r="X1398" s="8"/>
    </row>
    <row r="1399" spans="1:24" ht="15" customHeight="1" x14ac:dyDescent="0.25">
      <c r="A1399" s="8" t="s">
        <v>24</v>
      </c>
      <c r="B1399" s="9">
        <v>2078</v>
      </c>
      <c r="C1399" s="8"/>
      <c r="D1399" s="8" t="s">
        <v>4426</v>
      </c>
      <c r="E1399" s="8" t="s">
        <v>818</v>
      </c>
      <c r="F1399" s="8" t="s">
        <v>4427</v>
      </c>
      <c r="G1399" s="8" t="s">
        <v>4428</v>
      </c>
      <c r="H1399" s="8" t="s">
        <v>4426</v>
      </c>
      <c r="I1399" s="8" t="s">
        <v>4314</v>
      </c>
      <c r="J1399" s="8"/>
      <c r="K1399" s="8"/>
      <c r="L1399" s="8"/>
      <c r="M1399" s="8" t="s">
        <v>4429</v>
      </c>
      <c r="N1399" s="8"/>
      <c r="O1399" s="8" t="s">
        <v>4430</v>
      </c>
      <c r="P1399" s="8"/>
      <c r="Q1399" s="8" t="s">
        <v>4412</v>
      </c>
      <c r="R1399" s="8" t="s">
        <v>4412</v>
      </c>
      <c r="S1399" s="13" t="s">
        <v>3013</v>
      </c>
      <c r="T1399" s="13" t="s">
        <v>3013</v>
      </c>
      <c r="U1399" s="12"/>
      <c r="V1399" s="12"/>
      <c r="W1399" s="8" t="s">
        <v>3013</v>
      </c>
      <c r="X1399" s="8"/>
    </row>
    <row r="1400" spans="1:24" ht="15" customHeight="1" x14ac:dyDescent="0.25">
      <c r="A1400" s="8" t="s">
        <v>24</v>
      </c>
      <c r="B1400" s="9">
        <v>2079</v>
      </c>
      <c r="C1400" s="8"/>
      <c r="D1400" s="8" t="s">
        <v>4431</v>
      </c>
      <c r="E1400" s="8" t="s">
        <v>1887</v>
      </c>
      <c r="F1400" s="8" t="s">
        <v>2776</v>
      </c>
      <c r="G1400" s="8" t="s">
        <v>4432</v>
      </c>
      <c r="H1400" s="8" t="s">
        <v>4431</v>
      </c>
      <c r="I1400" s="8" t="s">
        <v>4314</v>
      </c>
      <c r="J1400" s="8"/>
      <c r="K1400" s="8"/>
      <c r="L1400" s="8"/>
      <c r="M1400" s="8" t="s">
        <v>4429</v>
      </c>
      <c r="N1400" s="8"/>
      <c r="O1400" s="8" t="s">
        <v>4430</v>
      </c>
      <c r="P1400" s="8"/>
      <c r="Q1400" s="8" t="s">
        <v>4412</v>
      </c>
      <c r="R1400" s="8" t="s">
        <v>4412</v>
      </c>
      <c r="S1400" s="8" t="s">
        <v>3013</v>
      </c>
      <c r="T1400" s="8" t="s">
        <v>3013</v>
      </c>
      <c r="U1400" s="12"/>
      <c r="V1400" s="12"/>
      <c r="W1400" s="8" t="s">
        <v>3013</v>
      </c>
      <c r="X1400" s="8"/>
    </row>
    <row r="1401" spans="1:24" ht="15" customHeight="1" x14ac:dyDescent="0.25">
      <c r="A1401" s="8" t="s">
        <v>24</v>
      </c>
      <c r="B1401" s="9">
        <v>2080</v>
      </c>
      <c r="C1401" s="8"/>
      <c r="D1401" s="8" t="s">
        <v>3320</v>
      </c>
      <c r="E1401" s="8" t="s">
        <v>926</v>
      </c>
      <c r="F1401" s="8" t="s">
        <v>2696</v>
      </c>
      <c r="G1401" s="8" t="s">
        <v>3321</v>
      </c>
      <c r="H1401" s="8" t="s">
        <v>3320</v>
      </c>
      <c r="I1401" s="8" t="s">
        <v>4314</v>
      </c>
      <c r="J1401" s="8"/>
      <c r="K1401" s="8"/>
      <c r="L1401" s="8"/>
      <c r="M1401" s="8"/>
      <c r="N1401" s="8"/>
      <c r="O1401" s="8"/>
      <c r="P1401" s="8"/>
      <c r="Q1401" s="8" t="s">
        <v>4412</v>
      </c>
      <c r="R1401" s="8" t="s">
        <v>4412</v>
      </c>
      <c r="S1401" s="8" t="s">
        <v>3013</v>
      </c>
      <c r="T1401" s="8" t="s">
        <v>3013</v>
      </c>
      <c r="U1401" s="12"/>
      <c r="V1401" s="12"/>
      <c r="W1401" s="8" t="s">
        <v>3013</v>
      </c>
      <c r="X1401" s="8"/>
    </row>
    <row r="1402" spans="1:24" ht="15" customHeight="1" x14ac:dyDescent="0.25">
      <c r="A1402" s="8" t="s">
        <v>24</v>
      </c>
      <c r="B1402" s="9">
        <v>2081</v>
      </c>
      <c r="C1402" s="8"/>
      <c r="D1402" s="8" t="s">
        <v>3883</v>
      </c>
      <c r="E1402" s="8" t="s">
        <v>3884</v>
      </c>
      <c r="F1402" s="8" t="s">
        <v>1377</v>
      </c>
      <c r="G1402" s="8" t="s">
        <v>3885</v>
      </c>
      <c r="H1402" s="8" t="s">
        <v>3883</v>
      </c>
      <c r="I1402" s="8" t="s">
        <v>4314</v>
      </c>
      <c r="J1402" s="8"/>
      <c r="K1402" s="8"/>
      <c r="L1402" s="8"/>
      <c r="M1402" s="8"/>
      <c r="N1402" s="8"/>
      <c r="O1402" s="8"/>
      <c r="P1402" s="8"/>
      <c r="Q1402" s="8" t="s">
        <v>4412</v>
      </c>
      <c r="R1402" s="8" t="s">
        <v>4412</v>
      </c>
      <c r="S1402" s="8" t="s">
        <v>3013</v>
      </c>
      <c r="T1402" s="8" t="s">
        <v>3013</v>
      </c>
      <c r="U1402" s="12"/>
      <c r="V1402" s="12"/>
      <c r="W1402" s="8" t="s">
        <v>3013</v>
      </c>
      <c r="X1402" s="8"/>
    </row>
    <row r="1403" spans="1:24" ht="15" customHeight="1" x14ac:dyDescent="0.25">
      <c r="A1403" s="8" t="s">
        <v>24</v>
      </c>
      <c r="B1403" s="9">
        <v>2082</v>
      </c>
      <c r="C1403" s="8"/>
      <c r="D1403" s="8" t="s">
        <v>4433</v>
      </c>
      <c r="E1403" s="8" t="s">
        <v>1887</v>
      </c>
      <c r="F1403" s="8" t="s">
        <v>4434</v>
      </c>
      <c r="G1403" s="8" t="s">
        <v>4435</v>
      </c>
      <c r="H1403" s="8" t="s">
        <v>4433</v>
      </c>
      <c r="I1403" s="8" t="s">
        <v>4314</v>
      </c>
      <c r="J1403" s="8"/>
      <c r="K1403" s="8"/>
      <c r="L1403" s="8"/>
      <c r="M1403" s="8" t="s">
        <v>4436</v>
      </c>
      <c r="N1403" s="8"/>
      <c r="O1403" s="8" t="s">
        <v>4437</v>
      </c>
      <c r="P1403" s="8"/>
      <c r="Q1403" s="20">
        <v>38190</v>
      </c>
      <c r="R1403" s="20">
        <v>38190</v>
      </c>
      <c r="S1403" s="8" t="s">
        <v>3013</v>
      </c>
      <c r="T1403" s="8" t="s">
        <v>3013</v>
      </c>
      <c r="U1403" s="12"/>
      <c r="V1403" s="12"/>
      <c r="W1403" s="8" t="s">
        <v>3013</v>
      </c>
      <c r="X1403" s="8"/>
    </row>
    <row r="1404" spans="1:24" ht="15" customHeight="1" x14ac:dyDescent="0.25">
      <c r="A1404" s="8" t="s">
        <v>24</v>
      </c>
      <c r="B1404" s="9">
        <v>2083</v>
      </c>
      <c r="C1404" s="8"/>
      <c r="D1404" s="8" t="s">
        <v>4438</v>
      </c>
      <c r="E1404" s="8" t="s">
        <v>4439</v>
      </c>
      <c r="F1404" s="8" t="s">
        <v>978</v>
      </c>
      <c r="G1404" s="8" t="s">
        <v>1225</v>
      </c>
      <c r="H1404" s="8" t="s">
        <v>4438</v>
      </c>
      <c r="I1404" s="8" t="s">
        <v>4314</v>
      </c>
      <c r="J1404" s="8"/>
      <c r="K1404" s="8"/>
      <c r="L1404" s="8"/>
      <c r="M1404" s="8" t="s">
        <v>4440</v>
      </c>
      <c r="N1404" s="8"/>
      <c r="O1404" s="8"/>
      <c r="P1404" s="8"/>
      <c r="Q1404" s="20">
        <v>38188</v>
      </c>
      <c r="R1404" s="8" t="str">
        <f t="shared" ref="R1404:R1431" si="11">TEXT(Q1404,"d.m.rrrr")</f>
        <v>20.7.2004</v>
      </c>
      <c r="S1404" s="8" t="s">
        <v>3013</v>
      </c>
      <c r="T1404" s="8" t="s">
        <v>3013</v>
      </c>
      <c r="U1404" s="12"/>
      <c r="V1404" s="12"/>
      <c r="W1404" s="8" t="s">
        <v>3013</v>
      </c>
      <c r="X1404" s="8"/>
    </row>
    <row r="1405" spans="1:24" ht="15" customHeight="1" x14ac:dyDescent="0.25">
      <c r="A1405" s="8" t="s">
        <v>24</v>
      </c>
      <c r="B1405" s="9">
        <v>2084</v>
      </c>
      <c r="C1405" s="8"/>
      <c r="D1405" s="8" t="s">
        <v>4441</v>
      </c>
      <c r="E1405" s="8" t="s">
        <v>2358</v>
      </c>
      <c r="F1405" s="8" t="s">
        <v>2405</v>
      </c>
      <c r="G1405" s="8" t="s">
        <v>2470</v>
      </c>
      <c r="H1405" s="8" t="s">
        <v>4441</v>
      </c>
      <c r="I1405" s="8" t="s">
        <v>4314</v>
      </c>
      <c r="J1405" s="8"/>
      <c r="K1405" s="8"/>
      <c r="L1405" s="8"/>
      <c r="M1405" s="8" t="s">
        <v>4440</v>
      </c>
      <c r="N1405" s="8"/>
      <c r="O1405" s="8"/>
      <c r="P1405" s="8"/>
      <c r="Q1405" s="20">
        <v>38188</v>
      </c>
      <c r="R1405" s="8" t="str">
        <f t="shared" si="11"/>
        <v>20.7.2004</v>
      </c>
      <c r="S1405" s="13" t="s">
        <v>3013</v>
      </c>
      <c r="T1405" s="13" t="s">
        <v>3013</v>
      </c>
      <c r="U1405" s="12"/>
      <c r="V1405" s="12"/>
      <c r="W1405" s="8" t="s">
        <v>3013</v>
      </c>
      <c r="X1405" s="8"/>
    </row>
    <row r="1406" spans="1:24" ht="15" customHeight="1" x14ac:dyDescent="0.25">
      <c r="A1406" s="8" t="s">
        <v>24</v>
      </c>
      <c r="B1406" s="9">
        <v>2085</v>
      </c>
      <c r="C1406" s="8"/>
      <c r="D1406" s="8" t="s">
        <v>4442</v>
      </c>
      <c r="E1406" s="8" t="s">
        <v>2426</v>
      </c>
      <c r="F1406" s="8" t="s">
        <v>2427</v>
      </c>
      <c r="G1406" s="8" t="s">
        <v>4443</v>
      </c>
      <c r="H1406" s="8" t="s">
        <v>4442</v>
      </c>
      <c r="I1406" s="8" t="s">
        <v>4314</v>
      </c>
      <c r="J1406" s="8"/>
      <c r="K1406" s="8"/>
      <c r="L1406" s="8"/>
      <c r="M1406" s="8" t="s">
        <v>4440</v>
      </c>
      <c r="N1406" s="8"/>
      <c r="O1406" s="8"/>
      <c r="P1406" s="8"/>
      <c r="Q1406" s="20">
        <v>38188</v>
      </c>
      <c r="R1406" s="8" t="str">
        <f t="shared" si="11"/>
        <v>20.7.2004</v>
      </c>
      <c r="S1406" s="13" t="s">
        <v>3013</v>
      </c>
      <c r="T1406" s="13" t="s">
        <v>3013</v>
      </c>
      <c r="U1406" s="12"/>
      <c r="V1406" s="12"/>
      <c r="W1406" s="8" t="s">
        <v>3013</v>
      </c>
      <c r="X1406" s="8"/>
    </row>
    <row r="1407" spans="1:24" ht="15" customHeight="1" x14ac:dyDescent="0.25">
      <c r="A1407" s="8" t="s">
        <v>24</v>
      </c>
      <c r="B1407" s="9">
        <v>2086</v>
      </c>
      <c r="C1407" s="8"/>
      <c r="D1407" s="8" t="s">
        <v>4441</v>
      </c>
      <c r="E1407" s="8" t="s">
        <v>2358</v>
      </c>
      <c r="F1407" s="8" t="s">
        <v>2405</v>
      </c>
      <c r="G1407" s="8" t="s">
        <v>2470</v>
      </c>
      <c r="H1407" s="8" t="s">
        <v>4441</v>
      </c>
      <c r="I1407" s="8" t="s">
        <v>4314</v>
      </c>
      <c r="J1407" s="8"/>
      <c r="K1407" s="8"/>
      <c r="L1407" s="8"/>
      <c r="M1407" s="8" t="s">
        <v>4444</v>
      </c>
      <c r="N1407" s="8"/>
      <c r="O1407" s="8"/>
      <c r="P1407" s="8"/>
      <c r="Q1407" s="8" t="s">
        <v>4412</v>
      </c>
      <c r="R1407" s="8" t="str">
        <f t="shared" si="11"/>
        <v>xx.7.2004</v>
      </c>
      <c r="S1407" s="13" t="s">
        <v>3013</v>
      </c>
      <c r="T1407" s="13" t="s">
        <v>3013</v>
      </c>
      <c r="U1407" s="12"/>
      <c r="V1407" s="12"/>
      <c r="W1407" s="8" t="s">
        <v>3013</v>
      </c>
      <c r="X1407" s="8"/>
    </row>
    <row r="1408" spans="1:24" ht="15" customHeight="1" x14ac:dyDescent="0.25">
      <c r="A1408" s="8" t="s">
        <v>24</v>
      </c>
      <c r="B1408" s="9">
        <v>2087</v>
      </c>
      <c r="C1408" s="8"/>
      <c r="D1408" s="8" t="s">
        <v>4445</v>
      </c>
      <c r="E1408" s="8" t="s">
        <v>4446</v>
      </c>
      <c r="F1408" s="8" t="s">
        <v>4447</v>
      </c>
      <c r="G1408" s="8" t="s">
        <v>4448</v>
      </c>
      <c r="H1408" s="8" t="s">
        <v>4445</v>
      </c>
      <c r="I1408" s="8" t="s">
        <v>4314</v>
      </c>
      <c r="J1408" s="8"/>
      <c r="K1408" s="8"/>
      <c r="L1408" s="8"/>
      <c r="M1408" s="8" t="s">
        <v>4449</v>
      </c>
      <c r="N1408" s="8"/>
      <c r="O1408" s="8"/>
      <c r="P1408" s="8"/>
      <c r="Q1408" s="20">
        <v>38191</v>
      </c>
      <c r="R1408" s="8" t="str">
        <f t="shared" si="11"/>
        <v>23.7.2004</v>
      </c>
      <c r="S1408" s="8" t="s">
        <v>3013</v>
      </c>
      <c r="T1408" s="8" t="s">
        <v>3013</v>
      </c>
      <c r="U1408" s="12"/>
      <c r="V1408" s="12"/>
      <c r="W1408" s="8" t="s">
        <v>3013</v>
      </c>
      <c r="X1408" s="8"/>
    </row>
    <row r="1409" spans="1:24" ht="15" customHeight="1" x14ac:dyDescent="0.25">
      <c r="A1409" s="8" t="s">
        <v>24</v>
      </c>
      <c r="B1409" s="9">
        <v>2088</v>
      </c>
      <c r="C1409" s="8"/>
      <c r="D1409" s="8" t="s">
        <v>4450</v>
      </c>
      <c r="E1409" s="8" t="s">
        <v>3216</v>
      </c>
      <c r="F1409" s="8" t="s">
        <v>3217</v>
      </c>
      <c r="G1409" s="8" t="s">
        <v>4451</v>
      </c>
      <c r="H1409" s="8" t="s">
        <v>4450</v>
      </c>
      <c r="I1409" s="8" t="s">
        <v>4314</v>
      </c>
      <c r="J1409" s="8"/>
      <c r="K1409" s="8"/>
      <c r="L1409" s="8"/>
      <c r="M1409" s="8"/>
      <c r="N1409" s="8"/>
      <c r="O1409" s="8"/>
      <c r="P1409" s="8"/>
      <c r="Q1409" s="8" t="s">
        <v>4412</v>
      </c>
      <c r="R1409" s="8" t="str">
        <f t="shared" si="11"/>
        <v>xx.7.2004</v>
      </c>
      <c r="S1409" s="13" t="s">
        <v>3013</v>
      </c>
      <c r="T1409" s="13" t="s">
        <v>3013</v>
      </c>
      <c r="U1409" s="12"/>
      <c r="V1409" s="12"/>
      <c r="W1409" s="8" t="s">
        <v>3013</v>
      </c>
      <c r="X1409" s="8"/>
    </row>
    <row r="1410" spans="1:24" ht="15" customHeight="1" x14ac:dyDescent="0.25">
      <c r="A1410" s="8" t="s">
        <v>24</v>
      </c>
      <c r="B1410" s="9">
        <v>2089</v>
      </c>
      <c r="C1410" s="8"/>
      <c r="D1410" s="8" t="s">
        <v>4452</v>
      </c>
      <c r="E1410" s="8" t="s">
        <v>886</v>
      </c>
      <c r="F1410" s="8" t="s">
        <v>887</v>
      </c>
      <c r="G1410" s="8" t="s">
        <v>888</v>
      </c>
      <c r="H1410" s="8" t="s">
        <v>4452</v>
      </c>
      <c r="I1410" s="8" t="s">
        <v>4314</v>
      </c>
      <c r="J1410" s="8"/>
      <c r="K1410" s="8"/>
      <c r="L1410" s="8"/>
      <c r="M1410" s="8" t="s">
        <v>4453</v>
      </c>
      <c r="N1410" s="8"/>
      <c r="O1410" s="8" t="s">
        <v>4292</v>
      </c>
      <c r="P1410" s="8"/>
      <c r="Q1410" s="20">
        <v>38188</v>
      </c>
      <c r="R1410" s="8" t="str">
        <f t="shared" si="11"/>
        <v>20.7.2004</v>
      </c>
      <c r="S1410" s="8" t="s">
        <v>3013</v>
      </c>
      <c r="T1410" s="8" t="s">
        <v>3013</v>
      </c>
      <c r="U1410" s="12"/>
      <c r="V1410" s="12"/>
      <c r="W1410" s="8" t="s">
        <v>3013</v>
      </c>
      <c r="X1410" s="8"/>
    </row>
    <row r="1411" spans="1:24" ht="15" customHeight="1" x14ac:dyDescent="0.25">
      <c r="A1411" s="8" t="s">
        <v>24</v>
      </c>
      <c r="B1411" s="9">
        <v>2090</v>
      </c>
      <c r="C1411" s="8"/>
      <c r="D1411" s="8" t="s">
        <v>4454</v>
      </c>
      <c r="E1411" s="8" t="s">
        <v>867</v>
      </c>
      <c r="F1411" s="8" t="s">
        <v>868</v>
      </c>
      <c r="G1411" s="8"/>
      <c r="H1411" s="8" t="s">
        <v>4455</v>
      </c>
      <c r="I1411" s="8" t="s">
        <v>4314</v>
      </c>
      <c r="J1411" s="8"/>
      <c r="K1411" s="8"/>
      <c r="L1411" s="8"/>
      <c r="M1411" s="8" t="s">
        <v>4456</v>
      </c>
      <c r="N1411" s="8"/>
      <c r="O1411" s="8" t="s">
        <v>4419</v>
      </c>
      <c r="P1411" s="8"/>
      <c r="Q1411" s="20">
        <v>38187</v>
      </c>
      <c r="R1411" s="8" t="str">
        <f t="shared" si="11"/>
        <v>19.7.2004</v>
      </c>
      <c r="S1411" s="8" t="s">
        <v>3013</v>
      </c>
      <c r="T1411" s="8" t="s">
        <v>3013</v>
      </c>
      <c r="U1411" s="12"/>
      <c r="V1411" s="12"/>
      <c r="W1411" s="8" t="s">
        <v>3013</v>
      </c>
      <c r="X1411" s="8"/>
    </row>
    <row r="1412" spans="1:24" ht="15" customHeight="1" x14ac:dyDescent="0.25">
      <c r="A1412" s="8" t="s">
        <v>24</v>
      </c>
      <c r="B1412" s="9">
        <v>2091</v>
      </c>
      <c r="C1412" s="8"/>
      <c r="D1412" s="10" t="s">
        <v>3490</v>
      </c>
      <c r="E1412" s="8" t="s">
        <v>26</v>
      </c>
      <c r="F1412" s="8" t="s">
        <v>67</v>
      </c>
      <c r="G1412" s="8"/>
      <c r="H1412" s="10" t="s">
        <v>3490</v>
      </c>
      <c r="I1412" s="8" t="s">
        <v>74</v>
      </c>
      <c r="J1412" s="15" t="s">
        <v>1279</v>
      </c>
      <c r="K1412" s="8" t="s">
        <v>3017</v>
      </c>
      <c r="L1412" s="8"/>
      <c r="M1412" s="8" t="s">
        <v>4457</v>
      </c>
      <c r="N1412" s="8"/>
      <c r="O1412" s="8"/>
      <c r="P1412" s="8"/>
      <c r="Q1412" s="20">
        <v>38972</v>
      </c>
      <c r="R1412" s="8" t="str">
        <f t="shared" si="11"/>
        <v>12.9.2006</v>
      </c>
      <c r="S1412" s="8" t="s">
        <v>3013</v>
      </c>
      <c r="T1412" s="8" t="s">
        <v>3013</v>
      </c>
      <c r="U1412" s="12"/>
      <c r="V1412" s="12"/>
      <c r="W1412" s="8" t="s">
        <v>3013</v>
      </c>
      <c r="X1412" s="8"/>
    </row>
    <row r="1413" spans="1:24" ht="15" customHeight="1" x14ac:dyDescent="0.25">
      <c r="A1413" s="8" t="s">
        <v>24</v>
      </c>
      <c r="B1413" s="9">
        <v>2092</v>
      </c>
      <c r="C1413" s="8"/>
      <c r="D1413" s="10" t="s">
        <v>4458</v>
      </c>
      <c r="E1413" s="8" t="s">
        <v>890</v>
      </c>
      <c r="F1413" s="8" t="s">
        <v>4459</v>
      </c>
      <c r="G1413" s="8" t="s">
        <v>4460</v>
      </c>
      <c r="H1413" s="10" t="s">
        <v>4458</v>
      </c>
      <c r="I1413" s="8" t="s">
        <v>74</v>
      </c>
      <c r="J1413" s="15" t="s">
        <v>1279</v>
      </c>
      <c r="K1413" s="15" t="s">
        <v>3010</v>
      </c>
      <c r="L1413" s="8"/>
      <c r="M1413" s="8" t="s">
        <v>4104</v>
      </c>
      <c r="N1413" s="8"/>
      <c r="O1413" s="8" t="s">
        <v>4461</v>
      </c>
      <c r="P1413" s="8"/>
      <c r="Q1413" s="20">
        <v>38160</v>
      </c>
      <c r="R1413" s="8" t="str">
        <f t="shared" si="11"/>
        <v>22.6.2004</v>
      </c>
      <c r="S1413" s="8" t="s">
        <v>3119</v>
      </c>
      <c r="T1413" s="8" t="s">
        <v>3013</v>
      </c>
      <c r="U1413" s="12"/>
      <c r="V1413" s="12"/>
      <c r="W1413" s="8" t="s">
        <v>3013</v>
      </c>
      <c r="X1413" s="8"/>
    </row>
    <row r="1414" spans="1:24" ht="15" customHeight="1" x14ac:dyDescent="0.25">
      <c r="A1414" s="8" t="s">
        <v>24</v>
      </c>
      <c r="B1414" s="9">
        <v>2093</v>
      </c>
      <c r="C1414" s="8"/>
      <c r="D1414" s="10" t="s">
        <v>3490</v>
      </c>
      <c r="E1414" s="8" t="s">
        <v>26</v>
      </c>
      <c r="F1414" s="8" t="s">
        <v>67</v>
      </c>
      <c r="G1414" s="8"/>
      <c r="H1414" s="10" t="s">
        <v>3490</v>
      </c>
      <c r="I1414" s="8" t="s">
        <v>74</v>
      </c>
      <c r="J1414" s="15" t="s">
        <v>1279</v>
      </c>
      <c r="K1414" s="8" t="s">
        <v>3017</v>
      </c>
      <c r="L1414" s="8"/>
      <c r="M1414" s="8" t="s">
        <v>4462</v>
      </c>
      <c r="N1414" s="8"/>
      <c r="O1414" s="8"/>
      <c r="P1414" s="8"/>
      <c r="Q1414" s="20">
        <v>38590</v>
      </c>
      <c r="R1414" s="8" t="str">
        <f t="shared" si="11"/>
        <v>26.8.2005</v>
      </c>
      <c r="S1414" s="8" t="s">
        <v>3013</v>
      </c>
      <c r="T1414" s="8" t="s">
        <v>3013</v>
      </c>
      <c r="U1414" s="12"/>
      <c r="V1414" s="12"/>
      <c r="W1414" s="8" t="s">
        <v>3013</v>
      </c>
      <c r="X1414" s="8" t="s">
        <v>4463</v>
      </c>
    </row>
    <row r="1415" spans="1:24" ht="15" customHeight="1" x14ac:dyDescent="0.25">
      <c r="A1415" s="8" t="s">
        <v>24</v>
      </c>
      <c r="B1415" s="9">
        <v>2094</v>
      </c>
      <c r="C1415" s="8"/>
      <c r="D1415" s="10" t="s">
        <v>3490</v>
      </c>
      <c r="E1415" s="8" t="s">
        <v>26</v>
      </c>
      <c r="F1415" s="8" t="s">
        <v>67</v>
      </c>
      <c r="G1415" s="8"/>
      <c r="H1415" s="10" t="s">
        <v>3490</v>
      </c>
      <c r="I1415" s="8" t="s">
        <v>74</v>
      </c>
      <c r="J1415" s="15" t="s">
        <v>1279</v>
      </c>
      <c r="K1415" s="8" t="s">
        <v>3017</v>
      </c>
      <c r="L1415" s="8"/>
      <c r="M1415" s="8" t="s">
        <v>4464</v>
      </c>
      <c r="N1415" s="8"/>
      <c r="O1415" s="8"/>
      <c r="P1415" s="8"/>
      <c r="Q1415" s="20">
        <v>38970</v>
      </c>
      <c r="R1415" s="8" t="str">
        <f t="shared" si="11"/>
        <v>10.9.2006</v>
      </c>
      <c r="S1415" s="8" t="s">
        <v>3013</v>
      </c>
      <c r="T1415" s="8" t="s">
        <v>3013</v>
      </c>
      <c r="U1415" s="12"/>
      <c r="V1415" s="12"/>
      <c r="W1415" s="8" t="s">
        <v>3013</v>
      </c>
      <c r="X1415" s="8"/>
    </row>
    <row r="1416" spans="1:24" ht="15" customHeight="1" x14ac:dyDescent="0.25">
      <c r="A1416" s="8" t="s">
        <v>24</v>
      </c>
      <c r="B1416" s="9">
        <v>2095</v>
      </c>
      <c r="C1416" s="8"/>
      <c r="D1416" s="10" t="s">
        <v>3490</v>
      </c>
      <c r="E1416" s="8" t="s">
        <v>26</v>
      </c>
      <c r="F1416" s="8" t="s">
        <v>67</v>
      </c>
      <c r="G1416" s="8"/>
      <c r="H1416" s="10" t="s">
        <v>3490</v>
      </c>
      <c r="I1416" s="8" t="s">
        <v>74</v>
      </c>
      <c r="J1416" s="15" t="s">
        <v>1279</v>
      </c>
      <c r="K1416" s="8" t="s">
        <v>3017</v>
      </c>
      <c r="L1416" s="8"/>
      <c r="M1416" s="8" t="s">
        <v>4465</v>
      </c>
      <c r="N1416" s="8"/>
      <c r="O1416" s="8"/>
      <c r="P1416" s="8"/>
      <c r="Q1416" s="20">
        <v>38972</v>
      </c>
      <c r="R1416" s="8" t="str">
        <f t="shared" si="11"/>
        <v>12.9.2006</v>
      </c>
      <c r="S1416" s="8" t="s">
        <v>3013</v>
      </c>
      <c r="T1416" s="8" t="s">
        <v>3013</v>
      </c>
      <c r="U1416" s="12"/>
      <c r="V1416" s="12"/>
      <c r="W1416" s="8" t="s">
        <v>3013</v>
      </c>
      <c r="X1416" s="8"/>
    </row>
    <row r="1417" spans="1:24" ht="15" customHeight="1" x14ac:dyDescent="0.25">
      <c r="A1417" s="8" t="s">
        <v>24</v>
      </c>
      <c r="B1417" s="9">
        <v>2096</v>
      </c>
      <c r="C1417" s="8"/>
      <c r="D1417" s="10" t="s">
        <v>3490</v>
      </c>
      <c r="E1417" s="8" t="s">
        <v>26</v>
      </c>
      <c r="F1417" s="8" t="s">
        <v>67</v>
      </c>
      <c r="G1417" s="8"/>
      <c r="H1417" s="10" t="s">
        <v>3490</v>
      </c>
      <c r="I1417" s="8" t="s">
        <v>74</v>
      </c>
      <c r="J1417" s="15" t="s">
        <v>1279</v>
      </c>
      <c r="K1417" s="8" t="s">
        <v>3017</v>
      </c>
      <c r="L1417" s="8"/>
      <c r="M1417" s="8" t="s">
        <v>4466</v>
      </c>
      <c r="N1417" s="8"/>
      <c r="O1417" s="8" t="s">
        <v>4235</v>
      </c>
      <c r="P1417" s="8"/>
      <c r="Q1417" s="20">
        <v>38971</v>
      </c>
      <c r="R1417" s="8" t="str">
        <f t="shared" si="11"/>
        <v>11.9.2006</v>
      </c>
      <c r="S1417" s="8" t="s">
        <v>3013</v>
      </c>
      <c r="T1417" s="8" t="s">
        <v>3013</v>
      </c>
      <c r="U1417" s="12"/>
      <c r="V1417" s="12"/>
      <c r="W1417" s="8" t="s">
        <v>3013</v>
      </c>
      <c r="X1417" s="8"/>
    </row>
    <row r="1418" spans="1:24" ht="15" customHeight="1" x14ac:dyDescent="0.25">
      <c r="A1418" s="8" t="s">
        <v>24</v>
      </c>
      <c r="B1418" s="9">
        <v>2097</v>
      </c>
      <c r="C1418" s="8"/>
      <c r="D1418" s="10" t="s">
        <v>3490</v>
      </c>
      <c r="E1418" s="8" t="s">
        <v>26</v>
      </c>
      <c r="F1418" s="8" t="s">
        <v>67</v>
      </c>
      <c r="G1418" s="8"/>
      <c r="H1418" s="10" t="s">
        <v>3490</v>
      </c>
      <c r="I1418" s="8" t="s">
        <v>74</v>
      </c>
      <c r="J1418" s="15" t="s">
        <v>1279</v>
      </c>
      <c r="K1418" s="8" t="s">
        <v>3017</v>
      </c>
      <c r="L1418" s="8"/>
      <c r="M1418" s="8" t="s">
        <v>4467</v>
      </c>
      <c r="N1418" s="8"/>
      <c r="O1418" s="8"/>
      <c r="P1418" s="8"/>
      <c r="Q1418" s="20">
        <v>38972</v>
      </c>
      <c r="R1418" s="8" t="str">
        <f t="shared" si="11"/>
        <v>12.9.2006</v>
      </c>
      <c r="S1418" s="8" t="s">
        <v>3013</v>
      </c>
      <c r="T1418" s="8" t="s">
        <v>3013</v>
      </c>
      <c r="U1418" s="12"/>
      <c r="V1418" s="12"/>
      <c r="W1418" s="8" t="s">
        <v>3013</v>
      </c>
      <c r="X1418" s="8"/>
    </row>
    <row r="1419" spans="1:24" ht="15" customHeight="1" x14ac:dyDescent="0.25">
      <c r="A1419" s="8" t="s">
        <v>24</v>
      </c>
      <c r="B1419" s="9">
        <v>2098</v>
      </c>
      <c r="C1419" s="8"/>
      <c r="D1419" s="10" t="s">
        <v>3490</v>
      </c>
      <c r="E1419" s="8" t="s">
        <v>26</v>
      </c>
      <c r="F1419" s="8" t="s">
        <v>67</v>
      </c>
      <c r="G1419" s="8"/>
      <c r="H1419" s="10" t="s">
        <v>3490</v>
      </c>
      <c r="I1419" s="8" t="s">
        <v>74</v>
      </c>
      <c r="J1419" s="15" t="s">
        <v>1279</v>
      </c>
      <c r="K1419" s="8" t="s">
        <v>3010</v>
      </c>
      <c r="L1419" s="8"/>
      <c r="M1419" s="8" t="s">
        <v>4468</v>
      </c>
      <c r="N1419" s="8"/>
      <c r="O1419" s="8"/>
      <c r="P1419" s="8"/>
      <c r="Q1419" s="20">
        <v>38159</v>
      </c>
      <c r="R1419" s="8" t="str">
        <f t="shared" si="11"/>
        <v>21.6.2004</v>
      </c>
      <c r="S1419" s="8" t="s">
        <v>3119</v>
      </c>
      <c r="T1419" s="8" t="s">
        <v>3013</v>
      </c>
      <c r="U1419" s="12"/>
      <c r="V1419" s="12"/>
      <c r="W1419" s="8" t="s">
        <v>3013</v>
      </c>
      <c r="X1419" s="8"/>
    </row>
    <row r="1420" spans="1:24" ht="15" customHeight="1" x14ac:dyDescent="0.25">
      <c r="A1420" s="8" t="s">
        <v>24</v>
      </c>
      <c r="B1420" s="9">
        <v>2099</v>
      </c>
      <c r="C1420" s="8"/>
      <c r="D1420" s="10" t="s">
        <v>3490</v>
      </c>
      <c r="E1420" s="8" t="s">
        <v>26</v>
      </c>
      <c r="F1420" s="8" t="s">
        <v>67</v>
      </c>
      <c r="G1420" s="8"/>
      <c r="H1420" s="10" t="s">
        <v>3490</v>
      </c>
      <c r="I1420" s="8" t="s">
        <v>74</v>
      </c>
      <c r="J1420" s="15" t="s">
        <v>1279</v>
      </c>
      <c r="K1420" s="8" t="s">
        <v>3010</v>
      </c>
      <c r="L1420" s="8"/>
      <c r="M1420" s="8" t="s">
        <v>4469</v>
      </c>
      <c r="N1420" s="8"/>
      <c r="O1420" s="8"/>
      <c r="P1420" s="8"/>
      <c r="Q1420" s="20">
        <v>38159</v>
      </c>
      <c r="R1420" s="8" t="str">
        <f t="shared" si="11"/>
        <v>21.6.2004</v>
      </c>
      <c r="S1420" s="8" t="s">
        <v>3119</v>
      </c>
      <c r="T1420" s="8" t="s">
        <v>3013</v>
      </c>
      <c r="U1420" s="12"/>
      <c r="V1420" s="12"/>
      <c r="W1420" s="8" t="s">
        <v>3013</v>
      </c>
      <c r="X1420" s="8"/>
    </row>
    <row r="1421" spans="1:24" ht="15" customHeight="1" x14ac:dyDescent="0.25">
      <c r="A1421" s="8" t="s">
        <v>24</v>
      </c>
      <c r="B1421" s="9">
        <v>2100</v>
      </c>
      <c r="C1421" s="8"/>
      <c r="D1421" s="10" t="s">
        <v>4470</v>
      </c>
      <c r="E1421" s="8" t="s">
        <v>26</v>
      </c>
      <c r="F1421" s="8" t="s">
        <v>3518</v>
      </c>
      <c r="G1421" s="8" t="s">
        <v>3121</v>
      </c>
      <c r="H1421" s="10" t="s">
        <v>4470</v>
      </c>
      <c r="I1421" s="8" t="s">
        <v>74</v>
      </c>
      <c r="J1421" s="15" t="s">
        <v>1279</v>
      </c>
      <c r="K1421" s="8" t="s">
        <v>3010</v>
      </c>
      <c r="L1421" s="8"/>
      <c r="M1421" s="8" t="s">
        <v>4471</v>
      </c>
      <c r="N1421" s="8"/>
      <c r="O1421" s="8"/>
      <c r="P1421" s="8"/>
      <c r="Q1421" s="20">
        <v>38159</v>
      </c>
      <c r="R1421" s="8" t="str">
        <f t="shared" si="11"/>
        <v>21.6.2004</v>
      </c>
      <c r="S1421" s="8" t="s">
        <v>3119</v>
      </c>
      <c r="T1421" s="8" t="s">
        <v>3013</v>
      </c>
      <c r="U1421" s="12"/>
      <c r="V1421" s="12"/>
      <c r="W1421" s="8" t="s">
        <v>3013</v>
      </c>
      <c r="X1421" s="8"/>
    </row>
    <row r="1422" spans="1:24" ht="15" customHeight="1" x14ac:dyDescent="0.25">
      <c r="A1422" s="8" t="s">
        <v>24</v>
      </c>
      <c r="B1422" s="9">
        <v>2101</v>
      </c>
      <c r="C1422" s="8"/>
      <c r="D1422" s="10" t="s">
        <v>3490</v>
      </c>
      <c r="E1422" s="8" t="s">
        <v>26</v>
      </c>
      <c r="F1422" s="8" t="s">
        <v>67</v>
      </c>
      <c r="G1422" s="8"/>
      <c r="H1422" s="10" t="s">
        <v>3490</v>
      </c>
      <c r="I1422" s="8" t="s">
        <v>74</v>
      </c>
      <c r="J1422" s="15" t="s">
        <v>1279</v>
      </c>
      <c r="K1422" s="8" t="s">
        <v>3010</v>
      </c>
      <c r="L1422" s="8"/>
      <c r="M1422" s="8" t="s">
        <v>4104</v>
      </c>
      <c r="N1422" s="8"/>
      <c r="O1422" s="8" t="s">
        <v>4472</v>
      </c>
      <c r="P1422" s="8"/>
      <c r="Q1422" s="20">
        <v>38160</v>
      </c>
      <c r="R1422" s="8" t="str">
        <f t="shared" si="11"/>
        <v>22.6.2004</v>
      </c>
      <c r="S1422" s="8" t="s">
        <v>3119</v>
      </c>
      <c r="T1422" s="8" t="s">
        <v>3013</v>
      </c>
      <c r="U1422" s="12"/>
      <c r="V1422" s="12"/>
      <c r="W1422" s="8" t="s">
        <v>3013</v>
      </c>
      <c r="X1422" s="8"/>
    </row>
    <row r="1423" spans="1:24" ht="15" customHeight="1" x14ac:dyDescent="0.25">
      <c r="A1423" s="8" t="s">
        <v>24</v>
      </c>
      <c r="B1423" s="9">
        <v>2102</v>
      </c>
      <c r="C1423" s="8"/>
      <c r="D1423" s="10" t="s">
        <v>3490</v>
      </c>
      <c r="E1423" s="8" t="s">
        <v>26</v>
      </c>
      <c r="F1423" s="8" t="s">
        <v>67</v>
      </c>
      <c r="G1423" s="8"/>
      <c r="H1423" s="10" t="s">
        <v>3490</v>
      </c>
      <c r="I1423" s="8" t="s">
        <v>74</v>
      </c>
      <c r="J1423" s="15" t="s">
        <v>1279</v>
      </c>
      <c r="K1423" s="8" t="s">
        <v>3010</v>
      </c>
      <c r="L1423" s="8"/>
      <c r="M1423" s="8" t="s">
        <v>4473</v>
      </c>
      <c r="N1423" s="8"/>
      <c r="O1423" s="8"/>
      <c r="P1423" s="8"/>
      <c r="Q1423" s="20">
        <v>38160</v>
      </c>
      <c r="R1423" s="8" t="str">
        <f t="shared" si="11"/>
        <v>22.6.2004</v>
      </c>
      <c r="S1423" s="8" t="s">
        <v>3119</v>
      </c>
      <c r="T1423" s="8" t="s">
        <v>3013</v>
      </c>
      <c r="U1423" s="12"/>
      <c r="V1423" s="12"/>
      <c r="W1423" s="8" t="s">
        <v>3013</v>
      </c>
      <c r="X1423" s="8"/>
    </row>
    <row r="1424" spans="1:24" ht="15" customHeight="1" x14ac:dyDescent="0.25">
      <c r="A1424" s="8" t="s">
        <v>24</v>
      </c>
      <c r="B1424" s="9">
        <v>2103</v>
      </c>
      <c r="C1424" s="8"/>
      <c r="D1424" s="10" t="s">
        <v>3490</v>
      </c>
      <c r="E1424" s="8" t="s">
        <v>26</v>
      </c>
      <c r="F1424" s="8" t="s">
        <v>67</v>
      </c>
      <c r="G1424" s="8"/>
      <c r="H1424" s="10" t="s">
        <v>3490</v>
      </c>
      <c r="I1424" s="8" t="s">
        <v>74</v>
      </c>
      <c r="J1424" s="15" t="s">
        <v>1279</v>
      </c>
      <c r="K1424" s="8" t="s">
        <v>3017</v>
      </c>
      <c r="L1424" s="8"/>
      <c r="M1424" s="8" t="s">
        <v>4474</v>
      </c>
      <c r="N1424" s="8"/>
      <c r="O1424" s="8"/>
      <c r="P1424" s="8"/>
      <c r="Q1424" s="20">
        <v>38590</v>
      </c>
      <c r="R1424" s="8" t="str">
        <f t="shared" si="11"/>
        <v>26.8.2005</v>
      </c>
      <c r="S1424" s="8" t="s">
        <v>3013</v>
      </c>
      <c r="T1424" s="8" t="s">
        <v>3013</v>
      </c>
      <c r="U1424" s="12"/>
      <c r="V1424" s="12"/>
      <c r="W1424" s="8" t="s">
        <v>3013</v>
      </c>
      <c r="X1424" s="8" t="s">
        <v>4475</v>
      </c>
    </row>
    <row r="1425" spans="1:25" ht="15" customHeight="1" x14ac:dyDescent="0.25">
      <c r="A1425" s="8" t="s">
        <v>24</v>
      </c>
      <c r="B1425" s="9">
        <v>2104</v>
      </c>
      <c r="C1425" s="8"/>
      <c r="D1425" s="10" t="s">
        <v>3490</v>
      </c>
      <c r="E1425" s="8" t="s">
        <v>26</v>
      </c>
      <c r="F1425" s="8" t="s">
        <v>67</v>
      </c>
      <c r="G1425" s="8"/>
      <c r="H1425" s="10" t="s">
        <v>3490</v>
      </c>
      <c r="I1425" s="8" t="s">
        <v>74</v>
      </c>
      <c r="J1425" s="15" t="s">
        <v>1279</v>
      </c>
      <c r="K1425" s="8" t="s">
        <v>3017</v>
      </c>
      <c r="L1425" s="8"/>
      <c r="M1425" s="8" t="s">
        <v>4476</v>
      </c>
      <c r="N1425" s="8"/>
      <c r="O1425" s="8"/>
      <c r="P1425" s="8"/>
      <c r="Q1425" s="20">
        <v>38143</v>
      </c>
      <c r="R1425" s="8" t="str">
        <f t="shared" si="11"/>
        <v>5.6.2004</v>
      </c>
      <c r="S1425" s="8" t="s">
        <v>3013</v>
      </c>
      <c r="T1425" s="8" t="s">
        <v>3013</v>
      </c>
      <c r="U1425" s="12"/>
      <c r="V1425" s="12"/>
      <c r="W1425" s="8" t="s">
        <v>3013</v>
      </c>
      <c r="X1425" s="8"/>
    </row>
    <row r="1426" spans="1:25" ht="15" customHeight="1" x14ac:dyDescent="0.25">
      <c r="A1426" s="8" t="s">
        <v>24</v>
      </c>
      <c r="B1426" s="9">
        <v>2105</v>
      </c>
      <c r="C1426" s="8"/>
      <c r="D1426" s="10" t="s">
        <v>4477</v>
      </c>
      <c r="E1426" s="8" t="s">
        <v>26</v>
      </c>
      <c r="F1426" s="8" t="s">
        <v>648</v>
      </c>
      <c r="G1426" s="8" t="s">
        <v>4478</v>
      </c>
      <c r="H1426" s="10" t="s">
        <v>4477</v>
      </c>
      <c r="I1426" s="8" t="s">
        <v>74</v>
      </c>
      <c r="J1426" s="15" t="s">
        <v>1279</v>
      </c>
      <c r="K1426" s="8" t="s">
        <v>3017</v>
      </c>
      <c r="L1426" s="8"/>
      <c r="M1426" s="8" t="s">
        <v>4465</v>
      </c>
      <c r="N1426" s="8"/>
      <c r="O1426" s="8"/>
      <c r="P1426" s="8"/>
      <c r="Q1426" s="20">
        <v>38972</v>
      </c>
      <c r="R1426" s="8" t="str">
        <f t="shared" si="11"/>
        <v>12.9.2006</v>
      </c>
      <c r="S1426" s="8" t="s">
        <v>3013</v>
      </c>
      <c r="T1426" s="8" t="s">
        <v>3013</v>
      </c>
      <c r="U1426" s="12"/>
      <c r="V1426" s="12"/>
      <c r="W1426" s="8" t="s">
        <v>3013</v>
      </c>
      <c r="X1426" s="8"/>
    </row>
    <row r="1427" spans="1:25" ht="15" customHeight="1" x14ac:dyDescent="0.25">
      <c r="A1427" s="8" t="s">
        <v>24</v>
      </c>
      <c r="B1427" s="9">
        <v>2106</v>
      </c>
      <c r="C1427" s="8"/>
      <c r="D1427" s="10" t="s">
        <v>4479</v>
      </c>
      <c r="E1427" s="8" t="s">
        <v>26</v>
      </c>
      <c r="F1427" s="8" t="s">
        <v>4480</v>
      </c>
      <c r="G1427" s="8" t="s">
        <v>4481</v>
      </c>
      <c r="H1427" s="10" t="s">
        <v>4479</v>
      </c>
      <c r="I1427" s="8" t="s">
        <v>74</v>
      </c>
      <c r="J1427" s="15" t="s">
        <v>1279</v>
      </c>
      <c r="K1427" s="8" t="s">
        <v>3017</v>
      </c>
      <c r="L1427" s="8"/>
      <c r="M1427" s="8" t="s">
        <v>4482</v>
      </c>
      <c r="N1427" s="8"/>
      <c r="O1427" s="8"/>
      <c r="P1427" s="8"/>
      <c r="Q1427" s="20">
        <v>38507</v>
      </c>
      <c r="R1427" s="8" t="str">
        <f t="shared" si="11"/>
        <v>4.6.2005</v>
      </c>
      <c r="S1427" s="8" t="s">
        <v>3013</v>
      </c>
      <c r="T1427" s="8" t="s">
        <v>3013</v>
      </c>
      <c r="U1427" s="12"/>
      <c r="V1427" s="12"/>
      <c r="W1427" s="8" t="s">
        <v>3013</v>
      </c>
      <c r="X1427" s="8" t="s">
        <v>4483</v>
      </c>
    </row>
    <row r="1428" spans="1:25" ht="15" customHeight="1" x14ac:dyDescent="0.25">
      <c r="A1428" s="8" t="s">
        <v>24</v>
      </c>
      <c r="B1428" s="9">
        <v>2107</v>
      </c>
      <c r="C1428" s="8"/>
      <c r="D1428" s="10" t="s">
        <v>4484</v>
      </c>
      <c r="E1428" s="8" t="s">
        <v>4485</v>
      </c>
      <c r="F1428" s="8" t="s">
        <v>3124</v>
      </c>
      <c r="G1428" s="8" t="s">
        <v>3121</v>
      </c>
      <c r="H1428" s="10" t="s">
        <v>4484</v>
      </c>
      <c r="I1428" s="8" t="s">
        <v>74</v>
      </c>
      <c r="J1428" s="15" t="s">
        <v>1279</v>
      </c>
      <c r="K1428" s="8" t="s">
        <v>3017</v>
      </c>
      <c r="L1428" s="8"/>
      <c r="M1428" s="8" t="s">
        <v>4486</v>
      </c>
      <c r="N1428" s="8"/>
      <c r="O1428" s="8"/>
      <c r="P1428" s="8"/>
      <c r="Q1428" s="20">
        <v>38508</v>
      </c>
      <c r="R1428" s="8" t="str">
        <f t="shared" si="11"/>
        <v>5.6.2005</v>
      </c>
      <c r="S1428" s="8" t="s">
        <v>3013</v>
      </c>
      <c r="T1428" s="8" t="s">
        <v>3013</v>
      </c>
      <c r="U1428" s="12"/>
      <c r="V1428" s="12"/>
      <c r="W1428" s="8" t="s">
        <v>3013</v>
      </c>
      <c r="X1428" s="8" t="s">
        <v>4487</v>
      </c>
    </row>
    <row r="1429" spans="1:25" ht="15" customHeight="1" x14ac:dyDescent="0.25">
      <c r="A1429" s="8" t="s">
        <v>24</v>
      </c>
      <c r="B1429" s="9">
        <v>2108</v>
      </c>
      <c r="C1429" s="8"/>
      <c r="D1429" s="10" t="s">
        <v>3490</v>
      </c>
      <c r="E1429" s="8" t="s">
        <v>26</v>
      </c>
      <c r="F1429" s="8" t="s">
        <v>67</v>
      </c>
      <c r="G1429" s="8"/>
      <c r="H1429" s="10" t="s">
        <v>3490</v>
      </c>
      <c r="I1429" s="8" t="s">
        <v>74</v>
      </c>
      <c r="J1429" s="15" t="s">
        <v>1279</v>
      </c>
      <c r="K1429" s="8" t="s">
        <v>3017</v>
      </c>
      <c r="L1429" s="8"/>
      <c r="M1429" s="8"/>
      <c r="N1429" s="8"/>
      <c r="O1429" s="8"/>
      <c r="P1429" s="8"/>
      <c r="Q1429" s="20">
        <v>38508</v>
      </c>
      <c r="R1429" s="8" t="str">
        <f t="shared" si="11"/>
        <v>5.6.2005</v>
      </c>
      <c r="S1429" s="8" t="s">
        <v>3013</v>
      </c>
      <c r="T1429" s="8" t="s">
        <v>3013</v>
      </c>
      <c r="U1429" s="12"/>
      <c r="V1429" s="12"/>
      <c r="W1429" s="8" t="s">
        <v>3013</v>
      </c>
      <c r="X1429" s="8"/>
    </row>
    <row r="1430" spans="1:25" ht="15" customHeight="1" x14ac:dyDescent="0.25">
      <c r="A1430" s="8" t="s">
        <v>24</v>
      </c>
      <c r="B1430" s="9">
        <v>2109</v>
      </c>
      <c r="C1430" s="8"/>
      <c r="D1430" s="10" t="s">
        <v>4488</v>
      </c>
      <c r="E1430" s="8" t="s">
        <v>26</v>
      </c>
      <c r="F1430" s="8" t="s">
        <v>4489</v>
      </c>
      <c r="G1430" s="8" t="s">
        <v>2327</v>
      </c>
      <c r="H1430" s="10" t="s">
        <v>4488</v>
      </c>
      <c r="I1430" s="8" t="s">
        <v>74</v>
      </c>
      <c r="J1430" s="15" t="s">
        <v>1279</v>
      </c>
      <c r="K1430" s="8" t="s">
        <v>3017</v>
      </c>
      <c r="L1430" s="8"/>
      <c r="M1430" s="8" t="s">
        <v>4465</v>
      </c>
      <c r="N1430" s="8"/>
      <c r="O1430" s="8"/>
      <c r="P1430" s="8"/>
      <c r="Q1430" s="20">
        <v>38972</v>
      </c>
      <c r="R1430" s="8" t="str">
        <f t="shared" si="11"/>
        <v>12.9.2006</v>
      </c>
      <c r="S1430" s="8" t="s">
        <v>3013</v>
      </c>
      <c r="T1430" s="8" t="s">
        <v>3013</v>
      </c>
      <c r="U1430" s="12"/>
      <c r="V1430" s="12"/>
      <c r="W1430" s="8" t="s">
        <v>3013</v>
      </c>
      <c r="X1430" s="8"/>
    </row>
    <row r="1431" spans="1:25" ht="15" customHeight="1" x14ac:dyDescent="0.25">
      <c r="A1431" s="8" t="s">
        <v>24</v>
      </c>
      <c r="B1431" s="9">
        <v>2110</v>
      </c>
      <c r="C1431" s="8"/>
      <c r="D1431" s="10" t="s">
        <v>3123</v>
      </c>
      <c r="E1431" s="8" t="s">
        <v>26</v>
      </c>
      <c r="F1431" s="8" t="s">
        <v>3124</v>
      </c>
      <c r="G1431" s="8" t="s">
        <v>3121</v>
      </c>
      <c r="H1431" s="10" t="s">
        <v>3123</v>
      </c>
      <c r="I1431" s="8" t="s">
        <v>74</v>
      </c>
      <c r="J1431" s="15" t="s">
        <v>1279</v>
      </c>
      <c r="K1431" s="8" t="s">
        <v>3017</v>
      </c>
      <c r="L1431" s="8"/>
      <c r="M1431" s="8"/>
      <c r="N1431" s="8"/>
      <c r="O1431" s="8" t="s">
        <v>4490</v>
      </c>
      <c r="P1431" s="8"/>
      <c r="Q1431" s="20">
        <v>38584</v>
      </c>
      <c r="R1431" s="8" t="str">
        <f t="shared" si="11"/>
        <v>20.8.2005</v>
      </c>
      <c r="S1431" s="8" t="s">
        <v>3013</v>
      </c>
      <c r="T1431" s="8" t="s">
        <v>3013</v>
      </c>
      <c r="U1431" s="12"/>
      <c r="V1431" s="12"/>
      <c r="W1431" s="8" t="s">
        <v>3013</v>
      </c>
      <c r="X1431" s="8"/>
    </row>
    <row r="1432" spans="1:25" ht="15" customHeight="1" x14ac:dyDescent="0.25">
      <c r="A1432" s="8" t="s">
        <v>24</v>
      </c>
      <c r="B1432" s="9">
        <v>2111</v>
      </c>
      <c r="C1432" s="8"/>
      <c r="D1432" s="10" t="s">
        <v>3490</v>
      </c>
      <c r="E1432" s="8" t="s">
        <v>26</v>
      </c>
      <c r="F1432" s="8" t="s">
        <v>67</v>
      </c>
      <c r="G1432" s="8"/>
      <c r="H1432" s="10" t="s">
        <v>3490</v>
      </c>
      <c r="I1432" s="8" t="s">
        <v>74</v>
      </c>
      <c r="J1432" s="15" t="s">
        <v>1279</v>
      </c>
      <c r="K1432" s="8"/>
      <c r="L1432" s="8"/>
      <c r="M1432" s="8"/>
      <c r="N1432" s="8"/>
      <c r="O1432" s="8"/>
      <c r="P1432" s="8"/>
      <c r="Q1432" s="8"/>
      <c r="R1432" s="8"/>
      <c r="S1432" s="8" t="s">
        <v>3013</v>
      </c>
      <c r="T1432" s="8" t="s">
        <v>3013</v>
      </c>
      <c r="U1432" s="12"/>
      <c r="V1432" s="12"/>
      <c r="W1432" s="8" t="s">
        <v>3013</v>
      </c>
      <c r="X1432" s="8"/>
    </row>
    <row r="1433" spans="1:25" ht="15" customHeight="1" x14ac:dyDescent="0.25">
      <c r="A1433" s="8" t="s">
        <v>24</v>
      </c>
      <c r="B1433" s="9">
        <v>2112</v>
      </c>
      <c r="C1433" s="8"/>
      <c r="D1433" s="10" t="s">
        <v>4488</v>
      </c>
      <c r="E1433" s="8" t="s">
        <v>26</v>
      </c>
      <c r="F1433" s="8" t="s">
        <v>4489</v>
      </c>
      <c r="G1433" s="8" t="s">
        <v>2327</v>
      </c>
      <c r="H1433" s="10" t="s">
        <v>4488</v>
      </c>
      <c r="I1433" s="8" t="s">
        <v>74</v>
      </c>
      <c r="J1433" s="15" t="s">
        <v>1279</v>
      </c>
      <c r="K1433" s="8" t="s">
        <v>3017</v>
      </c>
      <c r="L1433" s="8"/>
      <c r="M1433" s="8" t="s">
        <v>4491</v>
      </c>
      <c r="N1433" s="8"/>
      <c r="O1433" s="8" t="s">
        <v>4492</v>
      </c>
      <c r="P1433" s="8"/>
      <c r="Q1433" s="20">
        <v>38550</v>
      </c>
      <c r="R1433" s="8" t="str">
        <f t="shared" ref="R1433:R1449" si="12">TEXT(Q1433,"d.m.rrrr")</f>
        <v>17.7.2005</v>
      </c>
      <c r="S1433" s="8" t="s">
        <v>3013</v>
      </c>
      <c r="T1433" s="8" t="s">
        <v>3013</v>
      </c>
      <c r="U1433" s="12"/>
      <c r="V1433" s="12"/>
      <c r="W1433" s="8" t="s">
        <v>3013</v>
      </c>
      <c r="X1433" s="8"/>
    </row>
    <row r="1434" spans="1:25" ht="15" customHeight="1" x14ac:dyDescent="0.25">
      <c r="A1434" s="8" t="s">
        <v>24</v>
      </c>
      <c r="B1434" s="9">
        <v>2113</v>
      </c>
      <c r="C1434" s="8"/>
      <c r="D1434" s="10" t="s">
        <v>4493</v>
      </c>
      <c r="E1434" s="8" t="s">
        <v>4485</v>
      </c>
      <c r="F1434" s="8" t="s">
        <v>2321</v>
      </c>
      <c r="G1434" s="8" t="s">
        <v>2369</v>
      </c>
      <c r="H1434" s="10" t="s">
        <v>4493</v>
      </c>
      <c r="I1434" s="8" t="s">
        <v>74</v>
      </c>
      <c r="J1434" s="15" t="s">
        <v>1279</v>
      </c>
      <c r="K1434" s="8" t="s">
        <v>3017</v>
      </c>
      <c r="L1434" s="8"/>
      <c r="M1434" s="8" t="s">
        <v>4494</v>
      </c>
      <c r="N1434" s="8"/>
      <c r="O1434" s="8"/>
      <c r="P1434" s="8"/>
      <c r="Q1434" s="20">
        <v>38508</v>
      </c>
      <c r="R1434" s="8" t="str">
        <f t="shared" si="12"/>
        <v>5.6.2005</v>
      </c>
      <c r="S1434" s="8" t="s">
        <v>3013</v>
      </c>
      <c r="T1434" s="8" t="s">
        <v>3013</v>
      </c>
      <c r="U1434" s="12"/>
      <c r="V1434" s="12"/>
      <c r="W1434" s="8" t="s">
        <v>3013</v>
      </c>
      <c r="X1434" s="8"/>
    </row>
    <row r="1435" spans="1:25" ht="15" customHeight="1" x14ac:dyDescent="0.25">
      <c r="A1435" s="8" t="s">
        <v>24</v>
      </c>
      <c r="B1435" s="9">
        <v>2114</v>
      </c>
      <c r="C1435" s="8"/>
      <c r="D1435" s="10" t="s">
        <v>4488</v>
      </c>
      <c r="E1435" s="8" t="s">
        <v>26</v>
      </c>
      <c r="F1435" s="8" t="s">
        <v>4489</v>
      </c>
      <c r="G1435" s="8" t="s">
        <v>2327</v>
      </c>
      <c r="H1435" s="10" t="s">
        <v>4488</v>
      </c>
      <c r="I1435" s="8" t="s">
        <v>74</v>
      </c>
      <c r="J1435" s="15" t="s">
        <v>1279</v>
      </c>
      <c r="K1435" s="8" t="s">
        <v>3017</v>
      </c>
      <c r="L1435" s="8"/>
      <c r="M1435" s="8" t="s">
        <v>4494</v>
      </c>
      <c r="N1435" s="8"/>
      <c r="O1435" s="8"/>
      <c r="P1435" s="8"/>
      <c r="Q1435" s="20">
        <v>38508</v>
      </c>
      <c r="R1435" s="8" t="str">
        <f t="shared" si="12"/>
        <v>5.6.2005</v>
      </c>
      <c r="S1435" s="8" t="s">
        <v>3013</v>
      </c>
      <c r="T1435" s="8" t="s">
        <v>3013</v>
      </c>
      <c r="U1435" s="12"/>
      <c r="V1435" s="12"/>
      <c r="W1435" s="8" t="s">
        <v>3013</v>
      </c>
      <c r="X1435" s="8"/>
    </row>
    <row r="1436" spans="1:25" ht="15" customHeight="1" x14ac:dyDescent="0.25">
      <c r="A1436" s="8" t="s">
        <v>24</v>
      </c>
      <c r="B1436" s="9">
        <v>2115</v>
      </c>
      <c r="C1436" s="8"/>
      <c r="D1436" s="10" t="s">
        <v>4495</v>
      </c>
      <c r="E1436" s="8" t="s">
        <v>26</v>
      </c>
      <c r="F1436" s="8" t="s">
        <v>697</v>
      </c>
      <c r="G1436" s="8" t="s">
        <v>4496</v>
      </c>
      <c r="H1436" s="10" t="s">
        <v>4495</v>
      </c>
      <c r="I1436" s="8" t="s">
        <v>74</v>
      </c>
      <c r="J1436" s="15" t="s">
        <v>1279</v>
      </c>
      <c r="K1436" s="8" t="s">
        <v>3017</v>
      </c>
      <c r="L1436" s="8"/>
      <c r="M1436" s="8" t="s">
        <v>4497</v>
      </c>
      <c r="N1436" s="8"/>
      <c r="O1436" s="8"/>
      <c r="P1436" s="8"/>
      <c r="Q1436" s="20">
        <v>38507</v>
      </c>
      <c r="R1436" s="8" t="str">
        <f t="shared" si="12"/>
        <v>4.6.2005</v>
      </c>
      <c r="S1436" s="8" t="s">
        <v>3013</v>
      </c>
      <c r="T1436" s="8" t="s">
        <v>3013</v>
      </c>
      <c r="U1436" s="12"/>
      <c r="V1436" s="12"/>
      <c r="W1436" s="8" t="s">
        <v>3013</v>
      </c>
      <c r="X1436" s="8" t="s">
        <v>4498</v>
      </c>
    </row>
    <row r="1437" spans="1:25" ht="15" customHeight="1" x14ac:dyDescent="0.25">
      <c r="A1437" s="8" t="s">
        <v>24</v>
      </c>
      <c r="B1437" s="9">
        <v>2116</v>
      </c>
      <c r="C1437" s="8"/>
      <c r="D1437" s="10" t="s">
        <v>4353</v>
      </c>
      <c r="E1437" s="8" t="s">
        <v>926</v>
      </c>
      <c r="F1437" s="8" t="s">
        <v>67</v>
      </c>
      <c r="G1437" s="8"/>
      <c r="H1437" s="10" t="s">
        <v>4353</v>
      </c>
      <c r="I1437" s="8" t="s">
        <v>74</v>
      </c>
      <c r="J1437" s="15" t="s">
        <v>1279</v>
      </c>
      <c r="K1437" s="8" t="s">
        <v>3017</v>
      </c>
      <c r="L1437" s="8"/>
      <c r="M1437" s="8" t="s">
        <v>4499</v>
      </c>
      <c r="N1437" s="8"/>
      <c r="O1437" s="8"/>
      <c r="P1437" s="8"/>
      <c r="Q1437" s="20">
        <v>38970</v>
      </c>
      <c r="R1437" s="8" t="str">
        <f t="shared" si="12"/>
        <v>10.9.2006</v>
      </c>
      <c r="S1437" s="8" t="s">
        <v>3013</v>
      </c>
      <c r="T1437" s="8" t="s">
        <v>3013</v>
      </c>
      <c r="U1437" s="12"/>
      <c r="V1437" s="12"/>
      <c r="W1437" s="8" t="s">
        <v>3013</v>
      </c>
      <c r="X1437" s="8"/>
    </row>
    <row r="1438" spans="1:25" ht="15" customHeight="1" x14ac:dyDescent="0.25">
      <c r="A1438" s="8" t="s">
        <v>24</v>
      </c>
      <c r="B1438" s="9">
        <v>2117</v>
      </c>
      <c r="C1438" s="8"/>
      <c r="D1438" s="10" t="s">
        <v>4500</v>
      </c>
      <c r="E1438" s="8" t="s">
        <v>4501</v>
      </c>
      <c r="F1438" s="8" t="s">
        <v>4502</v>
      </c>
      <c r="G1438" s="8"/>
      <c r="H1438" s="10" t="s">
        <v>4500</v>
      </c>
      <c r="I1438" s="8" t="s">
        <v>74</v>
      </c>
      <c r="J1438" s="15" t="s">
        <v>1279</v>
      </c>
      <c r="K1438" s="8" t="s">
        <v>3017</v>
      </c>
      <c r="L1438" s="8"/>
      <c r="M1438" s="8" t="s">
        <v>4384</v>
      </c>
      <c r="N1438" s="8"/>
      <c r="O1438" s="8"/>
      <c r="P1438" s="8"/>
      <c r="Q1438" s="20">
        <v>38583</v>
      </c>
      <c r="R1438" s="8" t="str">
        <f t="shared" si="12"/>
        <v>19.8.2005</v>
      </c>
      <c r="S1438" s="8" t="s">
        <v>3013</v>
      </c>
      <c r="T1438" s="8" t="s">
        <v>3013</v>
      </c>
      <c r="U1438" s="12"/>
      <c r="V1438" s="12"/>
      <c r="W1438" s="8" t="s">
        <v>3013</v>
      </c>
      <c r="X1438" s="8"/>
    </row>
    <row r="1439" spans="1:25" ht="15" customHeight="1" x14ac:dyDescent="0.25">
      <c r="A1439" s="8" t="s">
        <v>24</v>
      </c>
      <c r="B1439" s="9">
        <v>2118</v>
      </c>
      <c r="C1439" s="13"/>
      <c r="D1439" s="18" t="s">
        <v>3953</v>
      </c>
      <c r="E1439" s="13" t="s">
        <v>1130</v>
      </c>
      <c r="F1439" s="13" t="s">
        <v>67</v>
      </c>
      <c r="G1439" s="13"/>
      <c r="H1439" s="18" t="s">
        <v>3953</v>
      </c>
      <c r="I1439" s="13" t="s">
        <v>74</v>
      </c>
      <c r="J1439" s="16" t="s">
        <v>1279</v>
      </c>
      <c r="K1439" s="13" t="s">
        <v>3017</v>
      </c>
      <c r="L1439" s="13"/>
      <c r="M1439" s="13" t="s">
        <v>4503</v>
      </c>
      <c r="N1439" s="13"/>
      <c r="O1439" s="13" t="s">
        <v>4235</v>
      </c>
      <c r="P1439" s="13"/>
      <c r="Q1439" s="21">
        <v>38507</v>
      </c>
      <c r="R1439" s="13" t="str">
        <f t="shared" si="12"/>
        <v>4.6.2005</v>
      </c>
      <c r="S1439" s="13" t="s">
        <v>3119</v>
      </c>
      <c r="T1439" s="13" t="s">
        <v>3013</v>
      </c>
      <c r="U1439" s="19"/>
      <c r="V1439" s="19"/>
      <c r="W1439" s="13" t="s">
        <v>3013</v>
      </c>
      <c r="X1439" s="13"/>
      <c r="Y1439" s="19"/>
    </row>
    <row r="1440" spans="1:25" ht="15" customHeight="1" x14ac:dyDescent="0.25">
      <c r="A1440" s="8" t="s">
        <v>24</v>
      </c>
      <c r="B1440" s="9">
        <v>2119</v>
      </c>
      <c r="C1440" s="13"/>
      <c r="D1440" s="18" t="s">
        <v>1129</v>
      </c>
      <c r="E1440" s="13" t="s">
        <v>1130</v>
      </c>
      <c r="F1440" s="13" t="s">
        <v>1131</v>
      </c>
      <c r="G1440" s="13" t="s">
        <v>4504</v>
      </c>
      <c r="H1440" s="18" t="s">
        <v>1129</v>
      </c>
      <c r="I1440" s="13" t="s">
        <v>74</v>
      </c>
      <c r="J1440" s="16" t="s">
        <v>1279</v>
      </c>
      <c r="K1440" s="13" t="s">
        <v>3010</v>
      </c>
      <c r="L1440" s="13"/>
      <c r="M1440" s="13" t="s">
        <v>4505</v>
      </c>
      <c r="N1440" s="13"/>
      <c r="O1440" s="13"/>
      <c r="P1440" s="13"/>
      <c r="Q1440" s="21">
        <v>38159</v>
      </c>
      <c r="R1440" s="13" t="str">
        <f t="shared" si="12"/>
        <v>21.6.2004</v>
      </c>
      <c r="S1440" s="13" t="s">
        <v>3119</v>
      </c>
      <c r="T1440" s="13" t="s">
        <v>3013</v>
      </c>
      <c r="U1440" s="19"/>
      <c r="V1440" s="19"/>
      <c r="W1440" s="13" t="s">
        <v>3013</v>
      </c>
      <c r="X1440" s="13" t="str">
        <f>"+ Lichenicola?"</f>
        <v>+ Lichenicola?</v>
      </c>
      <c r="Y1440" s="19"/>
    </row>
    <row r="1441" spans="1:25" ht="15" customHeight="1" x14ac:dyDescent="0.25">
      <c r="A1441" s="8" t="s">
        <v>24</v>
      </c>
      <c r="B1441" s="9">
        <v>2120</v>
      </c>
      <c r="C1441" s="8"/>
      <c r="D1441" s="10" t="s">
        <v>4506</v>
      </c>
      <c r="E1441" s="8" t="s">
        <v>1477</v>
      </c>
      <c r="F1441" s="8" t="s">
        <v>67</v>
      </c>
      <c r="G1441" s="8"/>
      <c r="H1441" s="10" t="s">
        <v>4506</v>
      </c>
      <c r="I1441" s="8" t="s">
        <v>74</v>
      </c>
      <c r="J1441" s="15" t="s">
        <v>1279</v>
      </c>
      <c r="K1441" s="8" t="s">
        <v>3017</v>
      </c>
      <c r="L1441" s="8"/>
      <c r="M1441" s="8" t="s">
        <v>4507</v>
      </c>
      <c r="N1441" s="8"/>
      <c r="O1441" s="8" t="s">
        <v>4235</v>
      </c>
      <c r="P1441" s="8"/>
      <c r="Q1441" s="20">
        <v>38963</v>
      </c>
      <c r="R1441" s="8" t="str">
        <f t="shared" si="12"/>
        <v>3.9.2006</v>
      </c>
      <c r="S1441" s="13" t="s">
        <v>3013</v>
      </c>
      <c r="T1441" s="13" t="s">
        <v>3013</v>
      </c>
      <c r="U1441" s="12"/>
      <c r="V1441" s="12"/>
      <c r="W1441" s="8" t="s">
        <v>3013</v>
      </c>
      <c r="X1441" s="8"/>
    </row>
    <row r="1442" spans="1:25" ht="15" customHeight="1" x14ac:dyDescent="0.25">
      <c r="A1442" s="8" t="s">
        <v>24</v>
      </c>
      <c r="B1442" s="9">
        <v>2121</v>
      </c>
      <c r="C1442" s="8"/>
      <c r="D1442" s="10" t="s">
        <v>4508</v>
      </c>
      <c r="E1442" s="8" t="s">
        <v>4509</v>
      </c>
      <c r="F1442" s="8" t="s">
        <v>3583</v>
      </c>
      <c r="G1442" s="8" t="s">
        <v>2166</v>
      </c>
      <c r="H1442" s="10" t="s">
        <v>4508</v>
      </c>
      <c r="I1442" s="8" t="s">
        <v>74</v>
      </c>
      <c r="J1442" s="15" t="s">
        <v>1279</v>
      </c>
      <c r="K1442" s="8" t="s">
        <v>3010</v>
      </c>
      <c r="L1442" s="8"/>
      <c r="M1442" s="8" t="s">
        <v>4510</v>
      </c>
      <c r="N1442" s="8"/>
      <c r="O1442" s="8"/>
      <c r="P1442" s="8"/>
      <c r="Q1442" s="20">
        <v>38231</v>
      </c>
      <c r="R1442" s="8" t="str">
        <f t="shared" si="12"/>
        <v>1.9.2004</v>
      </c>
      <c r="S1442" s="8" t="s">
        <v>3013</v>
      </c>
      <c r="T1442" s="8" t="s">
        <v>3013</v>
      </c>
      <c r="U1442" s="12"/>
      <c r="V1442" s="12"/>
      <c r="W1442" s="8" t="s">
        <v>3013</v>
      </c>
      <c r="X1442" s="8"/>
    </row>
    <row r="1443" spans="1:25" ht="15" customHeight="1" x14ac:dyDescent="0.25">
      <c r="A1443" s="8" t="s">
        <v>24</v>
      </c>
      <c r="B1443" s="9">
        <v>2122</v>
      </c>
      <c r="C1443" s="8"/>
      <c r="D1443" s="10" t="s">
        <v>4511</v>
      </c>
      <c r="E1443" s="8" t="s">
        <v>1152</v>
      </c>
      <c r="F1443" s="8" t="s">
        <v>67</v>
      </c>
      <c r="G1443" s="8"/>
      <c r="H1443" s="10" t="s">
        <v>4511</v>
      </c>
      <c r="I1443" s="8" t="s">
        <v>74</v>
      </c>
      <c r="J1443" s="15" t="s">
        <v>1279</v>
      </c>
      <c r="K1443" s="8" t="s">
        <v>3017</v>
      </c>
      <c r="L1443" s="8"/>
      <c r="M1443" s="8" t="s">
        <v>4512</v>
      </c>
      <c r="N1443" s="8"/>
      <c r="O1443" s="8" t="s">
        <v>4513</v>
      </c>
      <c r="P1443" s="8"/>
      <c r="Q1443" s="20">
        <v>38979</v>
      </c>
      <c r="R1443" s="8" t="str">
        <f t="shared" si="12"/>
        <v>19.9.2006</v>
      </c>
      <c r="S1443" s="8" t="s">
        <v>3013</v>
      </c>
      <c r="T1443" s="8" t="s">
        <v>3013</v>
      </c>
      <c r="U1443" s="12"/>
      <c r="V1443" s="12"/>
      <c r="W1443" s="8" t="s">
        <v>3013</v>
      </c>
      <c r="X1443" s="8"/>
    </row>
    <row r="1444" spans="1:25" ht="15" customHeight="1" x14ac:dyDescent="0.25">
      <c r="A1444" s="8" t="s">
        <v>24</v>
      </c>
      <c r="B1444" s="9">
        <v>2123</v>
      </c>
      <c r="C1444" s="8"/>
      <c r="D1444" s="10" t="s">
        <v>4187</v>
      </c>
      <c r="E1444" s="8" t="s">
        <v>218</v>
      </c>
      <c r="F1444" s="8" t="s">
        <v>67</v>
      </c>
      <c r="G1444" s="8"/>
      <c r="H1444" s="10" t="s">
        <v>4187</v>
      </c>
      <c r="I1444" s="8" t="s">
        <v>74</v>
      </c>
      <c r="J1444" s="15" t="s">
        <v>1279</v>
      </c>
      <c r="K1444" s="8" t="s">
        <v>3017</v>
      </c>
      <c r="L1444" s="8" t="s">
        <v>4097</v>
      </c>
      <c r="M1444" s="8"/>
      <c r="N1444" s="8"/>
      <c r="O1444" s="8" t="s">
        <v>3516</v>
      </c>
      <c r="P1444" s="8"/>
      <c r="Q1444" s="20">
        <v>38582</v>
      </c>
      <c r="R1444" s="8" t="str">
        <f t="shared" si="12"/>
        <v>18.8.2005</v>
      </c>
      <c r="S1444" s="8" t="s">
        <v>3013</v>
      </c>
      <c r="T1444" s="8" t="s">
        <v>3013</v>
      </c>
      <c r="U1444" s="12"/>
      <c r="V1444" s="12"/>
      <c r="W1444" s="8" t="s">
        <v>3013</v>
      </c>
      <c r="X1444" s="8"/>
    </row>
    <row r="1445" spans="1:25" ht="15" customHeight="1" x14ac:dyDescent="0.25">
      <c r="A1445" s="8" t="s">
        <v>24</v>
      </c>
      <c r="B1445" s="9">
        <v>2124</v>
      </c>
      <c r="C1445" s="8"/>
      <c r="D1445" s="10" t="s">
        <v>4187</v>
      </c>
      <c r="E1445" s="8" t="s">
        <v>218</v>
      </c>
      <c r="F1445" s="8" t="s">
        <v>67</v>
      </c>
      <c r="G1445" s="8"/>
      <c r="H1445" s="10" t="s">
        <v>4187</v>
      </c>
      <c r="I1445" s="8" t="s">
        <v>74</v>
      </c>
      <c r="J1445" s="15" t="s">
        <v>1279</v>
      </c>
      <c r="K1445" s="8" t="s">
        <v>3017</v>
      </c>
      <c r="L1445" s="8" t="s">
        <v>4097</v>
      </c>
      <c r="M1445" s="8"/>
      <c r="N1445" s="8"/>
      <c r="O1445" s="8" t="s">
        <v>3516</v>
      </c>
      <c r="P1445" s="8"/>
      <c r="Q1445" s="20">
        <v>38582</v>
      </c>
      <c r="R1445" s="8" t="str">
        <f t="shared" si="12"/>
        <v>18.8.2005</v>
      </c>
      <c r="S1445" s="8" t="s">
        <v>3013</v>
      </c>
      <c r="T1445" s="8" t="s">
        <v>3013</v>
      </c>
      <c r="U1445" s="12"/>
      <c r="V1445" s="12"/>
      <c r="W1445" s="8" t="s">
        <v>3013</v>
      </c>
      <c r="X1445" s="8"/>
    </row>
    <row r="1446" spans="1:25" ht="15" customHeight="1" x14ac:dyDescent="0.25">
      <c r="A1446" s="8" t="s">
        <v>24</v>
      </c>
      <c r="B1446" s="9">
        <v>2125</v>
      </c>
      <c r="C1446" s="8"/>
      <c r="D1446" s="10" t="s">
        <v>4514</v>
      </c>
      <c r="E1446" s="8" t="s">
        <v>218</v>
      </c>
      <c r="F1446" s="8" t="s">
        <v>4515</v>
      </c>
      <c r="G1446" s="8" t="s">
        <v>4351</v>
      </c>
      <c r="H1446" s="10" t="s">
        <v>4514</v>
      </c>
      <c r="I1446" s="8" t="s">
        <v>74</v>
      </c>
      <c r="J1446" s="15" t="s">
        <v>1279</v>
      </c>
      <c r="K1446" s="8" t="s">
        <v>3017</v>
      </c>
      <c r="L1446" s="8" t="s">
        <v>4097</v>
      </c>
      <c r="M1446" s="8"/>
      <c r="N1446" s="8"/>
      <c r="O1446" s="8" t="s">
        <v>3516</v>
      </c>
      <c r="P1446" s="8"/>
      <c r="Q1446" s="20">
        <v>38582</v>
      </c>
      <c r="R1446" s="8" t="str">
        <f t="shared" si="12"/>
        <v>18.8.2005</v>
      </c>
      <c r="S1446" s="8" t="s">
        <v>3013</v>
      </c>
      <c r="T1446" s="8" t="s">
        <v>3013</v>
      </c>
      <c r="U1446" s="12"/>
      <c r="V1446" s="12"/>
      <c r="W1446" s="8" t="s">
        <v>3013</v>
      </c>
      <c r="X1446" s="8"/>
    </row>
    <row r="1447" spans="1:25" ht="15" customHeight="1" x14ac:dyDescent="0.25">
      <c r="A1447" s="8" t="s">
        <v>24</v>
      </c>
      <c r="B1447" s="9">
        <v>2126</v>
      </c>
      <c r="C1447" s="8"/>
      <c r="D1447" s="10" t="s">
        <v>4516</v>
      </c>
      <c r="E1447" s="8" t="s">
        <v>890</v>
      </c>
      <c r="F1447" s="8" t="s">
        <v>67</v>
      </c>
      <c r="G1447" s="8"/>
      <c r="H1447" s="10" t="s">
        <v>4516</v>
      </c>
      <c r="I1447" s="8" t="s">
        <v>74</v>
      </c>
      <c r="J1447" s="15" t="s">
        <v>1279</v>
      </c>
      <c r="K1447" s="8" t="s">
        <v>3017</v>
      </c>
      <c r="L1447" s="8"/>
      <c r="M1447" s="8" t="s">
        <v>4517</v>
      </c>
      <c r="N1447" s="8"/>
      <c r="O1447" s="8" t="s">
        <v>4518</v>
      </c>
      <c r="P1447" s="8"/>
      <c r="Q1447" s="20">
        <v>38947</v>
      </c>
      <c r="R1447" s="8" t="str">
        <f t="shared" si="12"/>
        <v>18.8.2006</v>
      </c>
      <c r="S1447" s="8" t="s">
        <v>3013</v>
      </c>
      <c r="T1447" s="8" t="s">
        <v>3013</v>
      </c>
      <c r="U1447" s="12"/>
      <c r="V1447" s="12"/>
      <c r="W1447" s="8" t="s">
        <v>3013</v>
      </c>
      <c r="X1447" s="8"/>
    </row>
    <row r="1448" spans="1:25" ht="15" customHeight="1" x14ac:dyDescent="0.25">
      <c r="A1448" s="8" t="s">
        <v>24</v>
      </c>
      <c r="B1448" s="9">
        <v>2127</v>
      </c>
      <c r="C1448" s="8"/>
      <c r="D1448" s="10" t="s">
        <v>4519</v>
      </c>
      <c r="E1448" s="8" t="s">
        <v>890</v>
      </c>
      <c r="F1448" s="8" t="s">
        <v>4520</v>
      </c>
      <c r="G1448" s="8" t="s">
        <v>3272</v>
      </c>
      <c r="H1448" s="10" t="s">
        <v>4519</v>
      </c>
      <c r="I1448" s="8" t="s">
        <v>74</v>
      </c>
      <c r="J1448" s="15" t="s">
        <v>1279</v>
      </c>
      <c r="K1448" s="8" t="s">
        <v>3017</v>
      </c>
      <c r="L1448" s="8"/>
      <c r="M1448" s="8" t="s">
        <v>4521</v>
      </c>
      <c r="N1448" s="8"/>
      <c r="O1448" s="8" t="s">
        <v>4522</v>
      </c>
      <c r="P1448" s="8"/>
      <c r="Q1448" s="20">
        <v>38582</v>
      </c>
      <c r="R1448" s="8" t="str">
        <f t="shared" si="12"/>
        <v>18.8.2005</v>
      </c>
      <c r="S1448" s="8" t="s">
        <v>3013</v>
      </c>
      <c r="T1448" s="8" t="s">
        <v>3013</v>
      </c>
      <c r="U1448" s="12"/>
      <c r="V1448" s="12"/>
      <c r="W1448" s="8" t="s">
        <v>3013</v>
      </c>
      <c r="X1448" s="8"/>
    </row>
    <row r="1449" spans="1:25" ht="15" customHeight="1" x14ac:dyDescent="0.25">
      <c r="A1449" s="8" t="s">
        <v>24</v>
      </c>
      <c r="B1449" s="9">
        <v>2128</v>
      </c>
      <c r="C1449" s="8"/>
      <c r="D1449" s="10" t="s">
        <v>4516</v>
      </c>
      <c r="E1449" s="8" t="s">
        <v>890</v>
      </c>
      <c r="F1449" s="8" t="s">
        <v>67</v>
      </c>
      <c r="G1449" s="8"/>
      <c r="H1449" s="10" t="s">
        <v>4516</v>
      </c>
      <c r="I1449" s="8" t="s">
        <v>74</v>
      </c>
      <c r="J1449" s="15" t="s">
        <v>1279</v>
      </c>
      <c r="K1449" s="8" t="s">
        <v>3017</v>
      </c>
      <c r="L1449" s="8"/>
      <c r="M1449" s="8" t="s">
        <v>4523</v>
      </c>
      <c r="N1449" s="8"/>
      <c r="O1449" s="8" t="s">
        <v>4524</v>
      </c>
      <c r="P1449" s="8"/>
      <c r="Q1449" s="20">
        <v>38557</v>
      </c>
      <c r="R1449" s="8" t="str">
        <f t="shared" si="12"/>
        <v>24.7.2005</v>
      </c>
      <c r="S1449" s="8" t="s">
        <v>3013</v>
      </c>
      <c r="T1449" s="8" t="s">
        <v>3013</v>
      </c>
      <c r="U1449" s="12"/>
      <c r="V1449" s="12"/>
      <c r="W1449" s="8" t="s">
        <v>3013</v>
      </c>
      <c r="X1449" s="8"/>
    </row>
    <row r="1450" spans="1:25" ht="15" customHeight="1" x14ac:dyDescent="0.25">
      <c r="A1450" s="8" t="s">
        <v>24</v>
      </c>
      <c r="B1450" s="9">
        <v>2129</v>
      </c>
      <c r="C1450" s="13"/>
      <c r="D1450" s="18" t="s">
        <v>3953</v>
      </c>
      <c r="E1450" s="13" t="s">
        <v>1130</v>
      </c>
      <c r="F1450" s="13" t="s">
        <v>67</v>
      </c>
      <c r="G1450" s="13"/>
      <c r="H1450" s="18" t="s">
        <v>3953</v>
      </c>
      <c r="I1450" s="13" t="s">
        <v>74</v>
      </c>
      <c r="J1450" s="16" t="s">
        <v>1279</v>
      </c>
      <c r="K1450" s="13" t="s">
        <v>3017</v>
      </c>
      <c r="L1450" s="13"/>
      <c r="M1450" s="13"/>
      <c r="N1450" s="13"/>
      <c r="O1450" s="13" t="s">
        <v>4525</v>
      </c>
      <c r="P1450" s="13"/>
      <c r="Q1450" s="13"/>
      <c r="R1450" s="13"/>
      <c r="S1450" s="13" t="s">
        <v>3013</v>
      </c>
      <c r="T1450" s="13" t="s">
        <v>3013</v>
      </c>
      <c r="U1450" s="19"/>
      <c r="V1450" s="19"/>
      <c r="W1450" s="13" t="s">
        <v>3013</v>
      </c>
      <c r="X1450" s="13"/>
      <c r="Y1450" s="19"/>
    </row>
    <row r="1451" spans="1:25" ht="15" customHeight="1" x14ac:dyDescent="0.25">
      <c r="A1451" s="8" t="s">
        <v>24</v>
      </c>
      <c r="B1451" s="9">
        <v>2130</v>
      </c>
      <c r="C1451" s="8"/>
      <c r="D1451" s="10" t="s">
        <v>4516</v>
      </c>
      <c r="E1451" s="8" t="s">
        <v>890</v>
      </c>
      <c r="F1451" s="8" t="s">
        <v>67</v>
      </c>
      <c r="G1451" s="8"/>
      <c r="H1451" s="10" t="s">
        <v>4516</v>
      </c>
      <c r="I1451" s="8" t="s">
        <v>74</v>
      </c>
      <c r="J1451" s="15" t="s">
        <v>1279</v>
      </c>
      <c r="K1451" s="8" t="s">
        <v>3017</v>
      </c>
      <c r="L1451" s="8"/>
      <c r="M1451" s="8" t="s">
        <v>4526</v>
      </c>
      <c r="N1451" s="8"/>
      <c r="O1451" s="8" t="s">
        <v>4527</v>
      </c>
      <c r="P1451" s="8"/>
      <c r="Q1451" s="20">
        <v>38550</v>
      </c>
      <c r="R1451" s="8" t="str">
        <f t="shared" ref="R1451:R1466" si="13">TEXT(Q1451,"d.m.rrrr")</f>
        <v>17.7.2005</v>
      </c>
      <c r="S1451" s="8" t="s">
        <v>3013</v>
      </c>
      <c r="T1451" s="8" t="s">
        <v>3013</v>
      </c>
      <c r="U1451" s="12"/>
      <c r="V1451" s="12"/>
      <c r="W1451" s="8" t="s">
        <v>3013</v>
      </c>
      <c r="X1451" s="8"/>
    </row>
    <row r="1452" spans="1:25" ht="15" customHeight="1" x14ac:dyDescent="0.25">
      <c r="A1452" s="8" t="s">
        <v>24</v>
      </c>
      <c r="B1452" s="9">
        <v>2131</v>
      </c>
      <c r="C1452" s="8"/>
      <c r="D1452" s="10" t="s">
        <v>4519</v>
      </c>
      <c r="E1452" s="8" t="s">
        <v>890</v>
      </c>
      <c r="F1452" s="8" t="s">
        <v>4520</v>
      </c>
      <c r="G1452" s="8" t="s">
        <v>3272</v>
      </c>
      <c r="H1452" s="10" t="s">
        <v>4519</v>
      </c>
      <c r="I1452" s="8" t="s">
        <v>74</v>
      </c>
      <c r="J1452" s="15" t="s">
        <v>1279</v>
      </c>
      <c r="K1452" s="8" t="s">
        <v>3017</v>
      </c>
      <c r="L1452" s="8"/>
      <c r="M1452" s="8" t="s">
        <v>4528</v>
      </c>
      <c r="N1452" s="8"/>
      <c r="O1452" s="8" t="s">
        <v>4524</v>
      </c>
      <c r="P1452" s="8"/>
      <c r="Q1452" s="20">
        <v>38550</v>
      </c>
      <c r="R1452" s="8" t="str">
        <f t="shared" si="13"/>
        <v>17.7.2005</v>
      </c>
      <c r="S1452" s="8" t="s">
        <v>3013</v>
      </c>
      <c r="T1452" s="8" t="s">
        <v>3013</v>
      </c>
      <c r="U1452" s="12"/>
      <c r="V1452" s="12"/>
      <c r="W1452" s="8" t="s">
        <v>3013</v>
      </c>
      <c r="X1452" s="8"/>
    </row>
    <row r="1453" spans="1:25" ht="15" customHeight="1" x14ac:dyDescent="0.25">
      <c r="A1453" s="8" t="s">
        <v>24</v>
      </c>
      <c r="B1453" s="9">
        <v>2132</v>
      </c>
      <c r="C1453" s="8"/>
      <c r="D1453" s="10" t="s">
        <v>4529</v>
      </c>
      <c r="E1453" s="8" t="s">
        <v>4530</v>
      </c>
      <c r="F1453" s="8" t="s">
        <v>67</v>
      </c>
      <c r="G1453" s="8"/>
      <c r="H1453" s="10" t="s">
        <v>4529</v>
      </c>
      <c r="I1453" s="8" t="s">
        <v>74</v>
      </c>
      <c r="J1453" s="15" t="s">
        <v>1279</v>
      </c>
      <c r="K1453" s="8" t="s">
        <v>3010</v>
      </c>
      <c r="L1453" s="8"/>
      <c r="M1453" s="8" t="s">
        <v>4104</v>
      </c>
      <c r="N1453" s="8"/>
      <c r="O1453" s="8" t="s">
        <v>4235</v>
      </c>
      <c r="P1453" s="8"/>
      <c r="Q1453" s="8" t="s">
        <v>4531</v>
      </c>
      <c r="R1453" s="8" t="str">
        <f t="shared" si="13"/>
        <v>22.6.200x</v>
      </c>
      <c r="S1453" s="8" t="s">
        <v>3119</v>
      </c>
      <c r="T1453" s="8" t="s">
        <v>3013</v>
      </c>
      <c r="U1453" s="12"/>
      <c r="V1453" s="12"/>
      <c r="W1453" s="8" t="s">
        <v>3013</v>
      </c>
      <c r="X1453" s="8"/>
    </row>
    <row r="1454" spans="1:25" ht="15" customHeight="1" x14ac:dyDescent="0.25">
      <c r="A1454" s="8" t="s">
        <v>24</v>
      </c>
      <c r="B1454" s="9">
        <v>2133</v>
      </c>
      <c r="C1454" s="8"/>
      <c r="D1454" s="10" t="s">
        <v>4187</v>
      </c>
      <c r="E1454" s="8" t="s">
        <v>218</v>
      </c>
      <c r="F1454" s="8" t="s">
        <v>67</v>
      </c>
      <c r="G1454" s="8"/>
      <c r="H1454" s="10" t="s">
        <v>4187</v>
      </c>
      <c r="I1454" s="8" t="s">
        <v>74</v>
      </c>
      <c r="J1454" s="15" t="s">
        <v>1279</v>
      </c>
      <c r="K1454" s="8" t="s">
        <v>3017</v>
      </c>
      <c r="L1454" s="8" t="s">
        <v>4097</v>
      </c>
      <c r="M1454" s="8"/>
      <c r="N1454" s="8"/>
      <c r="O1454" s="8" t="s">
        <v>3516</v>
      </c>
      <c r="P1454" s="8"/>
      <c r="Q1454" s="20">
        <v>38582</v>
      </c>
      <c r="R1454" s="8" t="str">
        <f t="shared" si="13"/>
        <v>18.8.2005</v>
      </c>
      <c r="S1454" s="8" t="s">
        <v>3013</v>
      </c>
      <c r="T1454" s="8" t="s">
        <v>3013</v>
      </c>
      <c r="U1454" s="12"/>
      <c r="V1454" s="12"/>
      <c r="W1454" s="8" t="s">
        <v>3013</v>
      </c>
      <c r="X1454" s="8"/>
    </row>
    <row r="1455" spans="1:25" ht="15" customHeight="1" x14ac:dyDescent="0.25">
      <c r="A1455" s="8" t="s">
        <v>24</v>
      </c>
      <c r="B1455" s="9">
        <v>2134</v>
      </c>
      <c r="C1455" s="8"/>
      <c r="D1455" s="10" t="s">
        <v>4516</v>
      </c>
      <c r="E1455" s="8" t="s">
        <v>890</v>
      </c>
      <c r="F1455" s="8" t="s">
        <v>67</v>
      </c>
      <c r="G1455" s="8"/>
      <c r="H1455" s="10" t="s">
        <v>4516</v>
      </c>
      <c r="I1455" s="8" t="s">
        <v>74</v>
      </c>
      <c r="J1455" s="15" t="s">
        <v>1279</v>
      </c>
      <c r="K1455" s="8" t="s">
        <v>3017</v>
      </c>
      <c r="L1455" s="8"/>
      <c r="M1455" s="8" t="s">
        <v>4532</v>
      </c>
      <c r="N1455" s="8"/>
      <c r="O1455" s="8" t="s">
        <v>4533</v>
      </c>
      <c r="P1455" s="8"/>
      <c r="Q1455" s="20">
        <v>38972</v>
      </c>
      <c r="R1455" s="8" t="str">
        <f t="shared" si="13"/>
        <v>12.9.2006</v>
      </c>
      <c r="S1455" s="8" t="s">
        <v>3013</v>
      </c>
      <c r="T1455" s="8" t="s">
        <v>3013</v>
      </c>
      <c r="U1455" s="12"/>
      <c r="V1455" s="12"/>
      <c r="W1455" s="8" t="s">
        <v>3013</v>
      </c>
      <c r="X1455" s="8"/>
    </row>
    <row r="1456" spans="1:25" ht="15" customHeight="1" x14ac:dyDescent="0.25">
      <c r="A1456" s="8" t="s">
        <v>24</v>
      </c>
      <c r="B1456" s="9">
        <v>2135</v>
      </c>
      <c r="C1456" s="8"/>
      <c r="D1456" s="10" t="s">
        <v>3263</v>
      </c>
      <c r="E1456" s="8" t="s">
        <v>890</v>
      </c>
      <c r="F1456" s="8" t="s">
        <v>3264</v>
      </c>
      <c r="G1456" s="8" t="s">
        <v>3265</v>
      </c>
      <c r="H1456" s="10" t="s">
        <v>3263</v>
      </c>
      <c r="I1456" s="8" t="s">
        <v>74</v>
      </c>
      <c r="J1456" s="15" t="s">
        <v>1279</v>
      </c>
      <c r="K1456" s="8" t="s">
        <v>3010</v>
      </c>
      <c r="L1456" s="8"/>
      <c r="M1456" s="8" t="s">
        <v>4175</v>
      </c>
      <c r="N1456" s="8"/>
      <c r="O1456" s="8"/>
      <c r="P1456" s="8"/>
      <c r="Q1456" s="20">
        <v>38161</v>
      </c>
      <c r="R1456" s="8" t="str">
        <f t="shared" si="13"/>
        <v>23.6.2004</v>
      </c>
      <c r="S1456" s="8" t="s">
        <v>3189</v>
      </c>
      <c r="T1456" s="8" t="s">
        <v>3013</v>
      </c>
      <c r="U1456" s="12"/>
      <c r="V1456" s="12"/>
      <c r="W1456" s="8" t="s">
        <v>3013</v>
      </c>
      <c r="X1456" s="8"/>
    </row>
    <row r="1457" spans="1:25" ht="15" customHeight="1" x14ac:dyDescent="0.25">
      <c r="A1457" s="8" t="s">
        <v>24</v>
      </c>
      <c r="B1457" s="9">
        <v>2136</v>
      </c>
      <c r="C1457" s="8"/>
      <c r="D1457" s="10" t="s">
        <v>4420</v>
      </c>
      <c r="E1457" s="8" t="s">
        <v>1710</v>
      </c>
      <c r="F1457" s="8" t="s">
        <v>67</v>
      </c>
      <c r="G1457" s="8"/>
      <c r="H1457" s="10" t="s">
        <v>4420</v>
      </c>
      <c r="I1457" s="8" t="s">
        <v>74</v>
      </c>
      <c r="J1457" s="15" t="s">
        <v>1279</v>
      </c>
      <c r="K1457" s="15" t="s">
        <v>3017</v>
      </c>
      <c r="L1457" s="8"/>
      <c r="M1457" s="8" t="s">
        <v>4534</v>
      </c>
      <c r="N1457" s="8"/>
      <c r="O1457" s="8" t="s">
        <v>4535</v>
      </c>
      <c r="P1457" s="8"/>
      <c r="Q1457" s="20">
        <v>38972</v>
      </c>
      <c r="R1457" s="8" t="str">
        <f t="shared" si="13"/>
        <v>12.9.2006</v>
      </c>
      <c r="S1457" s="13" t="s">
        <v>3013</v>
      </c>
      <c r="T1457" s="8" t="s">
        <v>3013</v>
      </c>
      <c r="U1457" s="12"/>
      <c r="V1457" s="12"/>
      <c r="W1457" s="8" t="s">
        <v>3013</v>
      </c>
      <c r="X1457" s="8"/>
    </row>
    <row r="1458" spans="1:25" ht="15" customHeight="1" x14ac:dyDescent="0.25">
      <c r="A1458" s="8" t="s">
        <v>24</v>
      </c>
      <c r="B1458" s="9">
        <v>2137</v>
      </c>
      <c r="C1458" s="8"/>
      <c r="D1458" s="10" t="s">
        <v>4536</v>
      </c>
      <c r="E1458" s="8" t="s">
        <v>1710</v>
      </c>
      <c r="F1458" s="8" t="s">
        <v>3967</v>
      </c>
      <c r="G1458" s="8" t="s">
        <v>89</v>
      </c>
      <c r="H1458" s="10" t="s">
        <v>4536</v>
      </c>
      <c r="I1458" s="8" t="s">
        <v>74</v>
      </c>
      <c r="J1458" s="15" t="s">
        <v>1279</v>
      </c>
      <c r="K1458" s="15" t="s">
        <v>3010</v>
      </c>
      <c r="L1458" s="8"/>
      <c r="M1458" s="8" t="s">
        <v>4104</v>
      </c>
      <c r="N1458" s="8"/>
      <c r="O1458" s="8" t="s">
        <v>4537</v>
      </c>
      <c r="P1458" s="8"/>
      <c r="Q1458" s="20">
        <v>38159</v>
      </c>
      <c r="R1458" s="8" t="str">
        <f t="shared" si="13"/>
        <v>21.6.2004</v>
      </c>
      <c r="S1458" s="13" t="s">
        <v>3119</v>
      </c>
      <c r="T1458" s="13" t="s">
        <v>3013</v>
      </c>
      <c r="U1458" s="12"/>
      <c r="V1458" s="12"/>
      <c r="W1458" s="8" t="s">
        <v>3013</v>
      </c>
      <c r="X1458" s="8"/>
    </row>
    <row r="1459" spans="1:25" ht="15" customHeight="1" x14ac:dyDescent="0.25">
      <c r="A1459" s="8" t="s">
        <v>24</v>
      </c>
      <c r="B1459" s="9">
        <v>2138</v>
      </c>
      <c r="C1459" s="13"/>
      <c r="D1459" s="18" t="s">
        <v>3953</v>
      </c>
      <c r="E1459" s="13" t="s">
        <v>1130</v>
      </c>
      <c r="F1459" s="13" t="s">
        <v>67</v>
      </c>
      <c r="G1459" s="13"/>
      <c r="H1459" s="18" t="s">
        <v>3953</v>
      </c>
      <c r="I1459" s="13" t="s">
        <v>74</v>
      </c>
      <c r="J1459" s="16" t="s">
        <v>1279</v>
      </c>
      <c r="K1459" s="16" t="s">
        <v>3017</v>
      </c>
      <c r="L1459" s="13"/>
      <c r="M1459" s="13" t="s">
        <v>4538</v>
      </c>
      <c r="N1459" s="13"/>
      <c r="O1459" s="13" t="s">
        <v>4539</v>
      </c>
      <c r="P1459" s="13"/>
      <c r="Q1459" s="21">
        <v>38583</v>
      </c>
      <c r="R1459" s="13" t="str">
        <f t="shared" si="13"/>
        <v>19.8.2005</v>
      </c>
      <c r="S1459" s="13" t="s">
        <v>3013</v>
      </c>
      <c r="T1459" s="13" t="s">
        <v>3013</v>
      </c>
      <c r="U1459" s="19"/>
      <c r="V1459" s="19"/>
      <c r="W1459" s="13" t="s">
        <v>3013</v>
      </c>
      <c r="X1459" s="13"/>
      <c r="Y1459" s="19"/>
    </row>
    <row r="1460" spans="1:25" ht="15" customHeight="1" x14ac:dyDescent="0.25">
      <c r="A1460" s="8" t="s">
        <v>24</v>
      </c>
      <c r="B1460" s="9">
        <v>2139</v>
      </c>
      <c r="C1460" s="8"/>
      <c r="D1460" s="10" t="s">
        <v>4540</v>
      </c>
      <c r="E1460" s="8" t="s">
        <v>4541</v>
      </c>
      <c r="F1460" s="8" t="s">
        <v>4216</v>
      </c>
      <c r="G1460" s="8" t="s">
        <v>2389</v>
      </c>
      <c r="H1460" s="10" t="s">
        <v>4540</v>
      </c>
      <c r="I1460" s="8" t="s">
        <v>74</v>
      </c>
      <c r="J1460" s="15" t="s">
        <v>1279</v>
      </c>
      <c r="K1460" s="15" t="s">
        <v>3017</v>
      </c>
      <c r="L1460" s="8"/>
      <c r="M1460" s="8" t="s">
        <v>4466</v>
      </c>
      <c r="N1460" s="8"/>
      <c r="O1460" s="8" t="s">
        <v>4188</v>
      </c>
      <c r="P1460" s="8"/>
      <c r="Q1460" s="20">
        <v>38971</v>
      </c>
      <c r="R1460" s="8" t="str">
        <f t="shared" si="13"/>
        <v>11.9.2006</v>
      </c>
      <c r="S1460" s="8" t="s">
        <v>3013</v>
      </c>
      <c r="T1460" s="8" t="s">
        <v>3013</v>
      </c>
      <c r="U1460" s="12"/>
      <c r="V1460" s="12"/>
      <c r="W1460" s="8" t="s">
        <v>3013</v>
      </c>
      <c r="X1460" s="8"/>
    </row>
    <row r="1461" spans="1:25" ht="15" customHeight="1" x14ac:dyDescent="0.25">
      <c r="A1461" s="8" t="s">
        <v>24</v>
      </c>
      <c r="B1461" s="9">
        <v>2140</v>
      </c>
      <c r="C1461" s="8"/>
      <c r="D1461" s="10" t="s">
        <v>4217</v>
      </c>
      <c r="E1461" s="8" t="s">
        <v>2052</v>
      </c>
      <c r="F1461" s="8" t="s">
        <v>67</v>
      </c>
      <c r="G1461" s="8"/>
      <c r="H1461" s="10" t="s">
        <v>4217</v>
      </c>
      <c r="I1461" s="8" t="s">
        <v>74</v>
      </c>
      <c r="J1461" s="15" t="s">
        <v>1279</v>
      </c>
      <c r="K1461" s="15" t="s">
        <v>3010</v>
      </c>
      <c r="L1461" s="8"/>
      <c r="M1461" s="8" t="s">
        <v>4510</v>
      </c>
      <c r="N1461" s="8"/>
      <c r="O1461" s="8"/>
      <c r="P1461" s="8"/>
      <c r="Q1461" s="20">
        <v>38108</v>
      </c>
      <c r="R1461" s="8" t="str">
        <f t="shared" si="13"/>
        <v>1.5.2004</v>
      </c>
      <c r="S1461" s="8" t="s">
        <v>3013</v>
      </c>
      <c r="T1461" s="8" t="s">
        <v>3013</v>
      </c>
      <c r="U1461" s="12"/>
      <c r="V1461" s="12"/>
      <c r="W1461" s="8" t="s">
        <v>3013</v>
      </c>
      <c r="X1461" s="8"/>
    </row>
    <row r="1462" spans="1:25" ht="15" customHeight="1" x14ac:dyDescent="0.25">
      <c r="A1462" s="8" t="s">
        <v>24</v>
      </c>
      <c r="B1462" s="9">
        <v>2141</v>
      </c>
      <c r="C1462" s="8"/>
      <c r="D1462" s="10" t="s">
        <v>4215</v>
      </c>
      <c r="E1462" s="8" t="s">
        <v>2052</v>
      </c>
      <c r="F1462" s="8" t="s">
        <v>4216</v>
      </c>
      <c r="G1462" s="8" t="s">
        <v>2389</v>
      </c>
      <c r="H1462" s="10" t="s">
        <v>4215</v>
      </c>
      <c r="I1462" s="8" t="s">
        <v>74</v>
      </c>
      <c r="J1462" s="15" t="s">
        <v>1279</v>
      </c>
      <c r="K1462" s="15" t="s">
        <v>3010</v>
      </c>
      <c r="L1462" s="8"/>
      <c r="M1462" s="8" t="s">
        <v>4196</v>
      </c>
      <c r="N1462" s="8"/>
      <c r="O1462" s="8" t="s">
        <v>4197</v>
      </c>
      <c r="P1462" s="8"/>
      <c r="Q1462" s="20">
        <v>38890</v>
      </c>
      <c r="R1462" s="8" t="str">
        <f t="shared" si="13"/>
        <v>22.6.2006</v>
      </c>
      <c r="S1462" s="8" t="s">
        <v>3013</v>
      </c>
      <c r="T1462" s="8" t="s">
        <v>3013</v>
      </c>
      <c r="U1462" s="12"/>
      <c r="V1462" s="12"/>
      <c r="W1462" s="8" t="s">
        <v>3013</v>
      </c>
      <c r="X1462" s="8"/>
    </row>
    <row r="1463" spans="1:25" ht="15" customHeight="1" x14ac:dyDescent="0.25">
      <c r="A1463" s="8" t="s">
        <v>24</v>
      </c>
      <c r="B1463" s="9">
        <v>2142</v>
      </c>
      <c r="C1463" s="8"/>
      <c r="D1463" s="10" t="s">
        <v>4542</v>
      </c>
      <c r="E1463" s="8" t="s">
        <v>4543</v>
      </c>
      <c r="F1463" s="8" t="s">
        <v>2503</v>
      </c>
      <c r="G1463" s="8" t="s">
        <v>2389</v>
      </c>
      <c r="H1463" s="10" t="s">
        <v>4542</v>
      </c>
      <c r="I1463" s="8" t="s">
        <v>74</v>
      </c>
      <c r="J1463" s="15" t="s">
        <v>1279</v>
      </c>
      <c r="K1463" s="15" t="s">
        <v>3017</v>
      </c>
      <c r="L1463" s="8"/>
      <c r="M1463" s="8" t="s">
        <v>4494</v>
      </c>
      <c r="N1463" s="8"/>
      <c r="O1463" s="8"/>
      <c r="P1463" s="8"/>
      <c r="Q1463" s="8" t="s">
        <v>4544</v>
      </c>
      <c r="R1463" s="8" t="str">
        <f t="shared" si="13"/>
        <v>5.6.200x</v>
      </c>
      <c r="S1463" s="8" t="s">
        <v>3013</v>
      </c>
      <c r="T1463" s="8" t="s">
        <v>3013</v>
      </c>
      <c r="U1463" s="12"/>
      <c r="V1463" s="12"/>
      <c r="W1463" s="8" t="s">
        <v>3013</v>
      </c>
      <c r="X1463" s="8"/>
    </row>
    <row r="1464" spans="1:25" ht="15" customHeight="1" x14ac:dyDescent="0.25">
      <c r="A1464" s="8" t="s">
        <v>24</v>
      </c>
      <c r="B1464" s="9">
        <v>2143</v>
      </c>
      <c r="C1464" s="8"/>
      <c r="D1464" s="10" t="s">
        <v>4426</v>
      </c>
      <c r="E1464" s="8" t="s">
        <v>818</v>
      </c>
      <c r="F1464" s="8" t="s">
        <v>4427</v>
      </c>
      <c r="G1464" s="8" t="s">
        <v>4428</v>
      </c>
      <c r="H1464" s="10" t="s">
        <v>4545</v>
      </c>
      <c r="I1464" s="8" t="s">
        <v>74</v>
      </c>
      <c r="J1464" s="15" t="s">
        <v>1279</v>
      </c>
      <c r="K1464" s="15" t="s">
        <v>3017</v>
      </c>
      <c r="L1464" s="8"/>
      <c r="M1464" s="8" t="s">
        <v>4546</v>
      </c>
      <c r="N1464" s="8"/>
      <c r="O1464" s="8"/>
      <c r="P1464" s="8"/>
      <c r="Q1464" s="20">
        <v>38583</v>
      </c>
      <c r="R1464" s="8" t="str">
        <f t="shared" si="13"/>
        <v>19.8.2005</v>
      </c>
      <c r="S1464" s="13" t="s">
        <v>3013</v>
      </c>
      <c r="T1464" s="13" t="s">
        <v>3013</v>
      </c>
      <c r="U1464" s="8" t="s">
        <v>3020</v>
      </c>
      <c r="V1464" s="12"/>
      <c r="W1464" s="8" t="s">
        <v>3013</v>
      </c>
      <c r="X1464" s="8" t="s">
        <v>4547</v>
      </c>
    </row>
    <row r="1465" spans="1:25" ht="15" customHeight="1" x14ac:dyDescent="0.25">
      <c r="A1465" s="8" t="s">
        <v>24</v>
      </c>
      <c r="B1465" s="9">
        <v>2144</v>
      </c>
      <c r="C1465" s="8"/>
      <c r="D1465" s="10" t="s">
        <v>4426</v>
      </c>
      <c r="E1465" s="8" t="s">
        <v>818</v>
      </c>
      <c r="F1465" s="8" t="s">
        <v>4427</v>
      </c>
      <c r="G1465" s="8" t="s">
        <v>4428</v>
      </c>
      <c r="H1465" s="10" t="s">
        <v>4548</v>
      </c>
      <c r="I1465" s="8" t="s">
        <v>74</v>
      </c>
      <c r="J1465" s="15" t="s">
        <v>1279</v>
      </c>
      <c r="K1465" s="15" t="s">
        <v>3017</v>
      </c>
      <c r="L1465" s="8"/>
      <c r="M1465" s="8" t="s">
        <v>4549</v>
      </c>
      <c r="N1465" s="8"/>
      <c r="O1465" s="8" t="s">
        <v>2226</v>
      </c>
      <c r="P1465" s="8"/>
      <c r="Q1465" s="20">
        <v>38963</v>
      </c>
      <c r="R1465" s="8" t="str">
        <f t="shared" si="13"/>
        <v>3.9.2006</v>
      </c>
      <c r="S1465" s="13" t="s">
        <v>3013</v>
      </c>
      <c r="T1465" s="13" t="s">
        <v>3013</v>
      </c>
      <c r="U1465" s="8" t="s">
        <v>3020</v>
      </c>
      <c r="V1465" s="12"/>
      <c r="W1465" s="8" t="s">
        <v>3013</v>
      </c>
      <c r="X1465" s="8"/>
    </row>
    <row r="1466" spans="1:25" ht="15" customHeight="1" x14ac:dyDescent="0.25">
      <c r="A1466" s="8" t="s">
        <v>24</v>
      </c>
      <c r="B1466" s="9">
        <v>2145</v>
      </c>
      <c r="C1466" s="8"/>
      <c r="D1466" s="10" t="s">
        <v>4056</v>
      </c>
      <c r="E1466" s="8" t="s">
        <v>818</v>
      </c>
      <c r="F1466" s="8" t="s">
        <v>4057</v>
      </c>
      <c r="G1466" s="8" t="s">
        <v>837</v>
      </c>
      <c r="H1466" s="10" t="s">
        <v>4033</v>
      </c>
      <c r="I1466" s="8" t="s">
        <v>74</v>
      </c>
      <c r="J1466" s="15" t="s">
        <v>1279</v>
      </c>
      <c r="K1466" s="15" t="s">
        <v>3017</v>
      </c>
      <c r="L1466" s="15" t="s">
        <v>4097</v>
      </c>
      <c r="M1466" s="8"/>
      <c r="N1466" s="8"/>
      <c r="O1466" s="8" t="s">
        <v>4430</v>
      </c>
      <c r="P1466" s="8"/>
      <c r="Q1466" s="20">
        <v>38582</v>
      </c>
      <c r="R1466" s="8" t="str">
        <f t="shared" si="13"/>
        <v>18.8.2005</v>
      </c>
      <c r="S1466" s="13" t="s">
        <v>3013</v>
      </c>
      <c r="T1466" s="13" t="s">
        <v>3013</v>
      </c>
      <c r="U1466" s="13" t="s">
        <v>3020</v>
      </c>
      <c r="V1466" s="12"/>
      <c r="W1466" s="8" t="s">
        <v>3013</v>
      </c>
      <c r="X1466" s="8"/>
    </row>
    <row r="1467" spans="1:25" ht="15" customHeight="1" x14ac:dyDescent="0.25">
      <c r="A1467" s="8" t="s">
        <v>24</v>
      </c>
      <c r="B1467" s="9">
        <v>2146</v>
      </c>
      <c r="C1467" s="8"/>
      <c r="D1467" s="10" t="s">
        <v>3495</v>
      </c>
      <c r="E1467" s="8" t="s">
        <v>818</v>
      </c>
      <c r="F1467" s="8" t="s">
        <v>1619</v>
      </c>
      <c r="G1467" s="8" t="s">
        <v>3496</v>
      </c>
      <c r="H1467" s="10" t="s">
        <v>4550</v>
      </c>
      <c r="I1467" s="8" t="s">
        <v>74</v>
      </c>
      <c r="J1467" s="15" t="s">
        <v>1279</v>
      </c>
      <c r="K1467" s="15" t="s">
        <v>3010</v>
      </c>
      <c r="L1467" s="8"/>
      <c r="M1467" s="8" t="s">
        <v>4551</v>
      </c>
      <c r="N1467" s="8"/>
      <c r="O1467" s="8" t="s">
        <v>4552</v>
      </c>
      <c r="P1467" s="8"/>
      <c r="Q1467" s="8"/>
      <c r="R1467" s="8"/>
      <c r="S1467" s="13" t="s">
        <v>3013</v>
      </c>
      <c r="T1467" s="13" t="s">
        <v>3013</v>
      </c>
      <c r="U1467" s="8" t="s">
        <v>3020</v>
      </c>
      <c r="V1467" s="12"/>
      <c r="W1467" s="8" t="s">
        <v>3013</v>
      </c>
      <c r="X1467" s="8"/>
    </row>
    <row r="1468" spans="1:25" ht="15" customHeight="1" x14ac:dyDescent="0.25">
      <c r="A1468" s="8" t="s">
        <v>24</v>
      </c>
      <c r="B1468" s="9">
        <v>2147</v>
      </c>
      <c r="C1468" s="8"/>
      <c r="D1468" s="10" t="s">
        <v>4426</v>
      </c>
      <c r="E1468" s="8" t="s">
        <v>818</v>
      </c>
      <c r="F1468" s="8" t="s">
        <v>4427</v>
      </c>
      <c r="G1468" s="8" t="s">
        <v>4428</v>
      </c>
      <c r="H1468" s="10" t="s">
        <v>4033</v>
      </c>
      <c r="I1468" s="8" t="s">
        <v>74</v>
      </c>
      <c r="J1468" s="15" t="s">
        <v>1279</v>
      </c>
      <c r="K1468" s="15" t="s">
        <v>3017</v>
      </c>
      <c r="L1468" s="8"/>
      <c r="M1468" s="8" t="s">
        <v>4553</v>
      </c>
      <c r="N1468" s="8"/>
      <c r="O1468" s="8"/>
      <c r="P1468" s="8"/>
      <c r="Q1468" s="20">
        <v>38508</v>
      </c>
      <c r="R1468" s="8" t="str">
        <f>TEXT(Q1468,"d.m.rrrr")</f>
        <v>5.6.2005</v>
      </c>
      <c r="S1468" s="13" t="s">
        <v>3013</v>
      </c>
      <c r="T1468" s="13" t="s">
        <v>3013</v>
      </c>
      <c r="U1468" s="8" t="s">
        <v>3020</v>
      </c>
      <c r="V1468" s="12"/>
      <c r="W1468" s="8" t="s">
        <v>3013</v>
      </c>
      <c r="X1468" s="8" t="s">
        <v>4554</v>
      </c>
    </row>
    <row r="1469" spans="1:25" ht="15" customHeight="1" x14ac:dyDescent="0.25">
      <c r="A1469" s="8" t="s">
        <v>24</v>
      </c>
      <c r="B1469" s="9">
        <v>2148</v>
      </c>
      <c r="C1469" s="8"/>
      <c r="D1469" s="10" t="s">
        <v>4555</v>
      </c>
      <c r="E1469" s="8" t="s">
        <v>818</v>
      </c>
      <c r="F1469" s="8" t="s">
        <v>2503</v>
      </c>
      <c r="G1469" s="8" t="s">
        <v>2389</v>
      </c>
      <c r="H1469" s="10" t="s">
        <v>4555</v>
      </c>
      <c r="I1469" s="8" t="s">
        <v>74</v>
      </c>
      <c r="J1469" s="15" t="s">
        <v>1279</v>
      </c>
      <c r="K1469" s="15" t="s">
        <v>3017</v>
      </c>
      <c r="L1469" s="8"/>
      <c r="M1469" s="8"/>
      <c r="N1469" s="8"/>
      <c r="O1469" s="8"/>
      <c r="P1469" s="8"/>
      <c r="Q1469" s="8"/>
      <c r="R1469" s="8"/>
      <c r="S1469" s="13" t="s">
        <v>3013</v>
      </c>
      <c r="T1469" s="13" t="s">
        <v>3013</v>
      </c>
      <c r="U1469" s="12"/>
      <c r="V1469" s="12"/>
      <c r="W1469" s="8" t="s">
        <v>3013</v>
      </c>
      <c r="X1469" s="8"/>
    </row>
    <row r="1470" spans="1:25" ht="15" customHeight="1" x14ac:dyDescent="0.25">
      <c r="A1470" s="8" t="s">
        <v>24</v>
      </c>
      <c r="B1470" s="9">
        <v>2149</v>
      </c>
      <c r="C1470" s="8"/>
      <c r="D1470" s="10" t="s">
        <v>4556</v>
      </c>
      <c r="E1470" s="8" t="s">
        <v>4557</v>
      </c>
      <c r="F1470" s="8" t="s">
        <v>67</v>
      </c>
      <c r="G1470" s="8"/>
      <c r="H1470" s="10" t="s">
        <v>4556</v>
      </c>
      <c r="I1470" s="8" t="s">
        <v>74</v>
      </c>
      <c r="J1470" s="15" t="s">
        <v>1279</v>
      </c>
      <c r="K1470" s="15" t="s">
        <v>3010</v>
      </c>
      <c r="L1470" s="8"/>
      <c r="M1470" s="8"/>
      <c r="N1470" s="8"/>
      <c r="O1470" s="8"/>
      <c r="P1470" s="8"/>
      <c r="Q1470" s="8"/>
      <c r="R1470" s="8"/>
      <c r="S1470" s="8" t="s">
        <v>3013</v>
      </c>
      <c r="T1470" s="8" t="s">
        <v>3013</v>
      </c>
      <c r="U1470" s="12"/>
      <c r="V1470" s="12"/>
      <c r="W1470" s="8" t="s">
        <v>3013</v>
      </c>
      <c r="X1470" s="8"/>
    </row>
    <row r="1471" spans="1:25" ht="15" customHeight="1" x14ac:dyDescent="0.25">
      <c r="A1471" s="8" t="s">
        <v>24</v>
      </c>
      <c r="B1471" s="9">
        <v>2150</v>
      </c>
      <c r="C1471" s="8"/>
      <c r="D1471" s="10" t="s">
        <v>4558</v>
      </c>
      <c r="E1471" s="8" t="s">
        <v>4559</v>
      </c>
      <c r="F1471" s="8" t="s">
        <v>4281</v>
      </c>
      <c r="G1471" s="8" t="s">
        <v>4282</v>
      </c>
      <c r="H1471" s="10" t="s">
        <v>4558</v>
      </c>
      <c r="I1471" s="8" t="s">
        <v>74</v>
      </c>
      <c r="J1471" s="15" t="s">
        <v>1279</v>
      </c>
      <c r="K1471" s="15" t="s">
        <v>3010</v>
      </c>
      <c r="L1471" s="15" t="s">
        <v>4191</v>
      </c>
      <c r="M1471" s="15" t="s">
        <v>4560</v>
      </c>
      <c r="N1471" s="8"/>
      <c r="O1471" s="8" t="s">
        <v>4561</v>
      </c>
      <c r="P1471" s="8"/>
      <c r="Q1471" s="20">
        <v>38161</v>
      </c>
      <c r="R1471" s="8" t="str">
        <f t="shared" ref="R1471:R1482" si="14">TEXT(Q1471,"d.m.rrrr")</f>
        <v>23.6.2004</v>
      </c>
      <c r="S1471" s="8" t="s">
        <v>3013</v>
      </c>
      <c r="T1471" s="8" t="s">
        <v>3013</v>
      </c>
      <c r="U1471" s="12"/>
      <c r="V1471" s="12"/>
      <c r="W1471" s="8" t="s">
        <v>3013</v>
      </c>
      <c r="X1471" s="8"/>
    </row>
    <row r="1472" spans="1:25" ht="15" customHeight="1" x14ac:dyDescent="0.25">
      <c r="A1472" s="8" t="s">
        <v>24</v>
      </c>
      <c r="B1472" s="9">
        <v>2151</v>
      </c>
      <c r="C1472" s="8"/>
      <c r="D1472" s="10" t="s">
        <v>4562</v>
      </c>
      <c r="E1472" s="8" t="s">
        <v>818</v>
      </c>
      <c r="F1472" s="8" t="s">
        <v>4563</v>
      </c>
      <c r="G1472" s="8" t="s">
        <v>2389</v>
      </c>
      <c r="H1472" s="10" t="s">
        <v>4562</v>
      </c>
      <c r="I1472" s="8" t="s">
        <v>74</v>
      </c>
      <c r="J1472" s="15" t="s">
        <v>1279</v>
      </c>
      <c r="K1472" s="15" t="s">
        <v>3017</v>
      </c>
      <c r="L1472" s="8"/>
      <c r="M1472" s="15" t="s">
        <v>4564</v>
      </c>
      <c r="N1472" s="8"/>
      <c r="O1472" s="8"/>
      <c r="P1472" s="8"/>
      <c r="Q1472" s="20">
        <v>38550</v>
      </c>
      <c r="R1472" s="8" t="str">
        <f t="shared" si="14"/>
        <v>17.7.2005</v>
      </c>
      <c r="S1472" s="13" t="s">
        <v>3013</v>
      </c>
      <c r="T1472" s="13" t="s">
        <v>3013</v>
      </c>
      <c r="U1472" s="12"/>
      <c r="V1472" s="12"/>
      <c r="W1472" s="8" t="s">
        <v>3013</v>
      </c>
      <c r="X1472" s="8"/>
    </row>
    <row r="1473" spans="1:24" ht="15" customHeight="1" x14ac:dyDescent="0.25">
      <c r="A1473" s="8" t="s">
        <v>24</v>
      </c>
      <c r="B1473" s="9">
        <v>2152</v>
      </c>
      <c r="C1473" s="8"/>
      <c r="D1473" s="10" t="s">
        <v>4033</v>
      </c>
      <c r="E1473" s="8" t="s">
        <v>818</v>
      </c>
      <c r="F1473" s="8" t="s">
        <v>67</v>
      </c>
      <c r="G1473" s="8"/>
      <c r="H1473" s="10" t="s">
        <v>4033</v>
      </c>
      <c r="I1473" s="8" t="s">
        <v>74</v>
      </c>
      <c r="J1473" s="15" t="s">
        <v>1279</v>
      </c>
      <c r="K1473" s="15" t="s">
        <v>3017</v>
      </c>
      <c r="L1473" s="8"/>
      <c r="M1473" s="15" t="s">
        <v>4565</v>
      </c>
      <c r="N1473" s="8"/>
      <c r="O1473" s="8"/>
      <c r="P1473" s="8"/>
      <c r="Q1473" s="20">
        <v>38971</v>
      </c>
      <c r="R1473" s="8" t="str">
        <f t="shared" si="14"/>
        <v>11.9.2006</v>
      </c>
      <c r="S1473" s="13" t="s">
        <v>3013</v>
      </c>
      <c r="T1473" s="13" t="s">
        <v>3013</v>
      </c>
      <c r="U1473" s="12"/>
      <c r="V1473" s="12"/>
      <c r="W1473" s="8" t="s">
        <v>3013</v>
      </c>
      <c r="X1473" s="8"/>
    </row>
    <row r="1474" spans="1:24" ht="15" customHeight="1" x14ac:dyDescent="0.25">
      <c r="A1474" s="8" t="s">
        <v>24</v>
      </c>
      <c r="B1474" s="9">
        <v>2153</v>
      </c>
      <c r="C1474" s="8"/>
      <c r="D1474" s="10" t="s">
        <v>4566</v>
      </c>
      <c r="E1474" s="8" t="s">
        <v>818</v>
      </c>
      <c r="F1474" s="8" t="s">
        <v>2523</v>
      </c>
      <c r="G1474" s="8" t="s">
        <v>46</v>
      </c>
      <c r="H1474" s="10" t="s">
        <v>4033</v>
      </c>
      <c r="I1474" s="8" t="s">
        <v>74</v>
      </c>
      <c r="J1474" s="15" t="s">
        <v>1279</v>
      </c>
      <c r="K1474" s="15" t="s">
        <v>3017</v>
      </c>
      <c r="L1474" s="8"/>
      <c r="M1474" s="15" t="s">
        <v>4528</v>
      </c>
      <c r="N1474" s="8"/>
      <c r="O1474" s="8"/>
      <c r="P1474" s="8"/>
      <c r="Q1474" s="20">
        <v>38550</v>
      </c>
      <c r="R1474" s="8" t="str">
        <f t="shared" si="14"/>
        <v>17.7.2005</v>
      </c>
      <c r="S1474" s="13" t="s">
        <v>3013</v>
      </c>
      <c r="T1474" s="13" t="s">
        <v>3013</v>
      </c>
      <c r="U1474" s="8" t="s">
        <v>3020</v>
      </c>
      <c r="V1474" s="12"/>
      <c r="W1474" s="8" t="s">
        <v>3013</v>
      </c>
      <c r="X1474" s="8"/>
    </row>
    <row r="1475" spans="1:24" ht="15" customHeight="1" x14ac:dyDescent="0.25">
      <c r="A1475" s="8" t="s">
        <v>24</v>
      </c>
      <c r="B1475" s="9">
        <v>2154</v>
      </c>
      <c r="C1475" s="8"/>
      <c r="D1475" s="10" t="s">
        <v>4562</v>
      </c>
      <c r="E1475" s="8" t="s">
        <v>818</v>
      </c>
      <c r="F1475" s="8" t="s">
        <v>4563</v>
      </c>
      <c r="G1475" s="8" t="s">
        <v>2389</v>
      </c>
      <c r="H1475" s="10" t="s">
        <v>4562</v>
      </c>
      <c r="I1475" s="8" t="s">
        <v>74</v>
      </c>
      <c r="J1475" s="15" t="s">
        <v>1279</v>
      </c>
      <c r="K1475" s="15" t="s">
        <v>3017</v>
      </c>
      <c r="L1475" s="8"/>
      <c r="M1475" s="15" t="s">
        <v>4567</v>
      </c>
      <c r="N1475" s="8"/>
      <c r="O1475" s="8"/>
      <c r="P1475" s="8"/>
      <c r="Q1475" s="20">
        <v>38557</v>
      </c>
      <c r="R1475" s="8" t="str">
        <f t="shared" si="14"/>
        <v>24.7.2005</v>
      </c>
      <c r="S1475" s="13" t="s">
        <v>3013</v>
      </c>
      <c r="T1475" s="13" t="s">
        <v>3013</v>
      </c>
      <c r="U1475" s="12"/>
      <c r="V1475" s="12"/>
      <c r="W1475" s="8" t="s">
        <v>3013</v>
      </c>
      <c r="X1475" s="8"/>
    </row>
    <row r="1476" spans="1:24" ht="15" customHeight="1" x14ac:dyDescent="0.25">
      <c r="A1476" s="8" t="s">
        <v>24</v>
      </c>
      <c r="B1476" s="9">
        <v>2155</v>
      </c>
      <c r="C1476" s="8"/>
      <c r="D1476" s="10" t="s">
        <v>4568</v>
      </c>
      <c r="E1476" s="8" t="s">
        <v>890</v>
      </c>
      <c r="F1476" s="8" t="s">
        <v>4569</v>
      </c>
      <c r="G1476" s="8" t="s">
        <v>4460</v>
      </c>
      <c r="H1476" s="10" t="s">
        <v>4568</v>
      </c>
      <c r="I1476" s="8" t="s">
        <v>74</v>
      </c>
      <c r="J1476" s="15" t="s">
        <v>1279</v>
      </c>
      <c r="K1476" s="15" t="s">
        <v>3017</v>
      </c>
      <c r="L1476" s="8"/>
      <c r="M1476" s="15" t="s">
        <v>4570</v>
      </c>
      <c r="N1476" s="8"/>
      <c r="O1476" s="8"/>
      <c r="P1476" s="8"/>
      <c r="Q1476" s="20">
        <v>38507</v>
      </c>
      <c r="R1476" s="8" t="str">
        <f t="shared" si="14"/>
        <v>4.6.2005</v>
      </c>
      <c r="S1476" s="8" t="s">
        <v>3013</v>
      </c>
      <c r="T1476" s="8" t="s">
        <v>3013</v>
      </c>
      <c r="U1476" s="12"/>
      <c r="V1476" s="12"/>
      <c r="W1476" s="8" t="s">
        <v>3013</v>
      </c>
      <c r="X1476" s="8" t="str">
        <f>"+ cf. Chaenotheca"</f>
        <v>+ cf. Chaenotheca</v>
      </c>
    </row>
    <row r="1477" spans="1:24" ht="15" customHeight="1" x14ac:dyDescent="0.25">
      <c r="A1477" s="8" t="s">
        <v>24</v>
      </c>
      <c r="B1477" s="9">
        <v>2156</v>
      </c>
      <c r="C1477" s="8"/>
      <c r="D1477" s="10" t="s">
        <v>4571</v>
      </c>
      <c r="E1477" s="8" t="s">
        <v>4572</v>
      </c>
      <c r="F1477" s="8" t="s">
        <v>67</v>
      </c>
      <c r="G1477" s="8"/>
      <c r="H1477" s="10" t="s">
        <v>4571</v>
      </c>
      <c r="I1477" s="8" t="s">
        <v>74</v>
      </c>
      <c r="J1477" s="15" t="s">
        <v>1279</v>
      </c>
      <c r="K1477" s="15" t="s">
        <v>3017</v>
      </c>
      <c r="L1477" s="8"/>
      <c r="M1477" s="15" t="s">
        <v>4565</v>
      </c>
      <c r="N1477" s="8"/>
      <c r="O1477" s="8"/>
      <c r="P1477" s="8"/>
      <c r="Q1477" s="20">
        <v>38971</v>
      </c>
      <c r="R1477" s="8" t="str">
        <f t="shared" si="14"/>
        <v>11.9.2006</v>
      </c>
      <c r="S1477" s="8" t="s">
        <v>3013</v>
      </c>
      <c r="T1477" s="8" t="s">
        <v>3013</v>
      </c>
      <c r="U1477" s="12"/>
      <c r="V1477" s="12"/>
      <c r="W1477" s="8" t="s">
        <v>3013</v>
      </c>
      <c r="X1477" s="8"/>
    </row>
    <row r="1478" spans="1:24" ht="15" customHeight="1" x14ac:dyDescent="0.25">
      <c r="A1478" s="8" t="s">
        <v>24</v>
      </c>
      <c r="B1478" s="9">
        <v>2157</v>
      </c>
      <c r="C1478" s="8"/>
      <c r="D1478" s="10" t="s">
        <v>4189</v>
      </c>
      <c r="E1478" s="8" t="s">
        <v>4190</v>
      </c>
      <c r="F1478" s="8" t="s">
        <v>67</v>
      </c>
      <c r="G1478" s="8"/>
      <c r="H1478" s="10" t="s">
        <v>4189</v>
      </c>
      <c r="I1478" s="8" t="s">
        <v>74</v>
      </c>
      <c r="J1478" s="15" t="s">
        <v>1279</v>
      </c>
      <c r="K1478" s="15" t="s">
        <v>3017</v>
      </c>
      <c r="L1478" s="8"/>
      <c r="M1478" s="15" t="s">
        <v>4573</v>
      </c>
      <c r="N1478" s="8"/>
      <c r="O1478" s="8" t="s">
        <v>4574</v>
      </c>
      <c r="P1478" s="8"/>
      <c r="Q1478" s="20">
        <v>38970</v>
      </c>
      <c r="R1478" s="8" t="str">
        <f t="shared" si="14"/>
        <v>10.9.2006</v>
      </c>
      <c r="S1478" s="8" t="s">
        <v>3013</v>
      </c>
      <c r="T1478" s="8" t="s">
        <v>3013</v>
      </c>
      <c r="U1478" s="12"/>
      <c r="V1478" s="12"/>
      <c r="W1478" s="8" t="s">
        <v>3013</v>
      </c>
      <c r="X1478" s="8"/>
    </row>
    <row r="1479" spans="1:24" ht="15" customHeight="1" x14ac:dyDescent="0.25">
      <c r="A1479" s="8" t="s">
        <v>24</v>
      </c>
      <c r="B1479" s="9">
        <v>2158</v>
      </c>
      <c r="C1479" s="8"/>
      <c r="D1479" s="10" t="s">
        <v>4575</v>
      </c>
      <c r="E1479" s="8" t="s">
        <v>4576</v>
      </c>
      <c r="F1479" s="8" t="s">
        <v>4577</v>
      </c>
      <c r="G1479" s="8" t="s">
        <v>4578</v>
      </c>
      <c r="H1479" s="10" t="s">
        <v>4575</v>
      </c>
      <c r="I1479" s="8" t="s">
        <v>74</v>
      </c>
      <c r="J1479" s="15" t="s">
        <v>1279</v>
      </c>
      <c r="K1479" s="15" t="s">
        <v>3017</v>
      </c>
      <c r="L1479" s="8"/>
      <c r="M1479" s="15" t="s">
        <v>4579</v>
      </c>
      <c r="N1479" s="8"/>
      <c r="O1479" s="8"/>
      <c r="P1479" s="8"/>
      <c r="Q1479" s="20">
        <v>38971</v>
      </c>
      <c r="R1479" s="8" t="str">
        <f t="shared" si="14"/>
        <v>11.9.2006</v>
      </c>
      <c r="S1479" s="8" t="s">
        <v>3013</v>
      </c>
      <c r="T1479" s="8" t="s">
        <v>3013</v>
      </c>
      <c r="U1479" s="12"/>
      <c r="V1479" s="12"/>
      <c r="W1479" s="8" t="s">
        <v>3013</v>
      </c>
      <c r="X1479" s="8"/>
    </row>
    <row r="1480" spans="1:24" ht="15" customHeight="1" x14ac:dyDescent="0.25">
      <c r="A1480" s="8" t="s">
        <v>24</v>
      </c>
      <c r="B1480" s="9">
        <v>2159</v>
      </c>
      <c r="C1480" s="8"/>
      <c r="D1480" s="10" t="s">
        <v>4293</v>
      </c>
      <c r="E1480" s="8" t="s">
        <v>4294</v>
      </c>
      <c r="F1480" s="8" t="s">
        <v>67</v>
      </c>
      <c r="G1480" s="8"/>
      <c r="H1480" s="10" t="s">
        <v>4293</v>
      </c>
      <c r="I1480" s="8" t="s">
        <v>74</v>
      </c>
      <c r="J1480" s="15" t="s">
        <v>1279</v>
      </c>
      <c r="K1480" s="15" t="s">
        <v>3017</v>
      </c>
      <c r="L1480" s="15" t="s">
        <v>4097</v>
      </c>
      <c r="M1480" s="8"/>
      <c r="N1480" s="8"/>
      <c r="O1480" s="8" t="s">
        <v>4580</v>
      </c>
      <c r="P1480" s="8"/>
      <c r="Q1480" s="20">
        <v>38582</v>
      </c>
      <c r="R1480" s="8" t="str">
        <f t="shared" si="14"/>
        <v>18.8.2005</v>
      </c>
      <c r="S1480" s="8" t="s">
        <v>3013</v>
      </c>
      <c r="T1480" s="8" t="s">
        <v>3013</v>
      </c>
      <c r="U1480" s="12"/>
      <c r="V1480" s="12"/>
      <c r="W1480" s="8" t="s">
        <v>3013</v>
      </c>
      <c r="X1480" s="8"/>
    </row>
    <row r="1481" spans="1:24" ht="15" customHeight="1" x14ac:dyDescent="0.25">
      <c r="A1481" s="8" t="s">
        <v>24</v>
      </c>
      <c r="B1481" s="9">
        <v>2160</v>
      </c>
      <c r="C1481" s="8"/>
      <c r="D1481" s="10" t="s">
        <v>4581</v>
      </c>
      <c r="E1481" s="8" t="s">
        <v>4582</v>
      </c>
      <c r="F1481" s="8" t="s">
        <v>2273</v>
      </c>
      <c r="G1481" s="8" t="s">
        <v>2274</v>
      </c>
      <c r="H1481" s="10" t="s">
        <v>4581</v>
      </c>
      <c r="I1481" s="8" t="s">
        <v>74</v>
      </c>
      <c r="J1481" s="15" t="s">
        <v>1279</v>
      </c>
      <c r="K1481" s="15" t="s">
        <v>3017</v>
      </c>
      <c r="L1481" s="8"/>
      <c r="M1481" s="8" t="s">
        <v>4507</v>
      </c>
      <c r="N1481" s="8"/>
      <c r="O1481" s="8"/>
      <c r="P1481" s="8"/>
      <c r="Q1481" s="20">
        <v>38963</v>
      </c>
      <c r="R1481" s="8" t="str">
        <f t="shared" si="14"/>
        <v>3.9.2006</v>
      </c>
      <c r="S1481" s="8" t="s">
        <v>3013</v>
      </c>
      <c r="T1481" s="8" t="s">
        <v>3013</v>
      </c>
      <c r="U1481" s="12"/>
      <c r="V1481" s="12"/>
      <c r="W1481" s="8" t="s">
        <v>3013</v>
      </c>
      <c r="X1481" s="8" t="str">
        <f>"?Psilolechia clavulifera"</f>
        <v>?Psilolechia clavulifera</v>
      </c>
    </row>
    <row r="1482" spans="1:24" ht="15" customHeight="1" x14ac:dyDescent="0.25">
      <c r="A1482" s="8" t="s">
        <v>24</v>
      </c>
      <c r="B1482" s="9">
        <v>2161</v>
      </c>
      <c r="C1482" s="8"/>
      <c r="D1482" s="10" t="s">
        <v>4583</v>
      </c>
      <c r="E1482" s="8" t="s">
        <v>4584</v>
      </c>
      <c r="F1482" s="8" t="s">
        <v>67</v>
      </c>
      <c r="G1482" s="8"/>
      <c r="H1482" s="10" t="s">
        <v>4583</v>
      </c>
      <c r="I1482" s="8" t="s">
        <v>74</v>
      </c>
      <c r="J1482" s="15" t="s">
        <v>1279</v>
      </c>
      <c r="K1482" s="15" t="s">
        <v>3017</v>
      </c>
      <c r="L1482" s="8"/>
      <c r="M1482" s="8" t="s">
        <v>4585</v>
      </c>
      <c r="N1482" s="8"/>
      <c r="O1482" s="8"/>
      <c r="P1482" s="8"/>
      <c r="Q1482" s="20">
        <v>38508</v>
      </c>
      <c r="R1482" s="8" t="str">
        <f t="shared" si="14"/>
        <v>5.6.2005</v>
      </c>
      <c r="S1482" s="8" t="s">
        <v>3013</v>
      </c>
      <c r="T1482" s="8" t="s">
        <v>3013</v>
      </c>
      <c r="U1482" s="12"/>
      <c r="V1482" s="12"/>
      <c r="W1482" s="8" t="s">
        <v>3013</v>
      </c>
      <c r="X1482" s="8" t="s">
        <v>4586</v>
      </c>
    </row>
    <row r="1483" spans="1:24" ht="15" customHeight="1" x14ac:dyDescent="0.25">
      <c r="A1483" s="8" t="s">
        <v>24</v>
      </c>
      <c r="B1483" s="9">
        <v>2162</v>
      </c>
      <c r="C1483" s="8"/>
      <c r="D1483" s="10" t="s">
        <v>4587</v>
      </c>
      <c r="E1483" s="8" t="s">
        <v>4588</v>
      </c>
      <c r="F1483" s="8" t="s">
        <v>4589</v>
      </c>
      <c r="G1483" s="8" t="s">
        <v>4590</v>
      </c>
      <c r="H1483" s="10" t="s">
        <v>4587</v>
      </c>
      <c r="I1483" s="8" t="s">
        <v>74</v>
      </c>
      <c r="J1483" s="15" t="s">
        <v>1279</v>
      </c>
      <c r="K1483" s="15" t="s">
        <v>3010</v>
      </c>
      <c r="L1483" s="8"/>
      <c r="M1483" s="8"/>
      <c r="N1483" s="8"/>
      <c r="O1483" s="8"/>
      <c r="P1483" s="8"/>
      <c r="Q1483" s="8"/>
      <c r="R1483" s="8"/>
      <c r="S1483" s="8" t="s">
        <v>3189</v>
      </c>
      <c r="T1483" s="8" t="s">
        <v>3013</v>
      </c>
      <c r="U1483" s="12"/>
      <c r="V1483" s="12"/>
      <c r="W1483" s="8" t="s">
        <v>3013</v>
      </c>
      <c r="X1483" s="8"/>
    </row>
    <row r="1484" spans="1:24" ht="15" customHeight="1" x14ac:dyDescent="0.25">
      <c r="A1484" s="8" t="s">
        <v>24</v>
      </c>
      <c r="B1484" s="9">
        <v>2163</v>
      </c>
      <c r="C1484" s="8"/>
      <c r="D1484" s="10" t="s">
        <v>4587</v>
      </c>
      <c r="E1484" s="8" t="s">
        <v>4588</v>
      </c>
      <c r="F1484" s="8" t="s">
        <v>4589</v>
      </c>
      <c r="G1484" s="8" t="s">
        <v>4590</v>
      </c>
      <c r="H1484" s="10" t="s">
        <v>4587</v>
      </c>
      <c r="I1484" s="8" t="s">
        <v>74</v>
      </c>
      <c r="J1484" s="15" t="s">
        <v>1279</v>
      </c>
      <c r="K1484" s="15" t="s">
        <v>3017</v>
      </c>
      <c r="L1484" s="8"/>
      <c r="M1484" s="8" t="s">
        <v>4083</v>
      </c>
      <c r="N1484" s="8"/>
      <c r="O1484" s="8" t="s">
        <v>4419</v>
      </c>
      <c r="P1484" s="8"/>
      <c r="Q1484" s="20">
        <v>38971</v>
      </c>
      <c r="R1484" s="8" t="str">
        <f t="shared" ref="R1484:R1511" si="15">TEXT(Q1484,"d.m.rrrr")</f>
        <v>11.9.2006</v>
      </c>
      <c r="S1484" s="8" t="s">
        <v>3013</v>
      </c>
      <c r="T1484" s="8" t="s">
        <v>3013</v>
      </c>
      <c r="U1484" s="12"/>
      <c r="V1484" s="12"/>
      <c r="W1484" s="8" t="s">
        <v>3013</v>
      </c>
      <c r="X1484" s="8" t="s">
        <v>4591</v>
      </c>
    </row>
    <row r="1485" spans="1:24" ht="15" customHeight="1" x14ac:dyDescent="0.25">
      <c r="A1485" s="8" t="s">
        <v>24</v>
      </c>
      <c r="B1485" s="9">
        <v>2164</v>
      </c>
      <c r="C1485" s="8"/>
      <c r="D1485" s="10" t="s">
        <v>4592</v>
      </c>
      <c r="E1485" s="8" t="s">
        <v>3347</v>
      </c>
      <c r="F1485" s="8" t="s">
        <v>3344</v>
      </c>
      <c r="G1485" s="8" t="s">
        <v>4593</v>
      </c>
      <c r="H1485" s="10" t="s">
        <v>4592</v>
      </c>
      <c r="I1485" s="8" t="s">
        <v>74</v>
      </c>
      <c r="J1485" s="15" t="s">
        <v>1279</v>
      </c>
      <c r="K1485" s="15" t="s">
        <v>3010</v>
      </c>
      <c r="L1485" s="8"/>
      <c r="M1485" s="8" t="s">
        <v>4594</v>
      </c>
      <c r="N1485" s="8"/>
      <c r="O1485" s="8" t="s">
        <v>4235</v>
      </c>
      <c r="P1485" s="8"/>
      <c r="Q1485" s="20">
        <v>38158</v>
      </c>
      <c r="R1485" s="8" t="str">
        <f t="shared" si="15"/>
        <v>20.6.2004</v>
      </c>
      <c r="S1485" s="8" t="s">
        <v>3013</v>
      </c>
      <c r="T1485" s="8" t="s">
        <v>3013</v>
      </c>
      <c r="U1485" s="12"/>
      <c r="V1485" s="12"/>
      <c r="W1485" s="8" t="s">
        <v>3013</v>
      </c>
      <c r="X1485" s="8"/>
    </row>
    <row r="1486" spans="1:24" ht="15" customHeight="1" x14ac:dyDescent="0.25">
      <c r="A1486" s="8" t="s">
        <v>24</v>
      </c>
      <c r="B1486" s="9">
        <v>2165</v>
      </c>
      <c r="C1486" s="8"/>
      <c r="D1486" s="8" t="s">
        <v>4595</v>
      </c>
      <c r="E1486" s="8" t="s">
        <v>4596</v>
      </c>
      <c r="F1486" s="8" t="s">
        <v>2326</v>
      </c>
      <c r="G1486" s="8" t="s">
        <v>4597</v>
      </c>
      <c r="H1486" s="10" t="s">
        <v>4595</v>
      </c>
      <c r="I1486" s="8" t="s">
        <v>74</v>
      </c>
      <c r="J1486" s="15" t="s">
        <v>1279</v>
      </c>
      <c r="K1486" s="15" t="s">
        <v>3017</v>
      </c>
      <c r="L1486" s="8"/>
      <c r="M1486" s="8" t="s">
        <v>4598</v>
      </c>
      <c r="N1486" s="8"/>
      <c r="O1486" s="8"/>
      <c r="P1486" s="8"/>
      <c r="Q1486" s="20">
        <v>39008</v>
      </c>
      <c r="R1486" s="8" t="str">
        <f t="shared" si="15"/>
        <v>18.10.2006</v>
      </c>
      <c r="S1486" s="8" t="s">
        <v>3013</v>
      </c>
      <c r="T1486" s="8" t="s">
        <v>3013</v>
      </c>
      <c r="U1486" s="12"/>
      <c r="V1486" s="12"/>
      <c r="W1486" s="8" t="s">
        <v>3013</v>
      </c>
      <c r="X1486" s="8"/>
    </row>
    <row r="1487" spans="1:24" ht="15" customHeight="1" x14ac:dyDescent="0.25">
      <c r="A1487" s="8" t="s">
        <v>24</v>
      </c>
      <c r="B1487" s="9">
        <v>2166</v>
      </c>
      <c r="C1487" s="8"/>
      <c r="D1487" s="8" t="s">
        <v>4353</v>
      </c>
      <c r="E1487" s="8" t="s">
        <v>926</v>
      </c>
      <c r="F1487" s="8" t="s">
        <v>67</v>
      </c>
      <c r="G1487" s="8"/>
      <c r="H1487" s="10" t="s">
        <v>4353</v>
      </c>
      <c r="I1487" s="8" t="s">
        <v>74</v>
      </c>
      <c r="J1487" s="15" t="s">
        <v>1279</v>
      </c>
      <c r="K1487" s="15" t="s">
        <v>3017</v>
      </c>
      <c r="L1487" s="8"/>
      <c r="M1487" s="8" t="s">
        <v>4121</v>
      </c>
      <c r="N1487" s="8"/>
      <c r="O1487" s="8"/>
      <c r="P1487" s="8"/>
      <c r="Q1487" s="20">
        <v>39335</v>
      </c>
      <c r="R1487" s="8" t="str">
        <f t="shared" si="15"/>
        <v>10.9.2007</v>
      </c>
      <c r="S1487" s="8" t="s">
        <v>3013</v>
      </c>
      <c r="T1487" s="8" t="s">
        <v>3013</v>
      </c>
      <c r="U1487" s="12"/>
      <c r="V1487" s="12"/>
      <c r="W1487" s="8" t="s">
        <v>3013</v>
      </c>
      <c r="X1487" s="8"/>
    </row>
    <row r="1488" spans="1:24" ht="15" customHeight="1" x14ac:dyDescent="0.25">
      <c r="A1488" s="8" t="s">
        <v>24</v>
      </c>
      <c r="B1488" s="9">
        <v>2167</v>
      </c>
      <c r="C1488" s="8"/>
      <c r="D1488" s="8" t="s">
        <v>4353</v>
      </c>
      <c r="E1488" s="8" t="s">
        <v>926</v>
      </c>
      <c r="F1488" s="8" t="s">
        <v>67</v>
      </c>
      <c r="G1488" s="8"/>
      <c r="H1488" s="10" t="s">
        <v>4353</v>
      </c>
      <c r="I1488" s="8" t="s">
        <v>74</v>
      </c>
      <c r="J1488" s="15" t="s">
        <v>1279</v>
      </c>
      <c r="K1488" s="15" t="s">
        <v>3017</v>
      </c>
      <c r="L1488" s="8"/>
      <c r="M1488" s="8" t="s">
        <v>4121</v>
      </c>
      <c r="N1488" s="8"/>
      <c r="O1488" s="8" t="s">
        <v>4599</v>
      </c>
      <c r="P1488" s="8"/>
      <c r="Q1488" s="20">
        <v>39335</v>
      </c>
      <c r="R1488" s="8" t="str">
        <f t="shared" si="15"/>
        <v>10.9.2007</v>
      </c>
      <c r="S1488" s="8" t="s">
        <v>3013</v>
      </c>
      <c r="T1488" s="8" t="s">
        <v>3013</v>
      </c>
      <c r="U1488" s="12"/>
      <c r="V1488" s="12"/>
      <c r="W1488" s="8" t="s">
        <v>3013</v>
      </c>
      <c r="X1488" s="8"/>
    </row>
    <row r="1489" spans="1:24" ht="15" customHeight="1" x14ac:dyDescent="0.25">
      <c r="A1489" s="8" t="s">
        <v>24</v>
      </c>
      <c r="B1489" s="9">
        <v>2168</v>
      </c>
      <c r="C1489" s="8"/>
      <c r="D1489" s="8" t="s">
        <v>4600</v>
      </c>
      <c r="E1489" s="8" t="s">
        <v>4601</v>
      </c>
      <c r="F1489" s="8" t="s">
        <v>4602</v>
      </c>
      <c r="G1489" s="8" t="s">
        <v>4603</v>
      </c>
      <c r="H1489" s="10" t="s">
        <v>4600</v>
      </c>
      <c r="I1489" s="8" t="s">
        <v>74</v>
      </c>
      <c r="J1489" s="15" t="s">
        <v>1279</v>
      </c>
      <c r="K1489" s="15" t="s">
        <v>3010</v>
      </c>
      <c r="L1489" s="8"/>
      <c r="M1489" s="8" t="s">
        <v>4604</v>
      </c>
      <c r="N1489" s="8"/>
      <c r="O1489" s="8" t="s">
        <v>4605</v>
      </c>
      <c r="P1489" s="8"/>
      <c r="Q1489" s="20">
        <v>38159</v>
      </c>
      <c r="R1489" s="8" t="str">
        <f t="shared" si="15"/>
        <v>21.6.2004</v>
      </c>
      <c r="S1489" s="8" t="s">
        <v>3119</v>
      </c>
      <c r="T1489" s="8" t="s">
        <v>3013</v>
      </c>
      <c r="U1489" s="12"/>
      <c r="V1489" s="12"/>
      <c r="W1489" s="8" t="s">
        <v>3013</v>
      </c>
      <c r="X1489" s="8"/>
    </row>
    <row r="1490" spans="1:24" ht="15" customHeight="1" x14ac:dyDescent="0.25">
      <c r="A1490" s="8" t="s">
        <v>24</v>
      </c>
      <c r="B1490" s="9">
        <v>2169</v>
      </c>
      <c r="C1490" s="8"/>
      <c r="D1490" s="8" t="s">
        <v>4606</v>
      </c>
      <c r="E1490" s="8" t="s">
        <v>818</v>
      </c>
      <c r="F1490" s="8" t="s">
        <v>3897</v>
      </c>
      <c r="G1490" s="8" t="s">
        <v>4607</v>
      </c>
      <c r="H1490" s="10" t="s">
        <v>4606</v>
      </c>
      <c r="I1490" s="8" t="s">
        <v>74</v>
      </c>
      <c r="J1490" s="15" t="s">
        <v>1279</v>
      </c>
      <c r="K1490" s="15" t="s">
        <v>3010</v>
      </c>
      <c r="L1490" s="8"/>
      <c r="M1490" s="8" t="s">
        <v>4608</v>
      </c>
      <c r="N1490" s="8"/>
      <c r="O1490" s="8" t="s">
        <v>3004</v>
      </c>
      <c r="P1490" s="8"/>
      <c r="Q1490" s="20">
        <v>38160</v>
      </c>
      <c r="R1490" s="8" t="str">
        <f t="shared" si="15"/>
        <v>22.6.2004</v>
      </c>
      <c r="S1490" s="13" t="s">
        <v>3189</v>
      </c>
      <c r="T1490" s="13" t="s">
        <v>3013</v>
      </c>
      <c r="U1490" s="12"/>
      <c r="V1490" s="12"/>
      <c r="W1490" s="8" t="s">
        <v>3013</v>
      </c>
      <c r="X1490" s="8"/>
    </row>
    <row r="1491" spans="1:24" ht="15" customHeight="1" x14ac:dyDescent="0.25">
      <c r="A1491" s="8" t="s">
        <v>24</v>
      </c>
      <c r="B1491" s="9">
        <v>2170</v>
      </c>
      <c r="C1491" s="8"/>
      <c r="D1491" s="8" t="s">
        <v>4131</v>
      </c>
      <c r="E1491" s="8" t="s">
        <v>847</v>
      </c>
      <c r="F1491" s="8" t="s">
        <v>67</v>
      </c>
      <c r="G1491" s="8"/>
      <c r="H1491" s="10" t="s">
        <v>4131</v>
      </c>
      <c r="I1491" s="8" t="s">
        <v>74</v>
      </c>
      <c r="J1491" s="15" t="s">
        <v>1279</v>
      </c>
      <c r="K1491" s="15" t="s">
        <v>3017</v>
      </c>
      <c r="L1491" s="8"/>
      <c r="M1491" s="8" t="s">
        <v>4609</v>
      </c>
      <c r="N1491" s="8"/>
      <c r="O1491" s="8" t="s">
        <v>4610</v>
      </c>
      <c r="P1491" s="8"/>
      <c r="Q1491" s="20">
        <v>38507</v>
      </c>
      <c r="R1491" s="8" t="str">
        <f t="shared" si="15"/>
        <v>4.6.2005</v>
      </c>
      <c r="S1491" s="8" t="s">
        <v>3013</v>
      </c>
      <c r="T1491" s="8" t="s">
        <v>3013</v>
      </c>
      <c r="U1491" s="12"/>
      <c r="V1491" s="12"/>
      <c r="W1491" s="8" t="s">
        <v>3013</v>
      </c>
      <c r="X1491" s="8"/>
    </row>
    <row r="1492" spans="1:24" ht="15" customHeight="1" x14ac:dyDescent="0.25">
      <c r="A1492" s="8" t="s">
        <v>24</v>
      </c>
      <c r="B1492" s="9">
        <v>2171</v>
      </c>
      <c r="C1492" s="8"/>
      <c r="D1492" s="8" t="s">
        <v>4131</v>
      </c>
      <c r="E1492" s="8" t="s">
        <v>847</v>
      </c>
      <c r="F1492" s="8" t="s">
        <v>67</v>
      </c>
      <c r="G1492" s="8"/>
      <c r="H1492" s="10" t="s">
        <v>4131</v>
      </c>
      <c r="I1492" s="8" t="s">
        <v>74</v>
      </c>
      <c r="J1492" s="15" t="s">
        <v>1279</v>
      </c>
      <c r="K1492" s="15" t="s">
        <v>3010</v>
      </c>
      <c r="L1492" s="8"/>
      <c r="M1492" s="8" t="s">
        <v>4126</v>
      </c>
      <c r="N1492" s="8"/>
      <c r="O1492" s="8" t="s">
        <v>3004</v>
      </c>
      <c r="P1492" s="8"/>
      <c r="Q1492" s="20">
        <v>38160</v>
      </c>
      <c r="R1492" s="8" t="str">
        <f t="shared" si="15"/>
        <v>22.6.2004</v>
      </c>
      <c r="S1492" s="8" t="s">
        <v>3013</v>
      </c>
      <c r="T1492" s="8" t="s">
        <v>3013</v>
      </c>
      <c r="U1492" s="12"/>
      <c r="V1492" s="12"/>
      <c r="W1492" s="8" t="s">
        <v>3013</v>
      </c>
      <c r="X1492" s="8"/>
    </row>
    <row r="1493" spans="1:24" ht="15" customHeight="1" x14ac:dyDescent="0.25">
      <c r="A1493" s="8" t="s">
        <v>24</v>
      </c>
      <c r="B1493" s="9">
        <v>2172</v>
      </c>
      <c r="C1493" s="8"/>
      <c r="D1493" s="8" t="s">
        <v>4611</v>
      </c>
      <c r="E1493" s="8" t="s">
        <v>26</v>
      </c>
      <c r="F1493" s="8" t="s">
        <v>4612</v>
      </c>
      <c r="G1493" s="8" t="s">
        <v>4613</v>
      </c>
      <c r="H1493" s="10" t="s">
        <v>4611</v>
      </c>
      <c r="I1493" s="8" t="s">
        <v>74</v>
      </c>
      <c r="J1493" s="15" t="s">
        <v>1279</v>
      </c>
      <c r="K1493" s="15" t="s">
        <v>3017</v>
      </c>
      <c r="L1493" s="8"/>
      <c r="M1493" s="8" t="s">
        <v>4614</v>
      </c>
      <c r="N1493" s="8"/>
      <c r="O1493" s="8" t="s">
        <v>4615</v>
      </c>
      <c r="P1493" s="8"/>
      <c r="Q1493" s="20">
        <v>39004</v>
      </c>
      <c r="R1493" s="8" t="str">
        <f t="shared" si="15"/>
        <v>14.10.2006</v>
      </c>
      <c r="S1493" s="8" t="s">
        <v>3013</v>
      </c>
      <c r="T1493" s="8" t="s">
        <v>3013</v>
      </c>
      <c r="U1493" s="12"/>
      <c r="V1493" s="12"/>
      <c r="W1493" s="8" t="s">
        <v>3013</v>
      </c>
      <c r="X1493" s="8"/>
    </row>
    <row r="1494" spans="1:24" ht="15" customHeight="1" x14ac:dyDescent="0.25">
      <c r="A1494" s="8" t="s">
        <v>24</v>
      </c>
      <c r="B1494" s="9">
        <v>2173</v>
      </c>
      <c r="C1494" s="8"/>
      <c r="D1494" s="8" t="s">
        <v>4616</v>
      </c>
      <c r="E1494" s="8" t="s">
        <v>26</v>
      </c>
      <c r="F1494" s="8" t="s">
        <v>4617</v>
      </c>
      <c r="G1494" s="8"/>
      <c r="H1494" s="10" t="s">
        <v>4616</v>
      </c>
      <c r="I1494" s="8" t="s">
        <v>74</v>
      </c>
      <c r="J1494" s="15" t="s">
        <v>1279</v>
      </c>
      <c r="K1494" s="15" t="s">
        <v>3017</v>
      </c>
      <c r="L1494" s="8"/>
      <c r="M1494" s="8" t="s">
        <v>4618</v>
      </c>
      <c r="N1494" s="8"/>
      <c r="O1494" s="8" t="s">
        <v>4619</v>
      </c>
      <c r="P1494" s="8"/>
      <c r="Q1494" s="20">
        <v>39004</v>
      </c>
      <c r="R1494" s="8" t="str">
        <f t="shared" si="15"/>
        <v>14.10.2006</v>
      </c>
      <c r="S1494" s="8" t="s">
        <v>3013</v>
      </c>
      <c r="T1494" s="8" t="s">
        <v>3013</v>
      </c>
      <c r="U1494" s="12"/>
      <c r="V1494" s="12"/>
      <c r="W1494" s="8" t="s">
        <v>3013</v>
      </c>
      <c r="X1494" s="8"/>
    </row>
    <row r="1495" spans="1:24" ht="15" customHeight="1" x14ac:dyDescent="0.25">
      <c r="A1495" s="8" t="s">
        <v>24</v>
      </c>
      <c r="B1495" s="9">
        <v>2174</v>
      </c>
      <c r="C1495" s="8"/>
      <c r="D1495" s="8" t="s">
        <v>4620</v>
      </c>
      <c r="E1495" s="8" t="s">
        <v>3347</v>
      </c>
      <c r="F1495" s="8" t="s">
        <v>3359</v>
      </c>
      <c r="G1495" s="8" t="s">
        <v>3960</v>
      </c>
      <c r="H1495" s="10" t="s">
        <v>4620</v>
      </c>
      <c r="I1495" s="8" t="s">
        <v>74</v>
      </c>
      <c r="J1495" s="15" t="s">
        <v>1279</v>
      </c>
      <c r="K1495" s="15" t="s">
        <v>3010</v>
      </c>
      <c r="L1495" s="8"/>
      <c r="M1495" s="8" t="s">
        <v>4621</v>
      </c>
      <c r="N1495" s="8"/>
      <c r="O1495" s="8"/>
      <c r="P1495" s="8"/>
      <c r="Q1495" s="20">
        <v>38159</v>
      </c>
      <c r="R1495" s="8" t="str">
        <f t="shared" si="15"/>
        <v>21.6.2004</v>
      </c>
      <c r="S1495" s="8" t="s">
        <v>3119</v>
      </c>
      <c r="T1495" s="8" t="s">
        <v>3013</v>
      </c>
      <c r="U1495" s="12"/>
      <c r="V1495" s="12"/>
      <c r="W1495" s="8" t="s">
        <v>3013</v>
      </c>
      <c r="X1495" s="8" t="str">
        <f>"+ Plac.icmalea; + Trapeliopsis granulosa"</f>
        <v>+ Plac.icmalea; + Trapeliopsis granulosa</v>
      </c>
    </row>
    <row r="1496" spans="1:24" ht="15" customHeight="1" x14ac:dyDescent="0.25">
      <c r="A1496" s="8" t="s">
        <v>24</v>
      </c>
      <c r="B1496" s="9">
        <v>2175</v>
      </c>
      <c r="C1496" s="8"/>
      <c r="D1496" s="8" t="s">
        <v>3490</v>
      </c>
      <c r="E1496" s="8" t="s">
        <v>26</v>
      </c>
      <c r="F1496" s="8" t="s">
        <v>67</v>
      </c>
      <c r="G1496" s="8"/>
      <c r="H1496" s="10" t="s">
        <v>3490</v>
      </c>
      <c r="I1496" s="8" t="s">
        <v>74</v>
      </c>
      <c r="J1496" s="15" t="s">
        <v>1279</v>
      </c>
      <c r="K1496" s="15" t="s">
        <v>3017</v>
      </c>
      <c r="L1496" s="8"/>
      <c r="M1496" s="8" t="s">
        <v>4622</v>
      </c>
      <c r="N1496" s="8"/>
      <c r="O1496" s="8"/>
      <c r="P1496" s="8"/>
      <c r="Q1496" s="20">
        <v>39004</v>
      </c>
      <c r="R1496" s="8" t="str">
        <f t="shared" si="15"/>
        <v>14.10.2006</v>
      </c>
      <c r="S1496" s="8" t="s">
        <v>3013</v>
      </c>
      <c r="T1496" s="8" t="s">
        <v>3013</v>
      </c>
      <c r="U1496" s="12"/>
      <c r="V1496" s="12"/>
      <c r="W1496" s="8" t="s">
        <v>3013</v>
      </c>
      <c r="X1496" s="8"/>
    </row>
    <row r="1497" spans="1:24" ht="15" customHeight="1" x14ac:dyDescent="0.25">
      <c r="A1497" s="8" t="s">
        <v>24</v>
      </c>
      <c r="B1497" s="9">
        <v>2176</v>
      </c>
      <c r="C1497" s="8"/>
      <c r="D1497" s="8" t="s">
        <v>4623</v>
      </c>
      <c r="E1497" s="8" t="s">
        <v>2795</v>
      </c>
      <c r="F1497" s="8" t="s">
        <v>4624</v>
      </c>
      <c r="G1497" s="8" t="s">
        <v>4625</v>
      </c>
      <c r="H1497" s="10" t="s">
        <v>4623</v>
      </c>
      <c r="I1497" s="8" t="s">
        <v>74</v>
      </c>
      <c r="J1497" s="15" t="s">
        <v>1279</v>
      </c>
      <c r="K1497" s="15" t="s">
        <v>3010</v>
      </c>
      <c r="L1497" s="8"/>
      <c r="M1497" s="8" t="s">
        <v>4608</v>
      </c>
      <c r="N1497" s="8"/>
      <c r="O1497" s="8" t="s">
        <v>3004</v>
      </c>
      <c r="P1497" s="8"/>
      <c r="Q1497" s="20">
        <v>38160</v>
      </c>
      <c r="R1497" s="8" t="str">
        <f t="shared" si="15"/>
        <v>22.6.2004</v>
      </c>
      <c r="S1497" s="8" t="s">
        <v>3189</v>
      </c>
      <c r="T1497" s="8" t="s">
        <v>3013</v>
      </c>
      <c r="U1497" s="12"/>
      <c r="V1497" s="12"/>
      <c r="W1497" s="8" t="s">
        <v>3013</v>
      </c>
      <c r="X1497" s="8" t="str">
        <f>"+ Physcia tenella"</f>
        <v>+ Physcia tenella</v>
      </c>
    </row>
    <row r="1498" spans="1:24" ht="15" customHeight="1" x14ac:dyDescent="0.25">
      <c r="A1498" s="8" t="s">
        <v>24</v>
      </c>
      <c r="B1498" s="9">
        <v>2177</v>
      </c>
      <c r="C1498" s="8"/>
      <c r="D1498" s="8" t="s">
        <v>4566</v>
      </c>
      <c r="E1498" s="13" t="s">
        <v>818</v>
      </c>
      <c r="F1498" s="13" t="s">
        <v>2523</v>
      </c>
      <c r="G1498" s="8" t="s">
        <v>46</v>
      </c>
      <c r="H1498" s="10" t="s">
        <v>4033</v>
      </c>
      <c r="I1498" s="8" t="s">
        <v>74</v>
      </c>
      <c r="J1498" s="15" t="s">
        <v>1279</v>
      </c>
      <c r="K1498" s="15" t="s">
        <v>3017</v>
      </c>
      <c r="L1498" s="8"/>
      <c r="M1498" s="8" t="s">
        <v>4121</v>
      </c>
      <c r="N1498" s="8"/>
      <c r="O1498" s="8"/>
      <c r="P1498" s="8"/>
      <c r="Q1498" s="20">
        <v>38970</v>
      </c>
      <c r="R1498" s="8" t="str">
        <f t="shared" si="15"/>
        <v>10.9.2006</v>
      </c>
      <c r="S1498" s="13" t="s">
        <v>3013</v>
      </c>
      <c r="T1498" s="13" t="s">
        <v>3013</v>
      </c>
      <c r="U1498" s="12"/>
      <c r="V1498" s="12"/>
      <c r="W1498" s="8" t="s">
        <v>3013</v>
      </c>
      <c r="X1498" s="8"/>
    </row>
    <row r="1499" spans="1:24" ht="15" customHeight="1" x14ac:dyDescent="0.25">
      <c r="A1499" s="8" t="s">
        <v>24</v>
      </c>
      <c r="B1499" s="9">
        <v>2178</v>
      </c>
      <c r="C1499" s="8"/>
      <c r="D1499" s="8" t="s">
        <v>4626</v>
      </c>
      <c r="E1499" s="8" t="s">
        <v>818</v>
      </c>
      <c r="F1499" s="8" t="s">
        <v>4627</v>
      </c>
      <c r="G1499" s="8" t="s">
        <v>4628</v>
      </c>
      <c r="H1499" s="10" t="s">
        <v>4334</v>
      </c>
      <c r="I1499" s="8" t="s">
        <v>74</v>
      </c>
      <c r="J1499" s="15" t="s">
        <v>1279</v>
      </c>
      <c r="K1499" s="15" t="s">
        <v>3017</v>
      </c>
      <c r="L1499" s="8"/>
      <c r="M1499" s="8" t="s">
        <v>4121</v>
      </c>
      <c r="N1499" s="8"/>
      <c r="O1499" s="8"/>
      <c r="P1499" s="8"/>
      <c r="Q1499" s="20">
        <v>38970</v>
      </c>
      <c r="R1499" s="8" t="str">
        <f t="shared" si="15"/>
        <v>10.9.2006</v>
      </c>
      <c r="S1499" s="13" t="s">
        <v>3013</v>
      </c>
      <c r="T1499" s="13" t="s">
        <v>3013</v>
      </c>
      <c r="U1499" s="8" t="s">
        <v>3020</v>
      </c>
      <c r="V1499" s="12"/>
      <c r="W1499" s="8" t="s">
        <v>3013</v>
      </c>
      <c r="X1499" s="8"/>
    </row>
    <row r="1500" spans="1:24" ht="15" customHeight="1" x14ac:dyDescent="0.25">
      <c r="A1500" s="8" t="s">
        <v>24</v>
      </c>
      <c r="B1500" s="9">
        <v>2179</v>
      </c>
      <c r="C1500" s="8"/>
      <c r="D1500" s="8" t="s">
        <v>4629</v>
      </c>
      <c r="E1500" s="8" t="s">
        <v>4630</v>
      </c>
      <c r="F1500" s="8" t="s">
        <v>67</v>
      </c>
      <c r="G1500" s="8"/>
      <c r="H1500" s="10" t="s">
        <v>4629</v>
      </c>
      <c r="I1500" s="8" t="s">
        <v>74</v>
      </c>
      <c r="J1500" s="15" t="s">
        <v>1279</v>
      </c>
      <c r="K1500" s="15" t="s">
        <v>3017</v>
      </c>
      <c r="L1500" s="8"/>
      <c r="M1500" s="8" t="s">
        <v>4121</v>
      </c>
      <c r="N1500" s="8"/>
      <c r="O1500" s="8" t="s">
        <v>4631</v>
      </c>
      <c r="P1500" s="8"/>
      <c r="Q1500" s="20">
        <v>38970</v>
      </c>
      <c r="R1500" s="8" t="str">
        <f t="shared" si="15"/>
        <v>10.9.2006</v>
      </c>
      <c r="S1500" s="8" t="s">
        <v>3013</v>
      </c>
      <c r="T1500" s="8" t="s">
        <v>3013</v>
      </c>
      <c r="U1500" s="12"/>
      <c r="V1500" s="12"/>
      <c r="W1500" s="8" t="s">
        <v>3013</v>
      </c>
      <c r="X1500" s="8"/>
    </row>
    <row r="1501" spans="1:24" ht="15" customHeight="1" x14ac:dyDescent="0.25">
      <c r="A1501" s="8" t="s">
        <v>24</v>
      </c>
      <c r="B1501" s="9">
        <v>2180</v>
      </c>
      <c r="C1501" s="8"/>
      <c r="D1501" s="8" t="s">
        <v>4632</v>
      </c>
      <c r="E1501" s="8" t="s">
        <v>4633</v>
      </c>
      <c r="F1501" s="8" t="s">
        <v>67</v>
      </c>
      <c r="G1501" s="8"/>
      <c r="H1501" s="10" t="s">
        <v>4632</v>
      </c>
      <c r="I1501" s="8" t="s">
        <v>74</v>
      </c>
      <c r="J1501" s="15" t="s">
        <v>1279</v>
      </c>
      <c r="K1501" s="15" t="s">
        <v>3017</v>
      </c>
      <c r="L1501" s="8"/>
      <c r="M1501" s="8" t="s">
        <v>4121</v>
      </c>
      <c r="N1501" s="8"/>
      <c r="O1501" s="8"/>
      <c r="P1501" s="8"/>
      <c r="Q1501" s="20">
        <v>38970</v>
      </c>
      <c r="R1501" s="8" t="str">
        <f t="shared" si="15"/>
        <v>10.9.2006</v>
      </c>
      <c r="S1501" s="8" t="s">
        <v>3013</v>
      </c>
      <c r="T1501" s="8" t="s">
        <v>3013</v>
      </c>
      <c r="U1501" s="12"/>
      <c r="V1501" s="12"/>
      <c r="W1501" s="8" t="s">
        <v>3013</v>
      </c>
      <c r="X1501" s="8"/>
    </row>
    <row r="1502" spans="1:24" ht="15" customHeight="1" x14ac:dyDescent="0.25">
      <c r="A1502" s="8" t="s">
        <v>24</v>
      </c>
      <c r="B1502" s="9">
        <v>2181</v>
      </c>
      <c r="C1502" s="8"/>
      <c r="D1502" s="8" t="s">
        <v>4626</v>
      </c>
      <c r="E1502" s="8" t="s">
        <v>818</v>
      </c>
      <c r="F1502" s="8" t="s">
        <v>4627</v>
      </c>
      <c r="G1502" s="8" t="s">
        <v>4628</v>
      </c>
      <c r="H1502" s="10" t="s">
        <v>4634</v>
      </c>
      <c r="I1502" s="8" t="s">
        <v>74</v>
      </c>
      <c r="J1502" s="15" t="s">
        <v>1279</v>
      </c>
      <c r="K1502" s="15" t="s">
        <v>3017</v>
      </c>
      <c r="L1502" s="8"/>
      <c r="M1502" s="8" t="s">
        <v>4121</v>
      </c>
      <c r="N1502" s="8"/>
      <c r="O1502" s="8"/>
      <c r="P1502" s="8"/>
      <c r="Q1502" s="20">
        <v>38970</v>
      </c>
      <c r="R1502" s="8" t="str">
        <f t="shared" si="15"/>
        <v>10.9.2006</v>
      </c>
      <c r="S1502" s="13" t="s">
        <v>3013</v>
      </c>
      <c r="T1502" s="13" t="s">
        <v>3013</v>
      </c>
      <c r="U1502" s="8" t="s">
        <v>3020</v>
      </c>
      <c r="V1502" s="12"/>
      <c r="W1502" s="8" t="s">
        <v>3013</v>
      </c>
      <c r="X1502" s="8"/>
    </row>
    <row r="1503" spans="1:24" ht="15" customHeight="1" x14ac:dyDescent="0.25">
      <c r="A1503" s="8" t="s">
        <v>24</v>
      </c>
      <c r="B1503" s="9">
        <v>2182</v>
      </c>
      <c r="C1503" s="8"/>
      <c r="D1503" s="8" t="s">
        <v>4635</v>
      </c>
      <c r="E1503" s="8" t="s">
        <v>4630</v>
      </c>
      <c r="F1503" s="8"/>
      <c r="G1503" s="8"/>
      <c r="H1503" s="10" t="s">
        <v>4635</v>
      </c>
      <c r="I1503" s="8" t="s">
        <v>74</v>
      </c>
      <c r="J1503" s="15" t="s">
        <v>1279</v>
      </c>
      <c r="K1503" s="15" t="s">
        <v>3017</v>
      </c>
      <c r="L1503" s="8"/>
      <c r="M1503" s="8" t="s">
        <v>4121</v>
      </c>
      <c r="N1503" s="8"/>
      <c r="O1503" s="8"/>
      <c r="P1503" s="8"/>
      <c r="Q1503" s="20">
        <v>38970</v>
      </c>
      <c r="R1503" s="8" t="str">
        <f t="shared" si="15"/>
        <v>10.9.2006</v>
      </c>
      <c r="S1503" s="8" t="s">
        <v>3013</v>
      </c>
      <c r="T1503" s="8" t="s">
        <v>3013</v>
      </c>
      <c r="U1503" s="12"/>
      <c r="V1503" s="12"/>
      <c r="W1503" s="8" t="s">
        <v>3013</v>
      </c>
      <c r="X1503" s="8"/>
    </row>
    <row r="1504" spans="1:24" ht="15" customHeight="1" x14ac:dyDescent="0.25">
      <c r="A1504" s="8" t="s">
        <v>24</v>
      </c>
      <c r="B1504" s="9">
        <v>2183</v>
      </c>
      <c r="C1504" s="8"/>
      <c r="D1504" s="8" t="s">
        <v>4632</v>
      </c>
      <c r="E1504" s="8" t="s">
        <v>4633</v>
      </c>
      <c r="F1504" s="8" t="s">
        <v>67</v>
      </c>
      <c r="G1504" s="8"/>
      <c r="H1504" s="10" t="s">
        <v>4632</v>
      </c>
      <c r="I1504" s="8" t="s">
        <v>74</v>
      </c>
      <c r="J1504" s="15" t="s">
        <v>1279</v>
      </c>
      <c r="K1504" s="15" t="s">
        <v>3017</v>
      </c>
      <c r="L1504" s="8"/>
      <c r="M1504" s="8" t="s">
        <v>4121</v>
      </c>
      <c r="N1504" s="8"/>
      <c r="O1504" s="8"/>
      <c r="P1504" s="8"/>
      <c r="Q1504" s="20">
        <v>38972</v>
      </c>
      <c r="R1504" s="8" t="str">
        <f t="shared" si="15"/>
        <v>12.9.2006</v>
      </c>
      <c r="S1504" s="8" t="s">
        <v>3013</v>
      </c>
      <c r="T1504" s="8" t="s">
        <v>3013</v>
      </c>
      <c r="U1504" s="12"/>
      <c r="V1504" s="12"/>
      <c r="W1504" s="8" t="s">
        <v>3013</v>
      </c>
      <c r="X1504" s="8"/>
    </row>
    <row r="1505" spans="1:25" ht="15" customHeight="1" x14ac:dyDescent="0.25">
      <c r="A1505" s="8" t="s">
        <v>24</v>
      </c>
      <c r="B1505" s="9">
        <v>2184</v>
      </c>
      <c r="C1505" s="8"/>
      <c r="D1505" s="8" t="s">
        <v>4636</v>
      </c>
      <c r="E1505" s="8" t="s">
        <v>4637</v>
      </c>
      <c r="F1505" s="8" t="s">
        <v>67</v>
      </c>
      <c r="G1505" s="8"/>
      <c r="H1505" s="10" t="s">
        <v>4636</v>
      </c>
      <c r="I1505" s="8" t="s">
        <v>74</v>
      </c>
      <c r="J1505" s="15" t="s">
        <v>1279</v>
      </c>
      <c r="K1505" s="15" t="s">
        <v>3017</v>
      </c>
      <c r="L1505" s="8"/>
      <c r="M1505" s="8" t="s">
        <v>4638</v>
      </c>
      <c r="N1505" s="8"/>
      <c r="O1505" s="8"/>
      <c r="P1505" s="8"/>
      <c r="Q1505" s="8" t="s">
        <v>4639</v>
      </c>
      <c r="R1505" s="8" t="str">
        <f t="shared" si="15"/>
        <v>17.10.200x</v>
      </c>
      <c r="S1505" s="8" t="s">
        <v>3013</v>
      </c>
      <c r="T1505" s="8" t="s">
        <v>3013</v>
      </c>
      <c r="U1505" s="12"/>
      <c r="V1505" s="12"/>
      <c r="W1505" s="8" t="s">
        <v>3013</v>
      </c>
      <c r="X1505" s="8"/>
    </row>
    <row r="1506" spans="1:25" ht="15" customHeight="1" x14ac:dyDescent="0.25">
      <c r="A1506" s="8" t="s">
        <v>24</v>
      </c>
      <c r="B1506" s="9">
        <v>2185</v>
      </c>
      <c r="C1506" s="8"/>
      <c r="D1506" s="8" t="s">
        <v>4506</v>
      </c>
      <c r="E1506" s="8" t="s">
        <v>1477</v>
      </c>
      <c r="F1506" s="8" t="s">
        <v>67</v>
      </c>
      <c r="G1506" s="8"/>
      <c r="H1506" s="10" t="s">
        <v>4506</v>
      </c>
      <c r="I1506" s="8" t="s">
        <v>74</v>
      </c>
      <c r="J1506" s="15" t="s">
        <v>1279</v>
      </c>
      <c r="K1506" s="15" t="s">
        <v>3017</v>
      </c>
      <c r="L1506" s="8"/>
      <c r="M1506" s="8" t="s">
        <v>4640</v>
      </c>
      <c r="N1506" s="8"/>
      <c r="O1506" s="8" t="s">
        <v>4641</v>
      </c>
      <c r="P1506" s="8"/>
      <c r="Q1506" s="8" t="s">
        <v>4642</v>
      </c>
      <c r="R1506" s="8" t="str">
        <f t="shared" si="15"/>
        <v>12.9.200x</v>
      </c>
      <c r="S1506" s="13" t="s">
        <v>3013</v>
      </c>
      <c r="T1506" s="13" t="s">
        <v>3013</v>
      </c>
      <c r="U1506" s="12"/>
      <c r="V1506" s="12"/>
      <c r="W1506" s="8" t="s">
        <v>3013</v>
      </c>
      <c r="X1506" s="8"/>
    </row>
    <row r="1507" spans="1:25" ht="15" customHeight="1" x14ac:dyDescent="0.25">
      <c r="A1507" s="8" t="s">
        <v>24</v>
      </c>
      <c r="B1507" s="9">
        <v>2186</v>
      </c>
      <c r="C1507" s="8">
        <v>6431</v>
      </c>
      <c r="D1507" s="8" t="s">
        <v>4643</v>
      </c>
      <c r="E1507" s="8" t="s">
        <v>2829</v>
      </c>
      <c r="F1507" s="8" t="s">
        <v>4644</v>
      </c>
      <c r="G1507" s="8" t="s">
        <v>3514</v>
      </c>
      <c r="H1507" s="10" t="s">
        <v>4643</v>
      </c>
      <c r="I1507" s="8" t="s">
        <v>4314</v>
      </c>
      <c r="J1507" s="15" t="s">
        <v>4645</v>
      </c>
      <c r="K1507" s="15" t="s">
        <v>4646</v>
      </c>
      <c r="L1507" s="15" t="s">
        <v>4647</v>
      </c>
      <c r="M1507" s="15" t="s">
        <v>4648</v>
      </c>
      <c r="N1507" s="15" t="s">
        <v>2338</v>
      </c>
      <c r="O1507" s="15" t="s">
        <v>4649</v>
      </c>
      <c r="P1507" s="15" t="s">
        <v>4650</v>
      </c>
      <c r="Q1507" s="20">
        <v>41569</v>
      </c>
      <c r="R1507" s="8" t="str">
        <f t="shared" si="15"/>
        <v>22.10.2013</v>
      </c>
      <c r="S1507" s="8" t="s">
        <v>1187</v>
      </c>
      <c r="T1507" s="8" t="s">
        <v>1188</v>
      </c>
      <c r="U1507" s="12"/>
      <c r="V1507" s="12"/>
      <c r="W1507" s="8" t="s">
        <v>1188</v>
      </c>
      <c r="X1507" s="8"/>
    </row>
    <row r="1508" spans="1:25" ht="15" customHeight="1" x14ac:dyDescent="0.25">
      <c r="A1508" s="8" t="s">
        <v>24</v>
      </c>
      <c r="B1508" s="9">
        <v>2187</v>
      </c>
      <c r="C1508" s="8">
        <v>6509</v>
      </c>
      <c r="D1508" s="8" t="s">
        <v>4651</v>
      </c>
      <c r="E1508" s="8" t="s">
        <v>4652</v>
      </c>
      <c r="F1508" s="8" t="s">
        <v>4653</v>
      </c>
      <c r="G1508" s="8" t="s">
        <v>4654</v>
      </c>
      <c r="H1508" s="10" t="s">
        <v>4651</v>
      </c>
      <c r="I1508" s="8" t="s">
        <v>199</v>
      </c>
      <c r="J1508" s="15" t="s">
        <v>1909</v>
      </c>
      <c r="K1508" s="15" t="s">
        <v>4655</v>
      </c>
      <c r="L1508" s="15" t="s">
        <v>4656</v>
      </c>
      <c r="M1508" s="15" t="s">
        <v>4657</v>
      </c>
      <c r="N1508" s="15" t="s">
        <v>4658</v>
      </c>
      <c r="O1508" s="15" t="s">
        <v>1117</v>
      </c>
      <c r="P1508" s="15" t="s">
        <v>4659</v>
      </c>
      <c r="Q1508" s="20">
        <v>41571</v>
      </c>
      <c r="R1508" s="8" t="str">
        <f t="shared" si="15"/>
        <v>24.10.2013</v>
      </c>
      <c r="S1508" s="8" t="s">
        <v>1187</v>
      </c>
      <c r="T1508" s="8" t="s">
        <v>1188</v>
      </c>
      <c r="U1508" s="12"/>
      <c r="V1508" s="12"/>
      <c r="W1508" s="8" t="s">
        <v>1188</v>
      </c>
      <c r="X1508" s="8"/>
    </row>
    <row r="1509" spans="1:25" ht="15" customHeight="1" x14ac:dyDescent="0.25">
      <c r="A1509" s="8" t="s">
        <v>24</v>
      </c>
      <c r="B1509" s="9">
        <v>2188</v>
      </c>
      <c r="C1509" s="8">
        <v>6459</v>
      </c>
      <c r="D1509" s="8" t="s">
        <v>4660</v>
      </c>
      <c r="E1509" s="8" t="s">
        <v>218</v>
      </c>
      <c r="F1509" s="8" t="s">
        <v>4661</v>
      </c>
      <c r="G1509" s="8" t="s">
        <v>4662</v>
      </c>
      <c r="H1509" s="10" t="s">
        <v>4660</v>
      </c>
      <c r="I1509" s="8" t="s">
        <v>4663</v>
      </c>
      <c r="J1509" s="15" t="s">
        <v>4645</v>
      </c>
      <c r="K1509" s="15" t="s">
        <v>4646</v>
      </c>
      <c r="L1509" s="15" t="s">
        <v>4664</v>
      </c>
      <c r="M1509" s="15" t="s">
        <v>4665</v>
      </c>
      <c r="N1509" s="15" t="s">
        <v>2338</v>
      </c>
      <c r="O1509" s="15" t="s">
        <v>4666</v>
      </c>
      <c r="P1509" s="15" t="s">
        <v>4667</v>
      </c>
      <c r="Q1509" s="20">
        <v>41570</v>
      </c>
      <c r="R1509" s="8" t="str">
        <f t="shared" si="15"/>
        <v>23.10.2013</v>
      </c>
      <c r="S1509" s="8" t="s">
        <v>1187</v>
      </c>
      <c r="T1509" s="8" t="s">
        <v>1410</v>
      </c>
      <c r="U1509" s="12"/>
      <c r="V1509" s="12"/>
      <c r="W1509" s="8" t="s">
        <v>1188</v>
      </c>
      <c r="X1509" s="8"/>
    </row>
    <row r="1510" spans="1:25" ht="15" customHeight="1" x14ac:dyDescent="0.25">
      <c r="A1510" s="8" t="s">
        <v>24</v>
      </c>
      <c r="B1510" s="9">
        <v>2189</v>
      </c>
      <c r="C1510" s="8">
        <v>6495</v>
      </c>
      <c r="D1510" s="8" t="s">
        <v>4668</v>
      </c>
      <c r="E1510" s="8" t="s">
        <v>818</v>
      </c>
      <c r="F1510" s="8" t="s">
        <v>2514</v>
      </c>
      <c r="G1510" s="8" t="s">
        <v>4669</v>
      </c>
      <c r="H1510" s="10" t="s">
        <v>4668</v>
      </c>
      <c r="I1510" s="8" t="s">
        <v>199</v>
      </c>
      <c r="J1510" s="15" t="s">
        <v>1909</v>
      </c>
      <c r="K1510" s="15" t="s">
        <v>4655</v>
      </c>
      <c r="L1510" s="15" t="s">
        <v>4656</v>
      </c>
      <c r="M1510" s="15" t="s">
        <v>4670</v>
      </c>
      <c r="N1510" s="15" t="s">
        <v>4671</v>
      </c>
      <c r="O1510" s="15" t="s">
        <v>1117</v>
      </c>
      <c r="P1510" s="15" t="s">
        <v>4672</v>
      </c>
      <c r="Q1510" s="20">
        <v>41571</v>
      </c>
      <c r="R1510" s="8" t="str">
        <f t="shared" si="15"/>
        <v>24.10.2013</v>
      </c>
      <c r="S1510" s="13" t="s">
        <v>1187</v>
      </c>
      <c r="T1510" s="13" t="s">
        <v>1188</v>
      </c>
      <c r="U1510" s="12"/>
      <c r="V1510" s="12"/>
      <c r="W1510" s="8" t="s">
        <v>1188</v>
      </c>
      <c r="X1510" s="8" t="s">
        <v>4673</v>
      </c>
    </row>
    <row r="1511" spans="1:25" ht="15" customHeight="1" x14ac:dyDescent="0.25">
      <c r="A1511" s="8" t="s">
        <v>24</v>
      </c>
      <c r="B1511" s="9">
        <v>2190</v>
      </c>
      <c r="C1511" s="13">
        <v>6497</v>
      </c>
      <c r="D1511" s="13" t="s">
        <v>2017</v>
      </c>
      <c r="E1511" s="13" t="s">
        <v>2018</v>
      </c>
      <c r="F1511" s="13" t="s">
        <v>2019</v>
      </c>
      <c r="G1511" s="13" t="s">
        <v>4674</v>
      </c>
      <c r="H1511" s="18" t="s">
        <v>2017</v>
      </c>
      <c r="I1511" s="13" t="s">
        <v>199</v>
      </c>
      <c r="J1511" s="16" t="s">
        <v>1909</v>
      </c>
      <c r="K1511" s="16" t="s">
        <v>4655</v>
      </c>
      <c r="L1511" s="16" t="s">
        <v>4656</v>
      </c>
      <c r="M1511" s="16" t="s">
        <v>4670</v>
      </c>
      <c r="N1511" s="16" t="s">
        <v>4671</v>
      </c>
      <c r="O1511" s="16" t="s">
        <v>4675</v>
      </c>
      <c r="P1511" s="16" t="s">
        <v>4672</v>
      </c>
      <c r="Q1511" s="21">
        <v>41571</v>
      </c>
      <c r="R1511" s="13" t="str">
        <f t="shared" si="15"/>
        <v>24.10.2013</v>
      </c>
      <c r="S1511" s="13" t="s">
        <v>1187</v>
      </c>
      <c r="T1511" s="13" t="s">
        <v>1188</v>
      </c>
      <c r="U1511" s="19"/>
      <c r="V1511" s="19"/>
      <c r="W1511" s="13" t="s">
        <v>1188</v>
      </c>
      <c r="X1511" s="13" t="s">
        <v>4676</v>
      </c>
      <c r="Y1511" s="19"/>
    </row>
    <row r="1512" spans="1:25" ht="15" customHeight="1" x14ac:dyDescent="0.25">
      <c r="A1512" s="8" t="s">
        <v>24</v>
      </c>
      <c r="B1512" s="9">
        <v>2191</v>
      </c>
      <c r="C1512" s="8"/>
      <c r="D1512" s="8" t="s">
        <v>4677</v>
      </c>
      <c r="E1512" s="8" t="s">
        <v>1710</v>
      </c>
      <c r="F1512" s="8" t="s">
        <v>4678</v>
      </c>
      <c r="G1512" s="8" t="s">
        <v>2389</v>
      </c>
      <c r="H1512" s="10" t="s">
        <v>4677</v>
      </c>
      <c r="I1512" s="8"/>
      <c r="J1512" s="8"/>
      <c r="K1512" s="8"/>
      <c r="L1512" s="8"/>
      <c r="M1512" s="15" t="s">
        <v>4679</v>
      </c>
      <c r="N1512" s="8"/>
      <c r="O1512" s="8"/>
      <c r="P1512" s="8"/>
      <c r="Q1512" s="8"/>
      <c r="R1512" s="8"/>
      <c r="S1512" s="13"/>
      <c r="T1512" s="13"/>
      <c r="U1512" s="12"/>
      <c r="V1512" s="12"/>
      <c r="W1512" s="12"/>
      <c r="X1512" s="8"/>
    </row>
    <row r="1513" spans="1:25" ht="15" customHeight="1" x14ac:dyDescent="0.25">
      <c r="A1513" s="8" t="s">
        <v>24</v>
      </c>
      <c r="B1513" s="9">
        <v>2192</v>
      </c>
      <c r="C1513" s="8"/>
      <c r="D1513" s="8" t="s">
        <v>4677</v>
      </c>
      <c r="E1513" s="8" t="s">
        <v>1710</v>
      </c>
      <c r="F1513" s="8" t="s">
        <v>4678</v>
      </c>
      <c r="G1513" s="8" t="s">
        <v>2389</v>
      </c>
      <c r="H1513" s="10" t="s">
        <v>4677</v>
      </c>
      <c r="I1513" s="8" t="s">
        <v>4302</v>
      </c>
      <c r="J1513" s="8"/>
      <c r="K1513" s="8"/>
      <c r="L1513" s="8"/>
      <c r="M1513" s="15" t="s">
        <v>4680</v>
      </c>
      <c r="N1513" s="8"/>
      <c r="O1513" s="8"/>
      <c r="P1513" s="8"/>
      <c r="Q1513" s="20">
        <v>9720</v>
      </c>
      <c r="R1513" s="8" t="str">
        <f>TEXT(Q1513,"d.m.rrrr")</f>
        <v>11.8.1926</v>
      </c>
      <c r="S1513" s="13"/>
      <c r="T1513" s="13"/>
      <c r="U1513" s="12"/>
      <c r="V1513" s="12"/>
      <c r="W1513" s="12"/>
      <c r="X1513" s="8"/>
    </row>
    <row r="1514" spans="1:25" ht="15" customHeight="1" x14ac:dyDescent="0.25">
      <c r="A1514" s="8" t="s">
        <v>24</v>
      </c>
      <c r="B1514" s="9">
        <v>2193</v>
      </c>
      <c r="C1514" s="8"/>
      <c r="D1514" s="8" t="s">
        <v>4681</v>
      </c>
      <c r="E1514" s="8" t="s">
        <v>1710</v>
      </c>
      <c r="F1514" s="8" t="s">
        <v>4678</v>
      </c>
      <c r="G1514" s="8" t="s">
        <v>3062</v>
      </c>
      <c r="H1514" s="10" t="s">
        <v>4681</v>
      </c>
      <c r="I1514" s="8"/>
      <c r="J1514" s="8"/>
      <c r="K1514" s="8"/>
      <c r="L1514" s="8"/>
      <c r="M1514" s="15" t="s">
        <v>4682</v>
      </c>
      <c r="N1514" s="8"/>
      <c r="O1514" s="8"/>
      <c r="P1514" s="8"/>
      <c r="Q1514" s="20" t="str">
        <f>"6-7.1942"</f>
        <v>6-7.1942</v>
      </c>
      <c r="R1514" s="20" t="str">
        <f>"6-7.1942"</f>
        <v>6-7.1942</v>
      </c>
      <c r="S1514" s="13" t="s">
        <v>4683</v>
      </c>
      <c r="T1514" s="13"/>
      <c r="U1514" s="12"/>
      <c r="V1514" s="12"/>
      <c r="W1514" s="12"/>
      <c r="X1514" s="8"/>
    </row>
    <row r="1515" spans="1:25" ht="15" customHeight="1" x14ac:dyDescent="0.25">
      <c r="A1515" s="15" t="s">
        <v>24</v>
      </c>
      <c r="B1515" s="9">
        <v>2194</v>
      </c>
      <c r="C1515" s="8"/>
      <c r="D1515" s="8" t="s">
        <v>4684</v>
      </c>
      <c r="E1515" s="8" t="s">
        <v>26</v>
      </c>
      <c r="F1515" s="8" t="s">
        <v>4685</v>
      </c>
      <c r="G1515" s="8" t="s">
        <v>831</v>
      </c>
      <c r="H1515" s="10" t="s">
        <v>4684</v>
      </c>
      <c r="I1515" s="8" t="s">
        <v>2137</v>
      </c>
      <c r="J1515" s="8" t="s">
        <v>1226</v>
      </c>
      <c r="K1515" s="8"/>
      <c r="L1515" s="8" t="s">
        <v>4686</v>
      </c>
      <c r="M1515" s="15" t="s">
        <v>4687</v>
      </c>
      <c r="N1515" s="8"/>
      <c r="O1515" s="8"/>
      <c r="P1515" s="8"/>
      <c r="Q1515" s="20">
        <v>38830</v>
      </c>
      <c r="R1515" s="8" t="str">
        <f t="shared" ref="R1515:R1546" si="16">TEXT(Q1515,"d.m.rrrr")</f>
        <v>23.4.2006</v>
      </c>
      <c r="S1515" s="8" t="s">
        <v>3013</v>
      </c>
      <c r="T1515" s="8" t="s">
        <v>3013</v>
      </c>
      <c r="U1515" s="12"/>
      <c r="V1515" s="12"/>
      <c r="W1515" s="8" t="s">
        <v>3013</v>
      </c>
      <c r="X1515" s="8" t="str">
        <f>"zrůžovělé šupiny"</f>
        <v>zrůžovělé šupiny</v>
      </c>
    </row>
    <row r="1516" spans="1:25" ht="15" customHeight="1" x14ac:dyDescent="0.25">
      <c r="A1516" s="8" t="s">
        <v>24</v>
      </c>
      <c r="B1516" s="9">
        <v>2195</v>
      </c>
      <c r="C1516" s="8"/>
      <c r="D1516" s="8" t="s">
        <v>4688</v>
      </c>
      <c r="E1516" s="8" t="s">
        <v>984</v>
      </c>
      <c r="F1516" s="8" t="s">
        <v>1896</v>
      </c>
      <c r="G1516" s="8" t="s">
        <v>1897</v>
      </c>
      <c r="H1516" s="10" t="s">
        <v>4688</v>
      </c>
      <c r="I1516" s="8" t="s">
        <v>74</v>
      </c>
      <c r="J1516" s="8" t="s">
        <v>1226</v>
      </c>
      <c r="K1516" s="8"/>
      <c r="L1516" s="8" t="s">
        <v>1310</v>
      </c>
      <c r="M1516" s="15" t="s">
        <v>4689</v>
      </c>
      <c r="N1516" s="8"/>
      <c r="O1516" s="8" t="s">
        <v>4561</v>
      </c>
      <c r="P1516" s="8"/>
      <c r="Q1516" s="20">
        <v>38827</v>
      </c>
      <c r="R1516" s="8" t="str">
        <f t="shared" si="16"/>
        <v>20.4.2006</v>
      </c>
      <c r="S1516" s="8" t="s">
        <v>3013</v>
      </c>
      <c r="T1516" s="8" t="s">
        <v>3013</v>
      </c>
      <c r="U1516" s="12"/>
      <c r="V1516" s="12"/>
      <c r="W1516" s="8" t="s">
        <v>3013</v>
      </c>
      <c r="X1516" s="8"/>
    </row>
    <row r="1517" spans="1:25" ht="15" customHeight="1" x14ac:dyDescent="0.25">
      <c r="A1517" s="8" t="s">
        <v>24</v>
      </c>
      <c r="B1517" s="9">
        <v>2196</v>
      </c>
      <c r="C1517" s="8"/>
      <c r="D1517" s="8" t="s">
        <v>4684</v>
      </c>
      <c r="E1517" s="8" t="s">
        <v>26</v>
      </c>
      <c r="F1517" s="8" t="s">
        <v>4685</v>
      </c>
      <c r="G1517" s="8" t="s">
        <v>831</v>
      </c>
      <c r="H1517" s="10" t="s">
        <v>4684</v>
      </c>
      <c r="I1517" s="8" t="s">
        <v>2137</v>
      </c>
      <c r="J1517" s="8" t="s">
        <v>1226</v>
      </c>
      <c r="K1517" s="8"/>
      <c r="L1517" s="8" t="s">
        <v>4686</v>
      </c>
      <c r="M1517" s="15" t="s">
        <v>4687</v>
      </c>
      <c r="N1517" s="8"/>
      <c r="O1517" s="8"/>
      <c r="P1517" s="8"/>
      <c r="Q1517" s="20">
        <v>38830</v>
      </c>
      <c r="R1517" s="8" t="str">
        <f t="shared" si="16"/>
        <v>23.4.2006</v>
      </c>
      <c r="S1517" s="8" t="s">
        <v>3013</v>
      </c>
      <c r="T1517" s="8" t="s">
        <v>3013</v>
      </c>
      <c r="U1517" s="12"/>
      <c r="V1517" s="12"/>
      <c r="W1517" s="8" t="s">
        <v>3013</v>
      </c>
      <c r="X1517" s="8"/>
    </row>
    <row r="1518" spans="1:25" ht="15" customHeight="1" x14ac:dyDescent="0.25">
      <c r="A1518" s="8" t="s">
        <v>24</v>
      </c>
      <c r="B1518" s="9">
        <v>2197</v>
      </c>
      <c r="C1518" s="8"/>
      <c r="D1518" s="8" t="s">
        <v>3520</v>
      </c>
      <c r="E1518" s="8" t="s">
        <v>1002</v>
      </c>
      <c r="F1518" s="8" t="s">
        <v>3521</v>
      </c>
      <c r="G1518" s="8" t="s">
        <v>3522</v>
      </c>
      <c r="H1518" s="10" t="s">
        <v>3520</v>
      </c>
      <c r="I1518" s="8" t="s">
        <v>199</v>
      </c>
      <c r="J1518" s="8"/>
      <c r="K1518" s="8"/>
      <c r="L1518" s="8" t="s">
        <v>4690</v>
      </c>
      <c r="M1518" s="15" t="s">
        <v>4691</v>
      </c>
      <c r="N1518" s="8"/>
      <c r="O1518" s="8" t="s">
        <v>4692</v>
      </c>
      <c r="P1518" s="8"/>
      <c r="Q1518" s="20">
        <v>38829</v>
      </c>
      <c r="R1518" s="8" t="str">
        <f t="shared" si="16"/>
        <v>22.4.2006</v>
      </c>
      <c r="S1518" s="8" t="s">
        <v>3013</v>
      </c>
      <c r="T1518" s="8" t="s">
        <v>3013</v>
      </c>
      <c r="U1518" s="12"/>
      <c r="V1518" s="12"/>
      <c r="W1518" s="8" t="s">
        <v>3013</v>
      </c>
      <c r="X1518" s="8"/>
    </row>
    <row r="1519" spans="1:25" ht="15" customHeight="1" x14ac:dyDescent="0.25">
      <c r="A1519" s="8" t="s">
        <v>24</v>
      </c>
      <c r="B1519" s="9">
        <v>2198</v>
      </c>
      <c r="C1519" s="8"/>
      <c r="D1519" s="8" t="s">
        <v>4693</v>
      </c>
      <c r="E1519" s="8" t="s">
        <v>2795</v>
      </c>
      <c r="F1519" s="8" t="s">
        <v>4694</v>
      </c>
      <c r="G1519" s="8" t="s">
        <v>4695</v>
      </c>
      <c r="H1519" s="10" t="s">
        <v>4693</v>
      </c>
      <c r="I1519" s="8" t="s">
        <v>199</v>
      </c>
      <c r="J1519" s="8"/>
      <c r="K1519" s="8"/>
      <c r="L1519" s="8" t="s">
        <v>4690</v>
      </c>
      <c r="M1519" s="8"/>
      <c r="N1519" s="8"/>
      <c r="O1519" s="8" t="s">
        <v>4696</v>
      </c>
      <c r="P1519" s="8"/>
      <c r="Q1519" s="20">
        <v>38829</v>
      </c>
      <c r="R1519" s="8" t="str">
        <f t="shared" si="16"/>
        <v>22.4.2006</v>
      </c>
      <c r="S1519" s="8" t="s">
        <v>3013</v>
      </c>
      <c r="T1519" s="8" t="s">
        <v>3013</v>
      </c>
      <c r="U1519" s="12"/>
      <c r="V1519" s="12"/>
      <c r="W1519" s="8" t="s">
        <v>3013</v>
      </c>
      <c r="X1519" s="8"/>
    </row>
    <row r="1520" spans="1:25" ht="15" customHeight="1" x14ac:dyDescent="0.25">
      <c r="A1520" s="8" t="s">
        <v>24</v>
      </c>
      <c r="B1520" s="9">
        <v>2199</v>
      </c>
      <c r="C1520" s="8"/>
      <c r="D1520" s="10" t="str">
        <f>E1520&amp;" "&amp;F1520&amp;" "&amp;G1520</f>
        <v>Flavoparmelia caperata (L.) Hale</v>
      </c>
      <c r="E1520" s="8" t="s">
        <v>798</v>
      </c>
      <c r="F1520" s="8" t="s">
        <v>799</v>
      </c>
      <c r="G1520" s="8" t="s">
        <v>921</v>
      </c>
      <c r="H1520" s="10" t="s">
        <v>4697</v>
      </c>
      <c r="I1520" s="8" t="s">
        <v>199</v>
      </c>
      <c r="J1520" s="8"/>
      <c r="K1520" s="8"/>
      <c r="L1520" s="8" t="s">
        <v>4690</v>
      </c>
      <c r="M1520" s="8"/>
      <c r="N1520" s="8"/>
      <c r="O1520" s="8"/>
      <c r="P1520" s="8"/>
      <c r="Q1520" s="20">
        <v>38829</v>
      </c>
      <c r="R1520" s="8" t="str">
        <f t="shared" si="16"/>
        <v>22.4.2006</v>
      </c>
      <c r="S1520" s="13" t="s">
        <v>3013</v>
      </c>
      <c r="T1520" s="13" t="s">
        <v>3013</v>
      </c>
      <c r="U1520" s="12"/>
      <c r="V1520" s="12"/>
      <c r="W1520" s="8" t="s">
        <v>3013</v>
      </c>
      <c r="X1520" s="8"/>
    </row>
    <row r="1521" spans="1:25" ht="15" customHeight="1" x14ac:dyDescent="0.25">
      <c r="A1521" s="8" t="s">
        <v>24</v>
      </c>
      <c r="B1521" s="9">
        <v>2200</v>
      </c>
      <c r="C1521" s="8"/>
      <c r="D1521" s="10" t="str">
        <f>E1521&amp;" "&amp;F1521&amp;" "&amp;G1521</f>
        <v>Punctelia subrudecta (Nyl.) Krog</v>
      </c>
      <c r="E1521" s="8" t="s">
        <v>2829</v>
      </c>
      <c r="F1521" s="8" t="s">
        <v>2830</v>
      </c>
      <c r="G1521" s="8" t="s">
        <v>3514</v>
      </c>
      <c r="H1521" s="10" t="s">
        <v>3515</v>
      </c>
      <c r="I1521" s="8" t="s">
        <v>199</v>
      </c>
      <c r="J1521" s="8"/>
      <c r="K1521" s="8"/>
      <c r="L1521" s="8" t="s">
        <v>4690</v>
      </c>
      <c r="M1521" s="8" t="s">
        <v>4698</v>
      </c>
      <c r="N1521" s="8"/>
      <c r="O1521" s="8"/>
      <c r="P1521" s="8"/>
      <c r="Q1521" s="20">
        <v>38829</v>
      </c>
      <c r="R1521" s="8" t="str">
        <f t="shared" si="16"/>
        <v>22.4.2006</v>
      </c>
      <c r="S1521" s="8" t="s">
        <v>3013</v>
      </c>
      <c r="T1521" s="8" t="s">
        <v>3013</v>
      </c>
      <c r="U1521" s="12"/>
      <c r="V1521" s="12"/>
      <c r="W1521" s="8" t="s">
        <v>3013</v>
      </c>
      <c r="X1521" s="8"/>
    </row>
    <row r="1522" spans="1:25" ht="15" customHeight="1" x14ac:dyDescent="0.25">
      <c r="A1522" s="8" t="s">
        <v>24</v>
      </c>
      <c r="B1522" s="9">
        <v>2201</v>
      </c>
      <c r="C1522" s="8"/>
      <c r="D1522" s="8" t="s">
        <v>4014</v>
      </c>
      <c r="E1522" s="8" t="s">
        <v>818</v>
      </c>
      <c r="F1522" s="8" t="s">
        <v>4015</v>
      </c>
      <c r="G1522" s="8" t="s">
        <v>4016</v>
      </c>
      <c r="H1522" s="10" t="s">
        <v>4014</v>
      </c>
      <c r="I1522" s="8" t="s">
        <v>74</v>
      </c>
      <c r="J1522" s="8" t="s">
        <v>1226</v>
      </c>
      <c r="K1522" s="8"/>
      <c r="L1522" s="8" t="s">
        <v>1310</v>
      </c>
      <c r="M1522" s="15" t="s">
        <v>4689</v>
      </c>
      <c r="N1522" s="8"/>
      <c r="O1522" s="8" t="s">
        <v>4692</v>
      </c>
      <c r="P1522" s="8"/>
      <c r="Q1522" s="20">
        <v>38827</v>
      </c>
      <c r="R1522" s="8" t="str">
        <f t="shared" si="16"/>
        <v>20.4.2006</v>
      </c>
      <c r="S1522" s="13" t="s">
        <v>3013</v>
      </c>
      <c r="T1522" s="13" t="s">
        <v>3013</v>
      </c>
      <c r="U1522" s="12"/>
      <c r="V1522" s="12"/>
      <c r="W1522" s="8" t="s">
        <v>3013</v>
      </c>
      <c r="X1522" s="8"/>
    </row>
    <row r="1523" spans="1:25" ht="15" customHeight="1" x14ac:dyDescent="0.25">
      <c r="A1523" s="8" t="s">
        <v>24</v>
      </c>
      <c r="B1523" s="9">
        <v>2202</v>
      </c>
      <c r="C1523" s="8"/>
      <c r="D1523" s="8" t="s">
        <v>4699</v>
      </c>
      <c r="E1523" s="8" t="s">
        <v>2821</v>
      </c>
      <c r="F1523" s="8" t="s">
        <v>4700</v>
      </c>
      <c r="G1523" s="8" t="s">
        <v>4701</v>
      </c>
      <c r="H1523" s="10" t="s">
        <v>4699</v>
      </c>
      <c r="I1523" s="8" t="s">
        <v>199</v>
      </c>
      <c r="J1523" s="8"/>
      <c r="K1523" s="8"/>
      <c r="L1523" s="8" t="s">
        <v>4702</v>
      </c>
      <c r="M1523" s="15" t="s">
        <v>4703</v>
      </c>
      <c r="N1523" s="8"/>
      <c r="O1523" s="8"/>
      <c r="P1523" s="8"/>
      <c r="Q1523" s="20">
        <v>38829</v>
      </c>
      <c r="R1523" s="8" t="str">
        <f t="shared" si="16"/>
        <v>22.4.2006</v>
      </c>
      <c r="S1523" s="8" t="s">
        <v>3013</v>
      </c>
      <c r="T1523" s="8" t="s">
        <v>3013</v>
      </c>
      <c r="U1523" s="12"/>
      <c r="V1523" s="12"/>
      <c r="W1523" s="8" t="s">
        <v>3013</v>
      </c>
      <c r="X1523" s="8"/>
    </row>
    <row r="1524" spans="1:25" ht="15" customHeight="1" x14ac:dyDescent="0.25">
      <c r="A1524" s="8" t="s">
        <v>24</v>
      </c>
      <c r="B1524" s="9">
        <v>2203</v>
      </c>
      <c r="C1524" s="13"/>
      <c r="D1524" s="13" t="s">
        <v>4704</v>
      </c>
      <c r="E1524" s="13" t="s">
        <v>1053</v>
      </c>
      <c r="F1524" s="13" t="s">
        <v>4705</v>
      </c>
      <c r="G1524" s="13" t="s">
        <v>4706</v>
      </c>
      <c r="H1524" s="18" t="s">
        <v>4704</v>
      </c>
      <c r="I1524" s="13" t="s">
        <v>199</v>
      </c>
      <c r="J1524" s="13"/>
      <c r="K1524" s="13"/>
      <c r="L1524" s="13" t="s">
        <v>4702</v>
      </c>
      <c r="M1524" s="13"/>
      <c r="N1524" s="13"/>
      <c r="O1524" s="13"/>
      <c r="P1524" s="13"/>
      <c r="Q1524" s="21">
        <v>38829</v>
      </c>
      <c r="R1524" s="13" t="str">
        <f t="shared" si="16"/>
        <v>22.4.2006</v>
      </c>
      <c r="S1524" s="13" t="s">
        <v>3013</v>
      </c>
      <c r="T1524" s="13" t="s">
        <v>3013</v>
      </c>
      <c r="U1524" s="19"/>
      <c r="V1524" s="19"/>
      <c r="W1524" s="13" t="s">
        <v>3013</v>
      </c>
      <c r="X1524" s="13"/>
      <c r="Y1524" s="19"/>
    </row>
    <row r="1525" spans="1:25" ht="15" customHeight="1" x14ac:dyDescent="0.25">
      <c r="A1525" s="8" t="s">
        <v>24</v>
      </c>
      <c r="B1525" s="9">
        <v>2204</v>
      </c>
      <c r="C1525" s="8"/>
      <c r="D1525" s="8" t="s">
        <v>4707</v>
      </c>
      <c r="E1525" s="8" t="s">
        <v>1002</v>
      </c>
      <c r="F1525" s="8" t="s">
        <v>3524</v>
      </c>
      <c r="G1525" s="8" t="s">
        <v>4708</v>
      </c>
      <c r="H1525" s="10" t="s">
        <v>4707</v>
      </c>
      <c r="I1525" s="8" t="s">
        <v>199</v>
      </c>
      <c r="J1525" s="8"/>
      <c r="K1525" s="8"/>
      <c r="L1525" s="8" t="s">
        <v>4690</v>
      </c>
      <c r="M1525" s="8"/>
      <c r="N1525" s="8"/>
      <c r="O1525" s="8" t="s">
        <v>4709</v>
      </c>
      <c r="P1525" s="8"/>
      <c r="Q1525" s="20">
        <v>38829</v>
      </c>
      <c r="R1525" s="8" t="str">
        <f t="shared" si="16"/>
        <v>22.4.2006</v>
      </c>
      <c r="S1525" s="8" t="s">
        <v>3013</v>
      </c>
      <c r="T1525" s="8" t="s">
        <v>3013</v>
      </c>
      <c r="U1525" s="12"/>
      <c r="V1525" s="12"/>
      <c r="W1525" s="8" t="s">
        <v>3013</v>
      </c>
      <c r="X1525" s="8"/>
    </row>
    <row r="1526" spans="1:25" ht="15" customHeight="1" x14ac:dyDescent="0.25">
      <c r="A1526" s="8" t="s">
        <v>24</v>
      </c>
      <c r="B1526" s="9">
        <v>2205</v>
      </c>
      <c r="C1526" s="8"/>
      <c r="D1526" s="8" t="s">
        <v>4301</v>
      </c>
      <c r="E1526" s="8" t="s">
        <v>1022</v>
      </c>
      <c r="F1526" s="8" t="s">
        <v>67</v>
      </c>
      <c r="G1526" s="8"/>
      <c r="H1526" s="10" t="s">
        <v>4301</v>
      </c>
      <c r="I1526" s="8" t="s">
        <v>4302</v>
      </c>
      <c r="J1526" s="8" t="s">
        <v>4710</v>
      </c>
      <c r="K1526" s="8" t="s">
        <v>4711</v>
      </c>
      <c r="L1526" s="8" t="s">
        <v>4712</v>
      </c>
      <c r="M1526" s="8"/>
      <c r="N1526" s="8"/>
      <c r="O1526" s="8" t="s">
        <v>802</v>
      </c>
      <c r="P1526" s="8"/>
      <c r="Q1526" s="20">
        <v>38841</v>
      </c>
      <c r="R1526" s="8" t="str">
        <f t="shared" si="16"/>
        <v>4.5.2006</v>
      </c>
      <c r="S1526" s="8" t="s">
        <v>3013</v>
      </c>
      <c r="T1526" s="8" t="s">
        <v>3013</v>
      </c>
      <c r="U1526" s="12"/>
      <c r="V1526" s="12"/>
      <c r="W1526" s="8" t="s">
        <v>3013</v>
      </c>
      <c r="X1526" s="8"/>
    </row>
    <row r="1527" spans="1:25" ht="15" customHeight="1" x14ac:dyDescent="0.25">
      <c r="A1527" s="8" t="s">
        <v>24</v>
      </c>
      <c r="B1527" s="9">
        <v>2206</v>
      </c>
      <c r="C1527" s="8"/>
      <c r="D1527" s="8" t="s">
        <v>4713</v>
      </c>
      <c r="E1527" s="8" t="s">
        <v>26</v>
      </c>
      <c r="F1527" s="8" t="s">
        <v>759</v>
      </c>
      <c r="G1527" s="8" t="s">
        <v>2369</v>
      </c>
      <c r="H1527" s="10" t="s">
        <v>4713</v>
      </c>
      <c r="I1527" s="8" t="s">
        <v>2137</v>
      </c>
      <c r="J1527" s="8" t="s">
        <v>1226</v>
      </c>
      <c r="K1527" s="8"/>
      <c r="L1527" s="8" t="s">
        <v>4686</v>
      </c>
      <c r="M1527" s="15" t="s">
        <v>4687</v>
      </c>
      <c r="N1527" s="8"/>
      <c r="O1527" s="8"/>
      <c r="P1527" s="8"/>
      <c r="Q1527" s="20">
        <v>38830</v>
      </c>
      <c r="R1527" s="8" t="str">
        <f t="shared" si="16"/>
        <v>23.4.2006</v>
      </c>
      <c r="S1527" s="8" t="s">
        <v>3013</v>
      </c>
      <c r="T1527" s="8" t="s">
        <v>3013</v>
      </c>
      <c r="U1527" s="12"/>
      <c r="V1527" s="12"/>
      <c r="W1527" s="8" t="s">
        <v>3013</v>
      </c>
      <c r="X1527" s="8"/>
    </row>
    <row r="1528" spans="1:25" ht="15" customHeight="1" x14ac:dyDescent="0.25">
      <c r="A1528" s="8" t="s">
        <v>24</v>
      </c>
      <c r="B1528" s="9">
        <v>2207</v>
      </c>
      <c r="C1528" s="8"/>
      <c r="D1528" s="10" t="str">
        <f>E1528&amp;" "&amp;F1528&amp;" "&amp;G1528</f>
        <v>Xanthoparmelia pulla Ach.</v>
      </c>
      <c r="E1528" s="8" t="s">
        <v>2069</v>
      </c>
      <c r="F1528" s="8" t="s">
        <v>4714</v>
      </c>
      <c r="G1528" s="8" t="s">
        <v>2389</v>
      </c>
      <c r="H1528" s="10" t="s">
        <v>4715</v>
      </c>
      <c r="I1528" s="8" t="s">
        <v>4302</v>
      </c>
      <c r="J1528" s="8" t="s">
        <v>4710</v>
      </c>
      <c r="K1528" s="8" t="s">
        <v>4303</v>
      </c>
      <c r="L1528" s="8" t="s">
        <v>4304</v>
      </c>
      <c r="M1528" s="8" t="s">
        <v>4716</v>
      </c>
      <c r="N1528" s="8"/>
      <c r="O1528" s="8"/>
      <c r="P1528" s="8"/>
      <c r="Q1528" s="20">
        <v>38843</v>
      </c>
      <c r="R1528" s="8" t="str">
        <f t="shared" si="16"/>
        <v>6.5.2006</v>
      </c>
      <c r="S1528" s="8" t="s">
        <v>3013</v>
      </c>
      <c r="T1528" s="8" t="s">
        <v>3013</v>
      </c>
      <c r="U1528" s="12"/>
      <c r="V1528" s="12"/>
      <c r="W1528" s="8" t="s">
        <v>3013</v>
      </c>
      <c r="X1528" s="8"/>
    </row>
    <row r="1529" spans="1:25" ht="15" customHeight="1" x14ac:dyDescent="0.25">
      <c r="A1529" s="8" t="s">
        <v>24</v>
      </c>
      <c r="B1529" s="9">
        <v>2208</v>
      </c>
      <c r="C1529" s="8"/>
      <c r="D1529" s="8" t="s">
        <v>4717</v>
      </c>
      <c r="E1529" s="8" t="s">
        <v>26</v>
      </c>
      <c r="F1529" s="8" t="s">
        <v>4718</v>
      </c>
      <c r="G1529" s="8" t="s">
        <v>3110</v>
      </c>
      <c r="H1529" s="10" t="s">
        <v>4717</v>
      </c>
      <c r="I1529" s="8" t="s">
        <v>2137</v>
      </c>
      <c r="J1529" s="8" t="s">
        <v>1226</v>
      </c>
      <c r="K1529" s="8"/>
      <c r="L1529" s="8" t="s">
        <v>4686</v>
      </c>
      <c r="M1529" s="15" t="s">
        <v>4687</v>
      </c>
      <c r="N1529" s="8"/>
      <c r="O1529" s="8"/>
      <c r="P1529" s="8"/>
      <c r="Q1529" s="20">
        <v>38830</v>
      </c>
      <c r="R1529" s="8" t="str">
        <f t="shared" si="16"/>
        <v>23.4.2006</v>
      </c>
      <c r="S1529" s="8" t="s">
        <v>3013</v>
      </c>
      <c r="T1529" s="8" t="s">
        <v>3013</v>
      </c>
      <c r="U1529" s="12"/>
      <c r="V1529" s="12"/>
      <c r="W1529" s="8" t="s">
        <v>3013</v>
      </c>
      <c r="X1529" s="8"/>
    </row>
    <row r="1530" spans="1:25" ht="15" customHeight="1" x14ac:dyDescent="0.25">
      <c r="A1530" s="8" t="s">
        <v>24</v>
      </c>
      <c r="B1530" s="9">
        <v>2209</v>
      </c>
      <c r="C1530" s="8"/>
      <c r="D1530" s="8" t="s">
        <v>4719</v>
      </c>
      <c r="E1530" s="8" t="s">
        <v>1262</v>
      </c>
      <c r="F1530" s="8" t="s">
        <v>1263</v>
      </c>
      <c r="G1530" s="8" t="s">
        <v>4720</v>
      </c>
      <c r="H1530" s="10" t="s">
        <v>4719</v>
      </c>
      <c r="I1530" s="8" t="s">
        <v>74</v>
      </c>
      <c r="J1530" s="8" t="s">
        <v>1226</v>
      </c>
      <c r="K1530" s="8"/>
      <c r="L1530" s="8" t="s">
        <v>1310</v>
      </c>
      <c r="M1530" s="15" t="s">
        <v>4721</v>
      </c>
      <c r="N1530" s="8"/>
      <c r="O1530" s="8" t="s">
        <v>4692</v>
      </c>
      <c r="P1530" s="8"/>
      <c r="Q1530" s="20">
        <v>38827</v>
      </c>
      <c r="R1530" s="8" t="str">
        <f t="shared" si="16"/>
        <v>20.4.2006</v>
      </c>
      <c r="S1530" s="8" t="s">
        <v>3013</v>
      </c>
      <c r="T1530" s="8" t="s">
        <v>3013</v>
      </c>
      <c r="U1530" s="12"/>
      <c r="V1530" s="12"/>
      <c r="W1530" s="8" t="s">
        <v>3013</v>
      </c>
      <c r="X1530" s="8"/>
    </row>
    <row r="1531" spans="1:25" ht="15" customHeight="1" x14ac:dyDescent="0.25">
      <c r="A1531" s="8" t="s">
        <v>24</v>
      </c>
      <c r="B1531" s="9">
        <v>2210</v>
      </c>
      <c r="C1531" s="8"/>
      <c r="D1531" s="8" t="s">
        <v>4722</v>
      </c>
      <c r="E1531" s="8" t="s">
        <v>26</v>
      </c>
      <c r="F1531" s="8" t="s">
        <v>4723</v>
      </c>
      <c r="G1531" s="8" t="s">
        <v>4724</v>
      </c>
      <c r="H1531" s="10" t="s">
        <v>4722</v>
      </c>
      <c r="I1531" s="8" t="s">
        <v>199</v>
      </c>
      <c r="J1531" s="8"/>
      <c r="K1531" s="8"/>
      <c r="L1531" s="8" t="s">
        <v>4690</v>
      </c>
      <c r="M1531" s="15" t="s">
        <v>4725</v>
      </c>
      <c r="N1531" s="8"/>
      <c r="O1531" s="8" t="s">
        <v>4726</v>
      </c>
      <c r="P1531" s="8"/>
      <c r="Q1531" s="20">
        <v>38829</v>
      </c>
      <c r="R1531" s="8" t="str">
        <f t="shared" si="16"/>
        <v>22.4.2006</v>
      </c>
      <c r="S1531" s="8" t="s">
        <v>3013</v>
      </c>
      <c r="T1531" s="8" t="s">
        <v>3013</v>
      </c>
      <c r="U1531" s="12"/>
      <c r="V1531" s="12"/>
      <c r="W1531" s="8" t="s">
        <v>3013</v>
      </c>
      <c r="X1531" s="8"/>
    </row>
    <row r="1532" spans="1:25" ht="15" customHeight="1" x14ac:dyDescent="0.25">
      <c r="A1532" s="8" t="s">
        <v>24</v>
      </c>
      <c r="B1532" s="9">
        <v>2211</v>
      </c>
      <c r="C1532" s="8"/>
      <c r="D1532" s="8" t="s">
        <v>4240</v>
      </c>
      <c r="E1532" s="8" t="s">
        <v>4501</v>
      </c>
      <c r="F1532" s="8" t="s">
        <v>67</v>
      </c>
      <c r="G1532" s="8"/>
      <c r="H1532" s="10" t="s">
        <v>4240</v>
      </c>
      <c r="I1532" s="8" t="s">
        <v>4302</v>
      </c>
      <c r="J1532" s="8" t="s">
        <v>4710</v>
      </c>
      <c r="K1532" s="8" t="s">
        <v>4303</v>
      </c>
      <c r="L1532" s="8" t="s">
        <v>4304</v>
      </c>
      <c r="M1532" s="8" t="s">
        <v>4716</v>
      </c>
      <c r="N1532" s="8"/>
      <c r="O1532" s="8"/>
      <c r="P1532" s="8"/>
      <c r="Q1532" s="20">
        <v>38843</v>
      </c>
      <c r="R1532" s="8" t="str">
        <f t="shared" si="16"/>
        <v>6.5.2006</v>
      </c>
      <c r="S1532" s="8" t="s">
        <v>3013</v>
      </c>
      <c r="T1532" s="8" t="s">
        <v>3013</v>
      </c>
      <c r="U1532" s="12"/>
      <c r="V1532" s="12"/>
      <c r="W1532" s="8" t="s">
        <v>3013</v>
      </c>
      <c r="X1532" s="8"/>
    </row>
    <row r="1533" spans="1:25" ht="15" customHeight="1" x14ac:dyDescent="0.25">
      <c r="A1533" s="8" t="s">
        <v>24</v>
      </c>
      <c r="B1533" s="9">
        <v>2212</v>
      </c>
      <c r="C1533" s="8"/>
      <c r="D1533" s="8" t="s">
        <v>4727</v>
      </c>
      <c r="E1533" s="8" t="s">
        <v>4728</v>
      </c>
      <c r="F1533" s="8" t="s">
        <v>67</v>
      </c>
      <c r="G1533" s="8"/>
      <c r="H1533" s="10" t="s">
        <v>4727</v>
      </c>
      <c r="I1533" s="8" t="s">
        <v>74</v>
      </c>
      <c r="J1533" s="8" t="s">
        <v>1203</v>
      </c>
      <c r="K1533" s="8" t="s">
        <v>4729</v>
      </c>
      <c r="L1533" s="8" t="s">
        <v>4730</v>
      </c>
      <c r="M1533" s="8" t="s">
        <v>4731</v>
      </c>
      <c r="N1533" s="8"/>
      <c r="O1533" s="8"/>
      <c r="P1533" s="8"/>
      <c r="Q1533" s="20">
        <v>38609</v>
      </c>
      <c r="R1533" s="8" t="str">
        <f t="shared" si="16"/>
        <v>14.9.2005</v>
      </c>
      <c r="S1533" s="8" t="s">
        <v>3013</v>
      </c>
      <c r="T1533" s="8" t="s">
        <v>3013</v>
      </c>
      <c r="U1533" s="12"/>
      <c r="V1533" s="12"/>
      <c r="W1533" s="8" t="s">
        <v>3013</v>
      </c>
      <c r="X1533" s="8"/>
    </row>
    <row r="1534" spans="1:25" ht="15" customHeight="1" x14ac:dyDescent="0.25">
      <c r="A1534" s="8" t="s">
        <v>24</v>
      </c>
      <c r="B1534" s="9">
        <v>2213</v>
      </c>
      <c r="C1534" s="8"/>
      <c r="D1534" s="8" t="s">
        <v>4301</v>
      </c>
      <c r="E1534" s="8" t="s">
        <v>1022</v>
      </c>
      <c r="F1534" s="8" t="s">
        <v>67</v>
      </c>
      <c r="G1534" s="8"/>
      <c r="H1534" s="10" t="s">
        <v>4301</v>
      </c>
      <c r="I1534" s="8" t="s">
        <v>4302</v>
      </c>
      <c r="J1534" s="8" t="s">
        <v>4710</v>
      </c>
      <c r="K1534" s="8" t="s">
        <v>4711</v>
      </c>
      <c r="L1534" s="8"/>
      <c r="M1534" s="8" t="s">
        <v>4732</v>
      </c>
      <c r="N1534" s="8"/>
      <c r="O1534" s="8"/>
      <c r="P1534" s="8"/>
      <c r="Q1534" s="20">
        <v>38841</v>
      </c>
      <c r="R1534" s="8" t="str">
        <f t="shared" si="16"/>
        <v>4.5.2006</v>
      </c>
      <c r="S1534" s="8" t="s">
        <v>3013</v>
      </c>
      <c r="T1534" s="8" t="s">
        <v>3013</v>
      </c>
      <c r="U1534" s="12"/>
      <c r="V1534" s="12"/>
      <c r="W1534" s="8" t="s">
        <v>3013</v>
      </c>
      <c r="X1534" s="8"/>
    </row>
    <row r="1535" spans="1:25" ht="15" customHeight="1" x14ac:dyDescent="0.25">
      <c r="A1535" s="8" t="s">
        <v>24</v>
      </c>
      <c r="B1535" s="9">
        <v>2214</v>
      </c>
      <c r="C1535" s="13"/>
      <c r="D1535" s="13" t="s">
        <v>4733</v>
      </c>
      <c r="E1535" s="13" t="s">
        <v>1119</v>
      </c>
      <c r="F1535" s="13" t="s">
        <v>67</v>
      </c>
      <c r="G1535" s="13"/>
      <c r="H1535" s="18" t="s">
        <v>4733</v>
      </c>
      <c r="I1535" s="13" t="s">
        <v>74</v>
      </c>
      <c r="J1535" s="13" t="s">
        <v>1226</v>
      </c>
      <c r="K1535" s="13"/>
      <c r="L1535" s="13" t="s">
        <v>1310</v>
      </c>
      <c r="M1535" s="16" t="s">
        <v>4721</v>
      </c>
      <c r="N1535" s="13"/>
      <c r="O1535" s="13" t="s">
        <v>4692</v>
      </c>
      <c r="P1535" s="13"/>
      <c r="Q1535" s="21">
        <v>38827</v>
      </c>
      <c r="R1535" s="13" t="str">
        <f t="shared" si="16"/>
        <v>20.4.2006</v>
      </c>
      <c r="S1535" s="13" t="s">
        <v>3013</v>
      </c>
      <c r="T1535" s="13" t="s">
        <v>3013</v>
      </c>
      <c r="U1535" s="19"/>
      <c r="V1535" s="19"/>
      <c r="W1535" s="13" t="s">
        <v>3013</v>
      </c>
      <c r="X1535" s="13"/>
      <c r="Y1535" s="19"/>
    </row>
    <row r="1536" spans="1:25" ht="15" customHeight="1" x14ac:dyDescent="0.25">
      <c r="A1536" s="8" t="s">
        <v>24</v>
      </c>
      <c r="B1536" s="9">
        <v>2215</v>
      </c>
      <c r="C1536" s="8"/>
      <c r="D1536" s="8" t="s">
        <v>3469</v>
      </c>
      <c r="E1536" s="8" t="s">
        <v>232</v>
      </c>
      <c r="F1536" s="8" t="s">
        <v>2122</v>
      </c>
      <c r="G1536" s="8" t="s">
        <v>3808</v>
      </c>
      <c r="H1536" s="10" t="s">
        <v>3469</v>
      </c>
      <c r="I1536" s="8" t="s">
        <v>74</v>
      </c>
      <c r="J1536" s="8" t="s">
        <v>1226</v>
      </c>
      <c r="K1536" s="8"/>
      <c r="L1536" s="8" t="s">
        <v>4734</v>
      </c>
      <c r="M1536" s="15" t="s">
        <v>4735</v>
      </c>
      <c r="N1536" s="8"/>
      <c r="O1536" s="8" t="s">
        <v>4692</v>
      </c>
      <c r="P1536" s="8"/>
      <c r="Q1536" s="20">
        <v>38830</v>
      </c>
      <c r="R1536" s="8" t="str">
        <f t="shared" si="16"/>
        <v>23.4.2006</v>
      </c>
      <c r="S1536" s="8" t="s">
        <v>3013</v>
      </c>
      <c r="T1536" s="8" t="s">
        <v>3013</v>
      </c>
      <c r="U1536" s="12"/>
      <c r="V1536" s="12"/>
      <c r="W1536" s="8" t="s">
        <v>3013</v>
      </c>
      <c r="X1536" s="8"/>
    </row>
    <row r="1537" spans="1:25" ht="15" customHeight="1" x14ac:dyDescent="0.25">
      <c r="A1537" s="8" t="s">
        <v>24</v>
      </c>
      <c r="B1537" s="9">
        <v>2216</v>
      </c>
      <c r="C1537" s="8"/>
      <c r="D1537" s="8" t="s">
        <v>4301</v>
      </c>
      <c r="E1537" s="8" t="s">
        <v>1022</v>
      </c>
      <c r="F1537" s="8" t="s">
        <v>67</v>
      </c>
      <c r="G1537" s="8"/>
      <c r="H1537" s="10" t="s">
        <v>4301</v>
      </c>
      <c r="I1537" s="8" t="s">
        <v>4302</v>
      </c>
      <c r="J1537" s="8" t="s">
        <v>4710</v>
      </c>
      <c r="K1537" s="8" t="s">
        <v>4711</v>
      </c>
      <c r="L1537" s="8" t="s">
        <v>4736</v>
      </c>
      <c r="M1537" s="15" t="s">
        <v>4737</v>
      </c>
      <c r="N1537" s="8"/>
      <c r="O1537" s="8"/>
      <c r="P1537" s="8"/>
      <c r="Q1537" s="20">
        <v>38841</v>
      </c>
      <c r="R1537" s="8" t="str">
        <f t="shared" si="16"/>
        <v>4.5.2006</v>
      </c>
      <c r="S1537" s="8" t="s">
        <v>3013</v>
      </c>
      <c r="T1537" s="8" t="s">
        <v>3013</v>
      </c>
      <c r="U1537" s="12"/>
      <c r="V1537" s="12"/>
      <c r="W1537" s="8" t="s">
        <v>3013</v>
      </c>
      <c r="X1537" s="8"/>
    </row>
    <row r="1538" spans="1:25" ht="15" customHeight="1" x14ac:dyDescent="0.25">
      <c r="A1538" s="8" t="s">
        <v>24</v>
      </c>
      <c r="B1538" s="9">
        <v>2217</v>
      </c>
      <c r="C1538" s="8"/>
      <c r="D1538" s="8" t="s">
        <v>4738</v>
      </c>
      <c r="E1538" s="8" t="s">
        <v>2838</v>
      </c>
      <c r="F1538" s="8" t="s">
        <v>4739</v>
      </c>
      <c r="G1538" s="8" t="s">
        <v>4740</v>
      </c>
      <c r="H1538" s="10" t="s">
        <v>4738</v>
      </c>
      <c r="I1538" s="8" t="s">
        <v>4302</v>
      </c>
      <c r="J1538" s="8" t="s">
        <v>4710</v>
      </c>
      <c r="K1538" s="8"/>
      <c r="L1538" s="8"/>
      <c r="M1538" s="8" t="s">
        <v>4732</v>
      </c>
      <c r="N1538" s="8"/>
      <c r="O1538" s="8" t="s">
        <v>4741</v>
      </c>
      <c r="P1538" s="8"/>
      <c r="Q1538" s="20">
        <v>38841</v>
      </c>
      <c r="R1538" s="8" t="str">
        <f t="shared" si="16"/>
        <v>4.5.2006</v>
      </c>
      <c r="S1538" s="8" t="s">
        <v>3013</v>
      </c>
      <c r="T1538" s="8" t="s">
        <v>3013</v>
      </c>
      <c r="U1538" s="12"/>
      <c r="V1538" s="12"/>
      <c r="W1538" s="8" t="s">
        <v>3013</v>
      </c>
      <c r="X1538" s="8"/>
    </row>
    <row r="1539" spans="1:25" ht="15" customHeight="1" x14ac:dyDescent="0.25">
      <c r="A1539" s="8" t="s">
        <v>24</v>
      </c>
      <c r="B1539" s="9">
        <v>2218</v>
      </c>
      <c r="C1539" s="8"/>
      <c r="D1539" s="8" t="s">
        <v>527</v>
      </c>
      <c r="E1539" s="8" t="s">
        <v>26</v>
      </c>
      <c r="F1539" s="8" t="s">
        <v>522</v>
      </c>
      <c r="G1539" s="8" t="s">
        <v>528</v>
      </c>
      <c r="H1539" s="10" t="s">
        <v>527</v>
      </c>
      <c r="I1539" s="8"/>
      <c r="J1539" s="8" t="s">
        <v>1226</v>
      </c>
      <c r="K1539" s="8"/>
      <c r="L1539" s="8" t="s">
        <v>4686</v>
      </c>
      <c r="M1539" s="15" t="s">
        <v>4687</v>
      </c>
      <c r="N1539" s="8"/>
      <c r="O1539" s="8"/>
      <c r="P1539" s="8"/>
      <c r="Q1539" s="20">
        <v>38830</v>
      </c>
      <c r="R1539" s="8" t="str">
        <f t="shared" si="16"/>
        <v>23.4.2006</v>
      </c>
      <c r="S1539" s="8" t="s">
        <v>3013</v>
      </c>
      <c r="T1539" s="8" t="s">
        <v>3013</v>
      </c>
      <c r="U1539" s="12"/>
      <c r="V1539" s="12"/>
      <c r="W1539" s="8" t="s">
        <v>3013</v>
      </c>
      <c r="X1539" s="8"/>
    </row>
    <row r="1540" spans="1:25" ht="15" customHeight="1" x14ac:dyDescent="0.25">
      <c r="A1540" s="8" t="s">
        <v>24</v>
      </c>
      <c r="B1540" s="9">
        <v>2219</v>
      </c>
      <c r="C1540" s="8"/>
      <c r="D1540" s="8" t="s">
        <v>4742</v>
      </c>
      <c r="E1540" s="8" t="s">
        <v>4743</v>
      </c>
      <c r="F1540" s="8" t="s">
        <v>4744</v>
      </c>
      <c r="G1540" s="8" t="s">
        <v>4745</v>
      </c>
      <c r="H1540" s="10" t="s">
        <v>4742</v>
      </c>
      <c r="I1540" s="8" t="s">
        <v>74</v>
      </c>
      <c r="J1540" s="8" t="s">
        <v>1203</v>
      </c>
      <c r="K1540" s="8" t="s">
        <v>4729</v>
      </c>
      <c r="L1540" s="8" t="s">
        <v>4746</v>
      </c>
      <c r="M1540" s="15" t="s">
        <v>4747</v>
      </c>
      <c r="N1540" s="8"/>
      <c r="O1540" s="8"/>
      <c r="P1540" s="8"/>
      <c r="Q1540" s="20">
        <v>38610</v>
      </c>
      <c r="R1540" s="8" t="str">
        <f t="shared" si="16"/>
        <v>15.9.2005</v>
      </c>
      <c r="S1540" s="8" t="s">
        <v>3013</v>
      </c>
      <c r="T1540" s="8" t="s">
        <v>3013</v>
      </c>
      <c r="U1540" s="12"/>
      <c r="V1540" s="12"/>
      <c r="W1540" s="8" t="s">
        <v>3013</v>
      </c>
      <c r="X1540" s="8"/>
    </row>
    <row r="1541" spans="1:25" ht="15" customHeight="1" x14ac:dyDescent="0.25">
      <c r="A1541" s="8" t="s">
        <v>24</v>
      </c>
      <c r="B1541" s="9">
        <v>2220</v>
      </c>
      <c r="C1541" s="8"/>
      <c r="D1541" s="8" t="s">
        <v>4748</v>
      </c>
      <c r="E1541" s="8" t="s">
        <v>2821</v>
      </c>
      <c r="F1541" s="8" t="s">
        <v>4749</v>
      </c>
      <c r="G1541" s="8" t="s">
        <v>3151</v>
      </c>
      <c r="H1541" s="10" t="s">
        <v>4748</v>
      </c>
      <c r="I1541" s="8" t="s">
        <v>74</v>
      </c>
      <c r="J1541" s="8" t="s">
        <v>1203</v>
      </c>
      <c r="K1541" s="8" t="s">
        <v>4729</v>
      </c>
      <c r="L1541" s="8" t="s">
        <v>4746</v>
      </c>
      <c r="M1541" s="15" t="s">
        <v>4750</v>
      </c>
      <c r="N1541" s="8"/>
      <c r="O1541" s="8"/>
      <c r="P1541" s="8"/>
      <c r="Q1541" s="20">
        <v>38609</v>
      </c>
      <c r="R1541" s="8" t="str">
        <f t="shared" si="16"/>
        <v>14.9.2005</v>
      </c>
      <c r="S1541" s="8" t="s">
        <v>3013</v>
      </c>
      <c r="T1541" s="8" t="s">
        <v>3013</v>
      </c>
      <c r="U1541" s="12"/>
      <c r="V1541" s="12"/>
      <c r="W1541" s="8" t="s">
        <v>3013</v>
      </c>
      <c r="X1541" s="8"/>
    </row>
    <row r="1542" spans="1:25" ht="15" customHeight="1" x14ac:dyDescent="0.25">
      <c r="A1542" s="8" t="s">
        <v>24</v>
      </c>
      <c r="B1542" s="9">
        <v>2221</v>
      </c>
      <c r="C1542" s="8"/>
      <c r="D1542" s="8" t="s">
        <v>4751</v>
      </c>
      <c r="E1542" s="8" t="s">
        <v>26</v>
      </c>
      <c r="F1542" s="8" t="s">
        <v>4752</v>
      </c>
      <c r="G1542" s="8" t="s">
        <v>4481</v>
      </c>
      <c r="H1542" s="10" t="s">
        <v>4751</v>
      </c>
      <c r="I1542" s="8" t="s">
        <v>74</v>
      </c>
      <c r="J1542" s="8" t="s">
        <v>1203</v>
      </c>
      <c r="K1542" s="8" t="s">
        <v>4729</v>
      </c>
      <c r="L1542" s="8" t="s">
        <v>4746</v>
      </c>
      <c r="M1542" s="15" t="s">
        <v>4753</v>
      </c>
      <c r="N1542" s="8"/>
      <c r="O1542" s="8"/>
      <c r="P1542" s="8"/>
      <c r="Q1542" s="20">
        <v>38610</v>
      </c>
      <c r="R1542" s="8" t="str">
        <f t="shared" si="16"/>
        <v>15.9.2005</v>
      </c>
      <c r="S1542" s="8" t="s">
        <v>3013</v>
      </c>
      <c r="T1542" s="8" t="s">
        <v>3013</v>
      </c>
      <c r="U1542" s="12"/>
      <c r="V1542" s="12"/>
      <c r="W1542" s="8" t="s">
        <v>3013</v>
      </c>
      <c r="X1542" s="8"/>
    </row>
    <row r="1543" spans="1:25" ht="15" customHeight="1" x14ac:dyDescent="0.25">
      <c r="A1543" s="8" t="s">
        <v>24</v>
      </c>
      <c r="B1543" s="9">
        <v>2222</v>
      </c>
      <c r="C1543" s="8"/>
      <c r="D1543" s="8" t="s">
        <v>4441</v>
      </c>
      <c r="E1543" s="8" t="s">
        <v>2358</v>
      </c>
      <c r="F1543" s="8" t="s">
        <v>2405</v>
      </c>
      <c r="G1543" s="8" t="s">
        <v>2470</v>
      </c>
      <c r="H1543" s="10" t="s">
        <v>4441</v>
      </c>
      <c r="I1543" s="8" t="s">
        <v>74</v>
      </c>
      <c r="J1543" s="8" t="s">
        <v>1203</v>
      </c>
      <c r="K1543" s="8" t="s">
        <v>4729</v>
      </c>
      <c r="L1543" s="8" t="s">
        <v>4730</v>
      </c>
      <c r="M1543" s="8" t="s">
        <v>4754</v>
      </c>
      <c r="N1543" s="8"/>
      <c r="O1543" s="8"/>
      <c r="P1543" s="8"/>
      <c r="Q1543" s="20">
        <v>38974</v>
      </c>
      <c r="R1543" s="8" t="str">
        <f t="shared" si="16"/>
        <v>14.9.2006</v>
      </c>
      <c r="S1543" s="13" t="s">
        <v>3013</v>
      </c>
      <c r="T1543" s="13" t="s">
        <v>3013</v>
      </c>
      <c r="U1543" s="12"/>
      <c r="V1543" s="12"/>
      <c r="W1543" s="8" t="s">
        <v>3013</v>
      </c>
      <c r="X1543" s="8"/>
    </row>
    <row r="1544" spans="1:25" ht="15" customHeight="1" x14ac:dyDescent="0.25">
      <c r="A1544" s="8" t="s">
        <v>24</v>
      </c>
      <c r="B1544" s="9">
        <v>2223</v>
      </c>
      <c r="C1544" s="8"/>
      <c r="D1544" s="8" t="s">
        <v>4755</v>
      </c>
      <c r="E1544" s="8" t="s">
        <v>818</v>
      </c>
      <c r="F1544" s="8" t="s">
        <v>4756</v>
      </c>
      <c r="G1544" s="8" t="s">
        <v>4757</v>
      </c>
      <c r="H1544" s="10" t="s">
        <v>4755</v>
      </c>
      <c r="I1544" s="8" t="s">
        <v>74</v>
      </c>
      <c r="J1544" s="8" t="s">
        <v>1203</v>
      </c>
      <c r="K1544" s="8" t="s">
        <v>4729</v>
      </c>
      <c r="L1544" s="8" t="s">
        <v>4746</v>
      </c>
      <c r="M1544" s="15" t="s">
        <v>4750</v>
      </c>
      <c r="N1544" s="8"/>
      <c r="O1544" s="8"/>
      <c r="P1544" s="8"/>
      <c r="Q1544" s="20">
        <v>38610</v>
      </c>
      <c r="R1544" s="8" t="str">
        <f t="shared" si="16"/>
        <v>15.9.2005</v>
      </c>
      <c r="S1544" s="13" t="s">
        <v>3013</v>
      </c>
      <c r="T1544" s="13" t="s">
        <v>3013</v>
      </c>
      <c r="U1544" s="12"/>
      <c r="V1544" s="12"/>
      <c r="W1544" s="8" t="s">
        <v>3013</v>
      </c>
      <c r="X1544" s="8"/>
    </row>
    <row r="1545" spans="1:25" ht="15" customHeight="1" x14ac:dyDescent="0.25">
      <c r="A1545" s="8" t="s">
        <v>24</v>
      </c>
      <c r="B1545" s="9">
        <v>2224</v>
      </c>
      <c r="C1545" s="13"/>
      <c r="D1545" s="13" t="s">
        <v>4758</v>
      </c>
      <c r="E1545" s="13" t="s">
        <v>2934</v>
      </c>
      <c r="F1545" s="13" t="s">
        <v>4759</v>
      </c>
      <c r="G1545" s="13" t="s">
        <v>4760</v>
      </c>
      <c r="H1545" s="18" t="s">
        <v>4758</v>
      </c>
      <c r="I1545" s="13" t="s">
        <v>74</v>
      </c>
      <c r="J1545" s="13" t="s">
        <v>1203</v>
      </c>
      <c r="K1545" s="13" t="s">
        <v>4729</v>
      </c>
      <c r="L1545" s="13" t="s">
        <v>4746</v>
      </c>
      <c r="M1545" s="16" t="s">
        <v>4761</v>
      </c>
      <c r="N1545" s="13"/>
      <c r="O1545" s="13"/>
      <c r="P1545" s="13"/>
      <c r="Q1545" s="21">
        <v>38610</v>
      </c>
      <c r="R1545" s="13" t="str">
        <f t="shared" si="16"/>
        <v>15.9.2005</v>
      </c>
      <c r="S1545" s="13" t="s">
        <v>3013</v>
      </c>
      <c r="T1545" s="13" t="s">
        <v>3013</v>
      </c>
      <c r="U1545" s="19"/>
      <c r="V1545" s="19"/>
      <c r="W1545" s="13" t="s">
        <v>3013</v>
      </c>
      <c r="X1545" s="13"/>
      <c r="Y1545" s="19"/>
    </row>
    <row r="1546" spans="1:25" ht="15" customHeight="1" x14ac:dyDescent="0.25">
      <c r="A1546" s="8" t="s">
        <v>24</v>
      </c>
      <c r="B1546" s="9">
        <v>2225</v>
      </c>
      <c r="C1546" s="8"/>
      <c r="D1546" s="8" t="s">
        <v>4762</v>
      </c>
      <c r="E1546" s="8" t="s">
        <v>1033</v>
      </c>
      <c r="F1546" s="8" t="s">
        <v>4763</v>
      </c>
      <c r="G1546" s="8" t="s">
        <v>4764</v>
      </c>
      <c r="H1546" s="10" t="s">
        <v>4762</v>
      </c>
      <c r="I1546" s="8" t="s">
        <v>74</v>
      </c>
      <c r="J1546" s="8" t="s">
        <v>1226</v>
      </c>
      <c r="K1546" s="8"/>
      <c r="L1546" s="8" t="s">
        <v>1310</v>
      </c>
      <c r="M1546" s="15" t="s">
        <v>4689</v>
      </c>
      <c r="N1546" s="8"/>
      <c r="O1546" s="8" t="s">
        <v>4229</v>
      </c>
      <c r="P1546" s="8"/>
      <c r="Q1546" s="20">
        <v>38827</v>
      </c>
      <c r="R1546" s="8" t="str">
        <f t="shared" si="16"/>
        <v>20.4.2006</v>
      </c>
      <c r="S1546" s="8" t="s">
        <v>3013</v>
      </c>
      <c r="T1546" s="8" t="s">
        <v>3013</v>
      </c>
      <c r="U1546" s="12"/>
      <c r="V1546" s="12"/>
      <c r="W1546" s="8" t="s">
        <v>3013</v>
      </c>
      <c r="X1546" s="8" t="s">
        <v>4765</v>
      </c>
    </row>
    <row r="1547" spans="1:25" ht="15" customHeight="1" x14ac:dyDescent="0.25">
      <c r="A1547" s="8" t="s">
        <v>24</v>
      </c>
      <c r="B1547" s="9">
        <v>2226</v>
      </c>
      <c r="C1547" s="8"/>
      <c r="D1547" s="8" t="s">
        <v>4707</v>
      </c>
      <c r="E1547" s="8" t="s">
        <v>1002</v>
      </c>
      <c r="F1547" s="8" t="s">
        <v>3524</v>
      </c>
      <c r="G1547" s="8" t="s">
        <v>4708</v>
      </c>
      <c r="H1547" s="10" t="s">
        <v>4707</v>
      </c>
      <c r="I1547" s="8" t="s">
        <v>199</v>
      </c>
      <c r="J1547" s="8"/>
      <c r="K1547" s="8"/>
      <c r="L1547" s="8" t="s">
        <v>4690</v>
      </c>
      <c r="M1547" s="8"/>
      <c r="N1547" s="8"/>
      <c r="O1547" s="8" t="s">
        <v>4692</v>
      </c>
      <c r="P1547" s="8"/>
      <c r="Q1547" s="20">
        <v>38829</v>
      </c>
      <c r="R1547" s="8" t="str">
        <f t="shared" ref="R1547:R1578" si="17">TEXT(Q1547,"d.m.rrrr")</f>
        <v>22.4.2006</v>
      </c>
      <c r="S1547" s="8" t="s">
        <v>3013</v>
      </c>
      <c r="T1547" s="8" t="s">
        <v>3013</v>
      </c>
      <c r="U1547" s="12"/>
      <c r="V1547" s="12"/>
      <c r="W1547" s="8" t="s">
        <v>3013</v>
      </c>
      <c r="X1547" s="8"/>
    </row>
    <row r="1548" spans="1:25" ht="15" customHeight="1" x14ac:dyDescent="0.25">
      <c r="A1548" s="8" t="s">
        <v>24</v>
      </c>
      <c r="B1548" s="9">
        <v>2227</v>
      </c>
      <c r="C1548" s="8"/>
      <c r="D1548" s="8" t="s">
        <v>4766</v>
      </c>
      <c r="E1548" s="8" t="s">
        <v>1002</v>
      </c>
      <c r="F1548" s="8" t="s">
        <v>1003</v>
      </c>
      <c r="G1548" s="8" t="s">
        <v>951</v>
      </c>
      <c r="H1548" s="10" t="s">
        <v>4766</v>
      </c>
      <c r="I1548" s="8" t="s">
        <v>199</v>
      </c>
      <c r="J1548" s="8"/>
      <c r="K1548" s="8"/>
      <c r="L1548" s="8" t="s">
        <v>4690</v>
      </c>
      <c r="M1548" s="8"/>
      <c r="N1548" s="8"/>
      <c r="O1548" s="8" t="s">
        <v>4709</v>
      </c>
      <c r="P1548" s="8"/>
      <c r="Q1548" s="20">
        <v>38829</v>
      </c>
      <c r="R1548" s="8" t="str">
        <f t="shared" si="17"/>
        <v>22.4.2006</v>
      </c>
      <c r="S1548" s="8" t="s">
        <v>3013</v>
      </c>
      <c r="T1548" s="8" t="s">
        <v>3013</v>
      </c>
      <c r="U1548" s="12"/>
      <c r="V1548" s="12"/>
      <c r="W1548" s="8" t="s">
        <v>3013</v>
      </c>
      <c r="X1548" s="8"/>
    </row>
    <row r="1549" spans="1:25" ht="15" customHeight="1" x14ac:dyDescent="0.25">
      <c r="A1549" s="8" t="s">
        <v>24</v>
      </c>
      <c r="B1549" s="9">
        <v>2228</v>
      </c>
      <c r="C1549" s="8"/>
      <c r="D1549" s="8" t="s">
        <v>4767</v>
      </c>
      <c r="E1549" s="8" t="s">
        <v>2358</v>
      </c>
      <c r="F1549" s="8" t="s">
        <v>4768</v>
      </c>
      <c r="G1549" s="8" t="s">
        <v>4769</v>
      </c>
      <c r="H1549" s="10" t="s">
        <v>4767</v>
      </c>
      <c r="I1549" s="8" t="s">
        <v>74</v>
      </c>
      <c r="J1549" s="8" t="s">
        <v>1203</v>
      </c>
      <c r="K1549" s="8" t="s">
        <v>4729</v>
      </c>
      <c r="L1549" s="8" t="s">
        <v>4746</v>
      </c>
      <c r="M1549" s="8"/>
      <c r="N1549" s="8"/>
      <c r="O1549" s="8"/>
      <c r="P1549" s="8"/>
      <c r="Q1549" s="20">
        <v>38609</v>
      </c>
      <c r="R1549" s="8" t="str">
        <f t="shared" si="17"/>
        <v>14.9.2005</v>
      </c>
      <c r="S1549" s="13" t="s">
        <v>3013</v>
      </c>
      <c r="T1549" s="13" t="s">
        <v>3013</v>
      </c>
      <c r="U1549" s="12"/>
      <c r="V1549" s="12"/>
      <c r="W1549" s="8" t="s">
        <v>3013</v>
      </c>
      <c r="X1549" s="8"/>
    </row>
    <row r="1550" spans="1:25" ht="15" customHeight="1" x14ac:dyDescent="0.25">
      <c r="A1550" s="8" t="s">
        <v>24</v>
      </c>
      <c r="B1550" s="9">
        <v>2229</v>
      </c>
      <c r="C1550" s="8"/>
      <c r="D1550" s="8" t="s">
        <v>4770</v>
      </c>
      <c r="E1550" s="8" t="s">
        <v>26</v>
      </c>
      <c r="F1550" s="8" t="s">
        <v>728</v>
      </c>
      <c r="G1550" s="8" t="s">
        <v>3151</v>
      </c>
      <c r="H1550" s="10" t="s">
        <v>4770</v>
      </c>
      <c r="I1550" s="8" t="s">
        <v>74</v>
      </c>
      <c r="J1550" s="8" t="s">
        <v>1203</v>
      </c>
      <c r="K1550" s="8" t="s">
        <v>4729</v>
      </c>
      <c r="L1550" s="8" t="s">
        <v>4730</v>
      </c>
      <c r="M1550" s="8" t="s">
        <v>4731</v>
      </c>
      <c r="N1550" s="8"/>
      <c r="O1550" s="8"/>
      <c r="P1550" s="8"/>
      <c r="Q1550" s="20">
        <v>38609</v>
      </c>
      <c r="R1550" s="8" t="str">
        <f t="shared" si="17"/>
        <v>14.9.2005</v>
      </c>
      <c r="S1550" s="8" t="s">
        <v>3013</v>
      </c>
      <c r="T1550" s="8" t="s">
        <v>3013</v>
      </c>
      <c r="U1550" s="12"/>
      <c r="V1550" s="12"/>
      <c r="W1550" s="8" t="s">
        <v>3013</v>
      </c>
      <c r="X1550" s="8"/>
    </row>
    <row r="1551" spans="1:25" ht="15" customHeight="1" x14ac:dyDescent="0.25">
      <c r="A1551" s="8" t="s">
        <v>24</v>
      </c>
      <c r="B1551" s="9">
        <v>2230</v>
      </c>
      <c r="C1551" s="13"/>
      <c r="D1551" s="13" t="s">
        <v>4771</v>
      </c>
      <c r="E1551" s="13" t="s">
        <v>2934</v>
      </c>
      <c r="F1551" s="13" t="s">
        <v>4772</v>
      </c>
      <c r="G1551" s="13" t="s">
        <v>4773</v>
      </c>
      <c r="H1551" s="18" t="s">
        <v>4771</v>
      </c>
      <c r="I1551" s="13" t="s">
        <v>74</v>
      </c>
      <c r="J1551" s="13" t="s">
        <v>1203</v>
      </c>
      <c r="K1551" s="13" t="s">
        <v>4729</v>
      </c>
      <c r="L1551" s="13" t="s">
        <v>4746</v>
      </c>
      <c r="M1551" s="16" t="s">
        <v>4761</v>
      </c>
      <c r="N1551" s="13"/>
      <c r="O1551" s="13"/>
      <c r="P1551" s="13"/>
      <c r="Q1551" s="21">
        <v>38610</v>
      </c>
      <c r="R1551" s="13" t="str">
        <f t="shared" si="17"/>
        <v>15.9.2005</v>
      </c>
      <c r="S1551" s="13" t="s">
        <v>3013</v>
      </c>
      <c r="T1551" s="13" t="s">
        <v>3013</v>
      </c>
      <c r="U1551" s="19"/>
      <c r="V1551" s="19"/>
      <c r="W1551" s="13" t="s">
        <v>3013</v>
      </c>
      <c r="X1551" s="13"/>
      <c r="Y1551" s="19"/>
    </row>
    <row r="1552" spans="1:25" ht="15" customHeight="1" x14ac:dyDescent="0.25">
      <c r="A1552" s="8" t="s">
        <v>24</v>
      </c>
      <c r="B1552" s="9">
        <v>2231</v>
      </c>
      <c r="C1552" s="8"/>
      <c r="D1552" s="8" t="s">
        <v>856</v>
      </c>
      <c r="E1552" s="8" t="s">
        <v>853</v>
      </c>
      <c r="F1552" s="8" t="s">
        <v>854</v>
      </c>
      <c r="G1552" s="8" t="s">
        <v>855</v>
      </c>
      <c r="H1552" s="10" t="s">
        <v>856</v>
      </c>
      <c r="I1552" s="8" t="s">
        <v>199</v>
      </c>
      <c r="J1552" s="8"/>
      <c r="K1552" s="8"/>
      <c r="L1552" s="8" t="s">
        <v>4690</v>
      </c>
      <c r="M1552" s="8" t="s">
        <v>4774</v>
      </c>
      <c r="N1552" s="8"/>
      <c r="O1552" s="8" t="s">
        <v>4775</v>
      </c>
      <c r="P1552" s="8"/>
      <c r="Q1552" s="20">
        <v>38829</v>
      </c>
      <c r="R1552" s="8" t="str">
        <f t="shared" si="17"/>
        <v>22.4.2006</v>
      </c>
      <c r="S1552" s="8" t="s">
        <v>3013</v>
      </c>
      <c r="T1552" s="8" t="s">
        <v>3013</v>
      </c>
      <c r="U1552" s="12"/>
      <c r="V1552" s="12"/>
      <c r="W1552" s="8" t="s">
        <v>3013</v>
      </c>
      <c r="X1552" s="8"/>
    </row>
    <row r="1553" spans="1:24" ht="15" customHeight="1" x14ac:dyDescent="0.25">
      <c r="A1553" s="8" t="s">
        <v>24</v>
      </c>
      <c r="B1553" s="9">
        <v>2232</v>
      </c>
      <c r="C1553" s="8"/>
      <c r="D1553" s="8" t="s">
        <v>4776</v>
      </c>
      <c r="E1553" s="8" t="s">
        <v>2052</v>
      </c>
      <c r="F1553" s="8" t="s">
        <v>4777</v>
      </c>
      <c r="G1553" s="8" t="s">
        <v>4778</v>
      </c>
      <c r="H1553" s="10" t="s">
        <v>4776</v>
      </c>
      <c r="I1553" s="8" t="s">
        <v>199</v>
      </c>
      <c r="J1553" s="8"/>
      <c r="K1553" s="8"/>
      <c r="L1553" s="8" t="s">
        <v>4690</v>
      </c>
      <c r="M1553" s="8"/>
      <c r="N1553" s="8"/>
      <c r="O1553" s="8" t="s">
        <v>4775</v>
      </c>
      <c r="P1553" s="8"/>
      <c r="Q1553" s="20">
        <v>38829</v>
      </c>
      <c r="R1553" s="8" t="str">
        <f t="shared" si="17"/>
        <v>22.4.2006</v>
      </c>
      <c r="S1553" s="8" t="s">
        <v>3013</v>
      </c>
      <c r="T1553" s="8" t="s">
        <v>3013</v>
      </c>
      <c r="U1553" s="12"/>
      <c r="V1553" s="12"/>
      <c r="W1553" s="8" t="s">
        <v>3013</v>
      </c>
      <c r="X1553" s="8"/>
    </row>
    <row r="1554" spans="1:24" ht="15" customHeight="1" x14ac:dyDescent="0.25">
      <c r="A1554" s="8" t="s">
        <v>24</v>
      </c>
      <c r="B1554" s="9">
        <v>2233</v>
      </c>
      <c r="C1554" s="8"/>
      <c r="D1554" s="8" t="s">
        <v>4431</v>
      </c>
      <c r="E1554" s="8" t="s">
        <v>1887</v>
      </c>
      <c r="F1554" s="8" t="s">
        <v>2776</v>
      </c>
      <c r="G1554" s="8" t="s">
        <v>4432</v>
      </c>
      <c r="H1554" s="10" t="s">
        <v>4431</v>
      </c>
      <c r="I1554" s="8" t="s">
        <v>199</v>
      </c>
      <c r="J1554" s="8"/>
      <c r="K1554" s="8"/>
      <c r="L1554" s="8" t="s">
        <v>4690</v>
      </c>
      <c r="M1554" s="8" t="s">
        <v>4698</v>
      </c>
      <c r="N1554" s="8"/>
      <c r="O1554" s="8"/>
      <c r="P1554" s="8"/>
      <c r="Q1554" s="20">
        <v>38829</v>
      </c>
      <c r="R1554" s="8" t="str">
        <f t="shared" si="17"/>
        <v>22.4.2006</v>
      </c>
      <c r="S1554" s="8" t="s">
        <v>3013</v>
      </c>
      <c r="T1554" s="8" t="s">
        <v>3013</v>
      </c>
      <c r="U1554" s="12"/>
      <c r="V1554" s="12"/>
      <c r="W1554" s="8" t="s">
        <v>3013</v>
      </c>
      <c r="X1554" s="8"/>
    </row>
    <row r="1555" spans="1:24" ht="15" customHeight="1" x14ac:dyDescent="0.25">
      <c r="A1555" s="8" t="s">
        <v>24</v>
      </c>
      <c r="B1555" s="9">
        <v>2234</v>
      </c>
      <c r="C1555" s="8"/>
      <c r="D1555" s="8" t="s">
        <v>4779</v>
      </c>
      <c r="E1555" s="8" t="s">
        <v>984</v>
      </c>
      <c r="F1555" s="8" t="s">
        <v>2040</v>
      </c>
      <c r="G1555" s="8" t="s">
        <v>4780</v>
      </c>
      <c r="H1555" s="10" t="s">
        <v>4779</v>
      </c>
      <c r="I1555" s="8" t="s">
        <v>199</v>
      </c>
      <c r="J1555" s="8"/>
      <c r="K1555" s="8"/>
      <c r="L1555" s="8" t="s">
        <v>4690</v>
      </c>
      <c r="M1555" s="8" t="s">
        <v>4703</v>
      </c>
      <c r="N1555" s="8"/>
      <c r="O1555" s="8" t="s">
        <v>4352</v>
      </c>
      <c r="P1555" s="8"/>
      <c r="Q1555" s="20">
        <v>38829</v>
      </c>
      <c r="R1555" s="8" t="str">
        <f t="shared" si="17"/>
        <v>22.4.2006</v>
      </c>
      <c r="S1555" s="8" t="s">
        <v>3013</v>
      </c>
      <c r="T1555" s="8" t="s">
        <v>3013</v>
      </c>
      <c r="U1555" s="12"/>
      <c r="V1555" s="12"/>
      <c r="W1555" s="8" t="s">
        <v>3013</v>
      </c>
      <c r="X1555" s="8"/>
    </row>
    <row r="1556" spans="1:24" ht="15" customHeight="1" x14ac:dyDescent="0.25">
      <c r="A1556" s="8" t="s">
        <v>24</v>
      </c>
      <c r="B1556" s="9">
        <v>2235</v>
      </c>
      <c r="C1556" s="8"/>
      <c r="D1556" s="10" t="str">
        <f>E1556&amp;" "&amp;F1556&amp;" "&amp;G1556</f>
        <v>Parmelia tiliacea Flörke</v>
      </c>
      <c r="E1556" s="8" t="s">
        <v>2648</v>
      </c>
      <c r="F1556" s="8" t="s">
        <v>2665</v>
      </c>
      <c r="G1556" s="8" t="s">
        <v>3531</v>
      </c>
      <c r="H1556" s="10" t="s">
        <v>4781</v>
      </c>
      <c r="I1556" s="8" t="s">
        <v>199</v>
      </c>
      <c r="J1556" s="8"/>
      <c r="K1556" s="8"/>
      <c r="L1556" s="8" t="s">
        <v>4690</v>
      </c>
      <c r="M1556" s="8" t="s">
        <v>4782</v>
      </c>
      <c r="N1556" s="8"/>
      <c r="O1556" s="8"/>
      <c r="P1556" s="8"/>
      <c r="Q1556" s="20">
        <v>38829</v>
      </c>
      <c r="R1556" s="8" t="str">
        <f t="shared" si="17"/>
        <v>22.4.2006</v>
      </c>
      <c r="S1556" s="8" t="s">
        <v>3013</v>
      </c>
      <c r="T1556" s="8" t="s">
        <v>3013</v>
      </c>
      <c r="U1556" s="12"/>
      <c r="V1556" s="12"/>
      <c r="W1556" s="8" t="s">
        <v>3013</v>
      </c>
      <c r="X1556" s="8"/>
    </row>
    <row r="1557" spans="1:24" ht="15" customHeight="1" x14ac:dyDescent="0.25">
      <c r="A1557" s="8" t="s">
        <v>24</v>
      </c>
      <c r="B1557" s="9">
        <v>2236</v>
      </c>
      <c r="C1557" s="8"/>
      <c r="D1557" s="8" t="s">
        <v>4783</v>
      </c>
      <c r="E1557" s="8" t="s">
        <v>4784</v>
      </c>
      <c r="F1557" s="8" t="s">
        <v>2787</v>
      </c>
      <c r="G1557" s="8" t="s">
        <v>2788</v>
      </c>
      <c r="H1557" s="10" t="s">
        <v>4783</v>
      </c>
      <c r="I1557" s="8" t="s">
        <v>74</v>
      </c>
      <c r="J1557" s="8" t="s">
        <v>1226</v>
      </c>
      <c r="K1557" s="8"/>
      <c r="L1557" s="8" t="s">
        <v>1310</v>
      </c>
      <c r="M1557" s="15" t="s">
        <v>4689</v>
      </c>
      <c r="N1557" s="8"/>
      <c r="O1557" s="8" t="s">
        <v>4561</v>
      </c>
      <c r="P1557" s="8"/>
      <c r="Q1557" s="20">
        <v>38827</v>
      </c>
      <c r="R1557" s="8" t="str">
        <f t="shared" si="17"/>
        <v>20.4.2006</v>
      </c>
      <c r="S1557" s="8" t="s">
        <v>3013</v>
      </c>
      <c r="T1557" s="8" t="s">
        <v>3013</v>
      </c>
      <c r="U1557" s="12"/>
      <c r="V1557" s="12"/>
      <c r="W1557" s="8" t="s">
        <v>3013</v>
      </c>
      <c r="X1557" s="8"/>
    </row>
    <row r="1558" spans="1:24" ht="15" customHeight="1" x14ac:dyDescent="0.25">
      <c r="A1558" s="8" t="s">
        <v>24</v>
      </c>
      <c r="B1558" s="9">
        <v>2237</v>
      </c>
      <c r="C1558" s="8"/>
      <c r="D1558" s="8" t="s">
        <v>4785</v>
      </c>
      <c r="E1558" s="8" t="s">
        <v>4786</v>
      </c>
      <c r="F1558" s="8" t="s">
        <v>67</v>
      </c>
      <c r="G1558" s="8"/>
      <c r="H1558" s="10" t="s">
        <v>4785</v>
      </c>
      <c r="I1558" s="8" t="s">
        <v>4302</v>
      </c>
      <c r="J1558" s="8" t="s">
        <v>4710</v>
      </c>
      <c r="K1558" s="8" t="s">
        <v>4303</v>
      </c>
      <c r="L1558" s="8" t="s">
        <v>4304</v>
      </c>
      <c r="M1558" s="8" t="s">
        <v>4716</v>
      </c>
      <c r="N1558" s="8"/>
      <c r="O1558" s="8"/>
      <c r="P1558" s="8"/>
      <c r="Q1558" s="20">
        <v>38843</v>
      </c>
      <c r="R1558" s="8" t="str">
        <f t="shared" si="17"/>
        <v>6.5.2006</v>
      </c>
      <c r="S1558" s="8" t="s">
        <v>3013</v>
      </c>
      <c r="T1558" s="8" t="s">
        <v>3013</v>
      </c>
      <c r="U1558" s="12"/>
      <c r="V1558" s="12"/>
      <c r="W1558" s="8" t="s">
        <v>3013</v>
      </c>
      <c r="X1558" s="8"/>
    </row>
    <row r="1559" spans="1:24" ht="15" customHeight="1" x14ac:dyDescent="0.25">
      <c r="A1559" s="8" t="s">
        <v>24</v>
      </c>
      <c r="B1559" s="9">
        <v>2238</v>
      </c>
      <c r="C1559" s="8"/>
      <c r="D1559" s="8" t="s">
        <v>3199</v>
      </c>
      <c r="E1559" s="13" t="s">
        <v>98</v>
      </c>
      <c r="F1559" s="13" t="s">
        <v>3200</v>
      </c>
      <c r="G1559" s="8" t="s">
        <v>3201</v>
      </c>
      <c r="H1559" s="10" t="s">
        <v>3199</v>
      </c>
      <c r="I1559" s="8" t="s">
        <v>74</v>
      </c>
      <c r="J1559" s="8" t="s">
        <v>1203</v>
      </c>
      <c r="K1559" s="8" t="s">
        <v>4729</v>
      </c>
      <c r="L1559" s="8" t="s">
        <v>4746</v>
      </c>
      <c r="M1559" s="15" t="s">
        <v>4787</v>
      </c>
      <c r="N1559" s="8"/>
      <c r="O1559" s="13"/>
      <c r="P1559" s="8"/>
      <c r="Q1559" s="21">
        <v>38610</v>
      </c>
      <c r="R1559" s="13" t="str">
        <f t="shared" si="17"/>
        <v>15.9.2005</v>
      </c>
      <c r="S1559" s="13" t="s">
        <v>3013</v>
      </c>
      <c r="T1559" s="13" t="s">
        <v>3013</v>
      </c>
      <c r="U1559" s="12"/>
      <c r="V1559" s="12"/>
      <c r="W1559" s="8" t="s">
        <v>3013</v>
      </c>
      <c r="X1559" s="8"/>
    </row>
    <row r="1560" spans="1:24" ht="15" customHeight="1" x14ac:dyDescent="0.25">
      <c r="A1560" s="8" t="s">
        <v>24</v>
      </c>
      <c r="B1560" s="9">
        <v>2239</v>
      </c>
      <c r="C1560" s="8"/>
      <c r="D1560" s="8" t="s">
        <v>3434</v>
      </c>
      <c r="E1560" s="8" t="s">
        <v>2028</v>
      </c>
      <c r="F1560" s="8" t="s">
        <v>3435</v>
      </c>
      <c r="G1560" s="8" t="s">
        <v>3436</v>
      </c>
      <c r="H1560" s="10" t="s">
        <v>3434</v>
      </c>
      <c r="I1560" s="13" t="s">
        <v>2137</v>
      </c>
      <c r="J1560" s="8" t="s">
        <v>1226</v>
      </c>
      <c r="K1560" s="8"/>
      <c r="L1560" s="8" t="s">
        <v>4686</v>
      </c>
      <c r="M1560" s="16" t="s">
        <v>4687</v>
      </c>
      <c r="N1560" s="8"/>
      <c r="O1560" s="8"/>
      <c r="P1560" s="8"/>
      <c r="Q1560" s="20">
        <v>38830</v>
      </c>
      <c r="R1560" s="8" t="str">
        <f t="shared" si="17"/>
        <v>23.4.2006</v>
      </c>
      <c r="S1560" s="13" t="s">
        <v>3013</v>
      </c>
      <c r="T1560" s="13" t="s">
        <v>3013</v>
      </c>
      <c r="U1560" s="12"/>
      <c r="V1560" s="12"/>
      <c r="W1560" s="8" t="s">
        <v>3013</v>
      </c>
      <c r="X1560" s="8"/>
    </row>
    <row r="1561" spans="1:24" ht="15" customHeight="1" x14ac:dyDescent="0.25">
      <c r="A1561" s="8" t="s">
        <v>24</v>
      </c>
      <c r="B1561" s="9">
        <v>2240</v>
      </c>
      <c r="C1561" s="8"/>
      <c r="D1561" s="8" t="s">
        <v>4788</v>
      </c>
      <c r="E1561" s="8" t="s">
        <v>26</v>
      </c>
      <c r="F1561" s="8" t="s">
        <v>4789</v>
      </c>
      <c r="G1561" s="8" t="s">
        <v>4790</v>
      </c>
      <c r="H1561" s="10" t="s">
        <v>4788</v>
      </c>
      <c r="I1561" s="8" t="s">
        <v>2137</v>
      </c>
      <c r="J1561" s="8" t="s">
        <v>1226</v>
      </c>
      <c r="K1561" s="8"/>
      <c r="L1561" s="8" t="s">
        <v>4686</v>
      </c>
      <c r="M1561" s="15" t="s">
        <v>4687</v>
      </c>
      <c r="N1561" s="8"/>
      <c r="O1561" s="8"/>
      <c r="P1561" s="8"/>
      <c r="Q1561" s="20">
        <v>38830</v>
      </c>
      <c r="R1561" s="8" t="str">
        <f t="shared" si="17"/>
        <v>23.4.2006</v>
      </c>
      <c r="S1561" s="8" t="s">
        <v>3013</v>
      </c>
      <c r="T1561" s="8" t="s">
        <v>3013</v>
      </c>
      <c r="U1561" s="12"/>
      <c r="V1561" s="12"/>
      <c r="W1561" s="8" t="s">
        <v>3013</v>
      </c>
      <c r="X1561" s="8" t="s">
        <v>4791</v>
      </c>
    </row>
    <row r="1562" spans="1:24" ht="15" customHeight="1" x14ac:dyDescent="0.25">
      <c r="A1562" s="8" t="s">
        <v>24</v>
      </c>
      <c r="B1562" s="9">
        <v>2241</v>
      </c>
      <c r="C1562" s="8"/>
      <c r="D1562" s="10" t="str">
        <f>E1562&amp;" "&amp;F1562&amp;" "&amp;G1562</f>
        <v>Flavoparmelia flaventior (Stirt.) Hale</v>
      </c>
      <c r="E1562" s="8" t="s">
        <v>798</v>
      </c>
      <c r="F1562" s="8" t="s">
        <v>4792</v>
      </c>
      <c r="G1562" s="8" t="s">
        <v>4793</v>
      </c>
      <c r="H1562" s="10" t="s">
        <v>4794</v>
      </c>
      <c r="I1562" s="8" t="s">
        <v>74</v>
      </c>
      <c r="J1562" s="8" t="s">
        <v>1226</v>
      </c>
      <c r="K1562" s="8"/>
      <c r="L1562" s="8" t="s">
        <v>4734</v>
      </c>
      <c r="M1562" s="15" t="s">
        <v>4795</v>
      </c>
      <c r="N1562" s="8"/>
      <c r="O1562" s="8" t="s">
        <v>4692</v>
      </c>
      <c r="P1562" s="8"/>
      <c r="Q1562" s="20">
        <v>38830</v>
      </c>
      <c r="R1562" s="8" t="str">
        <f t="shared" si="17"/>
        <v>23.4.2006</v>
      </c>
      <c r="S1562" s="13" t="s">
        <v>3013</v>
      </c>
      <c r="T1562" s="13" t="s">
        <v>3013</v>
      </c>
      <c r="U1562" s="12"/>
      <c r="V1562" s="12"/>
      <c r="W1562" s="8" t="s">
        <v>3013</v>
      </c>
      <c r="X1562" s="8"/>
    </row>
    <row r="1563" spans="1:24" ht="15" customHeight="1" x14ac:dyDescent="0.25">
      <c r="A1563" s="8" t="s">
        <v>24</v>
      </c>
      <c r="B1563" s="9">
        <v>2242</v>
      </c>
      <c r="C1563" s="8"/>
      <c r="D1563" s="8" t="s">
        <v>4796</v>
      </c>
      <c r="E1563" s="8" t="s">
        <v>218</v>
      </c>
      <c r="F1563" s="8" t="s">
        <v>1688</v>
      </c>
      <c r="G1563" s="8" t="s">
        <v>4797</v>
      </c>
      <c r="H1563" s="10" t="s">
        <v>4796</v>
      </c>
      <c r="I1563" s="8" t="s">
        <v>74</v>
      </c>
      <c r="J1563" s="8" t="s">
        <v>1226</v>
      </c>
      <c r="K1563" s="8"/>
      <c r="L1563" s="8" t="s">
        <v>1310</v>
      </c>
      <c r="M1563" s="15" t="s">
        <v>4689</v>
      </c>
      <c r="N1563" s="8"/>
      <c r="O1563" s="8" t="s">
        <v>4229</v>
      </c>
      <c r="P1563" s="8"/>
      <c r="Q1563" s="20">
        <v>38827</v>
      </c>
      <c r="R1563" s="8" t="str">
        <f t="shared" si="17"/>
        <v>20.4.2006</v>
      </c>
      <c r="S1563" s="8" t="s">
        <v>3013</v>
      </c>
      <c r="T1563" s="8" t="s">
        <v>3013</v>
      </c>
      <c r="U1563" s="12"/>
      <c r="V1563" s="12"/>
      <c r="W1563" s="8" t="s">
        <v>3013</v>
      </c>
      <c r="X1563" s="8"/>
    </row>
    <row r="1564" spans="1:24" ht="15" customHeight="1" x14ac:dyDescent="0.25">
      <c r="A1564" s="8" t="s">
        <v>24</v>
      </c>
      <c r="B1564" s="9">
        <v>2243</v>
      </c>
      <c r="C1564" s="8"/>
      <c r="D1564" s="8" t="s">
        <v>4798</v>
      </c>
      <c r="E1564" s="8" t="s">
        <v>26</v>
      </c>
      <c r="F1564" s="8" t="s">
        <v>2312</v>
      </c>
      <c r="G1564" s="8" t="s">
        <v>4799</v>
      </c>
      <c r="H1564" s="10" t="s">
        <v>4798</v>
      </c>
      <c r="I1564" s="8" t="s">
        <v>2137</v>
      </c>
      <c r="J1564" s="8" t="s">
        <v>1226</v>
      </c>
      <c r="K1564" s="8"/>
      <c r="L1564" s="8" t="s">
        <v>4686</v>
      </c>
      <c r="M1564" s="15" t="s">
        <v>4687</v>
      </c>
      <c r="N1564" s="8"/>
      <c r="O1564" s="8"/>
      <c r="P1564" s="8"/>
      <c r="Q1564" s="20">
        <v>38830</v>
      </c>
      <c r="R1564" s="8" t="str">
        <f t="shared" si="17"/>
        <v>23.4.2006</v>
      </c>
      <c r="S1564" s="8" t="s">
        <v>3013</v>
      </c>
      <c r="T1564" s="8" t="s">
        <v>3013</v>
      </c>
      <c r="U1564" s="12"/>
      <c r="V1564" s="12"/>
      <c r="W1564" s="8" t="s">
        <v>3013</v>
      </c>
      <c r="X1564" s="8"/>
    </row>
    <row r="1565" spans="1:24" ht="15" customHeight="1" x14ac:dyDescent="0.25">
      <c r="A1565" s="8" t="s">
        <v>24</v>
      </c>
      <c r="B1565" s="9">
        <v>2244</v>
      </c>
      <c r="C1565" s="8"/>
      <c r="D1565" s="8" t="s">
        <v>3440</v>
      </c>
      <c r="E1565" s="8" t="s">
        <v>2028</v>
      </c>
      <c r="F1565" s="8" t="s">
        <v>2033</v>
      </c>
      <c r="G1565" s="8" t="s">
        <v>3441</v>
      </c>
      <c r="H1565" s="10" t="s">
        <v>3440</v>
      </c>
      <c r="I1565" s="8" t="s">
        <v>74</v>
      </c>
      <c r="J1565" s="8" t="s">
        <v>1180</v>
      </c>
      <c r="K1565" s="8" t="s">
        <v>4366</v>
      </c>
      <c r="L1565" s="8"/>
      <c r="M1565" s="15" t="s">
        <v>4368</v>
      </c>
      <c r="N1565" s="8"/>
      <c r="O1565" s="8"/>
      <c r="P1565" s="8"/>
      <c r="Q1565" s="20">
        <v>37736</v>
      </c>
      <c r="R1565" s="8" t="str">
        <f t="shared" si="17"/>
        <v>25.4.2003</v>
      </c>
      <c r="S1565" s="8" t="s">
        <v>3013</v>
      </c>
      <c r="T1565" s="8" t="s">
        <v>3013</v>
      </c>
      <c r="U1565" s="12"/>
      <c r="V1565" s="12"/>
      <c r="W1565" s="8" t="s">
        <v>3013</v>
      </c>
      <c r="X1565" s="8" t="s">
        <v>4800</v>
      </c>
    </row>
    <row r="1566" spans="1:24" ht="15" customHeight="1" x14ac:dyDescent="0.25">
      <c r="A1566" s="8" t="s">
        <v>24</v>
      </c>
      <c r="B1566" s="9">
        <v>2245</v>
      </c>
      <c r="C1566" s="8"/>
      <c r="D1566" s="8" t="s">
        <v>3120</v>
      </c>
      <c r="E1566" s="8" t="s">
        <v>26</v>
      </c>
      <c r="F1566" s="8" t="s">
        <v>520</v>
      </c>
      <c r="G1566" s="8" t="s">
        <v>3121</v>
      </c>
      <c r="H1566" s="10" t="s">
        <v>3120</v>
      </c>
      <c r="I1566" s="8" t="s">
        <v>74</v>
      </c>
      <c r="J1566" s="8" t="s">
        <v>1180</v>
      </c>
      <c r="K1566" s="8" t="s">
        <v>4366</v>
      </c>
      <c r="L1566" s="8"/>
      <c r="M1566" s="15" t="s">
        <v>4368</v>
      </c>
      <c r="N1566" s="8"/>
      <c r="O1566" s="8"/>
      <c r="P1566" s="8"/>
      <c r="Q1566" s="20">
        <v>37736</v>
      </c>
      <c r="R1566" s="8" t="str">
        <f t="shared" si="17"/>
        <v>25.4.2003</v>
      </c>
      <c r="S1566" s="8" t="s">
        <v>3013</v>
      </c>
      <c r="T1566" s="8" t="s">
        <v>3013</v>
      </c>
      <c r="U1566" s="12"/>
      <c r="V1566" s="12"/>
      <c r="W1566" s="8" t="s">
        <v>3013</v>
      </c>
      <c r="X1566" s="8"/>
    </row>
    <row r="1567" spans="1:24" ht="15" customHeight="1" x14ac:dyDescent="0.25">
      <c r="A1567" s="8" t="s">
        <v>24</v>
      </c>
      <c r="B1567" s="9">
        <v>2246</v>
      </c>
      <c r="C1567" s="8"/>
      <c r="D1567" s="8" t="s">
        <v>3105</v>
      </c>
      <c r="E1567" s="8" t="s">
        <v>3106</v>
      </c>
      <c r="F1567" s="8" t="s">
        <v>2286</v>
      </c>
      <c r="G1567" s="8" t="s">
        <v>3107</v>
      </c>
      <c r="H1567" s="10" t="s">
        <v>3105</v>
      </c>
      <c r="I1567" s="8" t="s">
        <v>74</v>
      </c>
      <c r="J1567" s="8" t="s">
        <v>1180</v>
      </c>
      <c r="K1567" s="8" t="s">
        <v>4366</v>
      </c>
      <c r="L1567" s="8"/>
      <c r="M1567" s="15" t="s">
        <v>4368</v>
      </c>
      <c r="N1567" s="8"/>
      <c r="O1567" s="8"/>
      <c r="P1567" s="8"/>
      <c r="Q1567" s="20">
        <v>37736</v>
      </c>
      <c r="R1567" s="8" t="str">
        <f t="shared" si="17"/>
        <v>25.4.2003</v>
      </c>
      <c r="S1567" s="13" t="s">
        <v>3013</v>
      </c>
      <c r="T1567" s="13" t="s">
        <v>3013</v>
      </c>
      <c r="U1567" s="12"/>
      <c r="V1567" s="12"/>
      <c r="W1567" s="8" t="s">
        <v>3013</v>
      </c>
      <c r="X1567" s="8"/>
    </row>
    <row r="1568" spans="1:24" ht="15" customHeight="1" x14ac:dyDescent="0.25">
      <c r="A1568" s="8" t="s">
        <v>24</v>
      </c>
      <c r="B1568" s="9">
        <v>2247</v>
      </c>
      <c r="C1568" s="8"/>
      <c r="D1568" s="8" t="s">
        <v>4801</v>
      </c>
      <c r="E1568" s="8" t="s">
        <v>1002</v>
      </c>
      <c r="F1568" s="8" t="s">
        <v>67</v>
      </c>
      <c r="G1568" s="8"/>
      <c r="H1568" s="10" t="s">
        <v>4801</v>
      </c>
      <c r="I1568" s="8" t="s">
        <v>74</v>
      </c>
      <c r="J1568" s="15" t="s">
        <v>1279</v>
      </c>
      <c r="K1568" s="15" t="s">
        <v>3017</v>
      </c>
      <c r="L1568" s="15" t="s">
        <v>4115</v>
      </c>
      <c r="M1568" s="15" t="s">
        <v>4802</v>
      </c>
      <c r="N1568" s="8"/>
      <c r="O1568" s="8"/>
      <c r="P1568" s="8"/>
      <c r="Q1568" s="20">
        <v>38585</v>
      </c>
      <c r="R1568" s="8" t="str">
        <f t="shared" si="17"/>
        <v>21.8.2005</v>
      </c>
      <c r="S1568" s="8" t="s">
        <v>3013</v>
      </c>
      <c r="T1568" s="8" t="s">
        <v>3013</v>
      </c>
      <c r="U1568" s="12"/>
      <c r="V1568" s="12"/>
      <c r="W1568" s="8" t="s">
        <v>3013</v>
      </c>
      <c r="X1568" s="8" t="s">
        <v>4803</v>
      </c>
    </row>
    <row r="1569" spans="1:25" ht="15" customHeight="1" x14ac:dyDescent="0.25">
      <c r="A1569" s="8" t="s">
        <v>24</v>
      </c>
      <c r="B1569" s="9">
        <v>2248</v>
      </c>
      <c r="C1569" s="8"/>
      <c r="D1569" s="8" t="s">
        <v>3520</v>
      </c>
      <c r="E1569" s="8" t="s">
        <v>1002</v>
      </c>
      <c r="F1569" s="8" t="s">
        <v>3521</v>
      </c>
      <c r="G1569" s="8" t="s">
        <v>3522</v>
      </c>
      <c r="H1569" s="10" t="s">
        <v>3520</v>
      </c>
      <c r="I1569" s="8" t="s">
        <v>74</v>
      </c>
      <c r="J1569" s="8" t="s">
        <v>1203</v>
      </c>
      <c r="K1569" s="8" t="s">
        <v>4729</v>
      </c>
      <c r="L1569" s="8" t="s">
        <v>4730</v>
      </c>
      <c r="M1569" s="8" t="s">
        <v>4754</v>
      </c>
      <c r="N1569" s="8"/>
      <c r="O1569" s="8"/>
      <c r="P1569" s="8"/>
      <c r="Q1569" s="20">
        <v>38609</v>
      </c>
      <c r="R1569" s="8" t="str">
        <f t="shared" si="17"/>
        <v>14.9.2005</v>
      </c>
      <c r="S1569" s="8" t="s">
        <v>3013</v>
      </c>
      <c r="T1569" s="8" t="s">
        <v>3013</v>
      </c>
      <c r="U1569" s="12"/>
      <c r="V1569" s="12"/>
      <c r="W1569" s="8" t="s">
        <v>3013</v>
      </c>
      <c r="X1569" s="8"/>
    </row>
    <row r="1570" spans="1:25" ht="15" customHeight="1" x14ac:dyDescent="0.25">
      <c r="A1570" s="8" t="s">
        <v>24</v>
      </c>
      <c r="B1570" s="9">
        <v>2249</v>
      </c>
      <c r="C1570" s="8"/>
      <c r="D1570" s="8" t="s">
        <v>4770</v>
      </c>
      <c r="E1570" s="8" t="s">
        <v>26</v>
      </c>
      <c r="F1570" s="8" t="s">
        <v>728</v>
      </c>
      <c r="G1570" s="8" t="s">
        <v>3151</v>
      </c>
      <c r="H1570" s="10" t="s">
        <v>4770</v>
      </c>
      <c r="I1570" s="8" t="s">
        <v>74</v>
      </c>
      <c r="J1570" s="8" t="s">
        <v>1203</v>
      </c>
      <c r="K1570" s="8" t="s">
        <v>4729</v>
      </c>
      <c r="L1570" s="8" t="s">
        <v>4746</v>
      </c>
      <c r="M1570" s="15" t="s">
        <v>4787</v>
      </c>
      <c r="N1570" s="8"/>
      <c r="O1570" s="8"/>
      <c r="P1570" s="8"/>
      <c r="Q1570" s="20">
        <v>38975</v>
      </c>
      <c r="R1570" s="8" t="str">
        <f t="shared" si="17"/>
        <v>15.9.2006</v>
      </c>
      <c r="S1570" s="8" t="s">
        <v>3013</v>
      </c>
      <c r="T1570" s="8" t="s">
        <v>3013</v>
      </c>
      <c r="U1570" s="12"/>
      <c r="V1570" s="12"/>
      <c r="W1570" s="8" t="s">
        <v>3013</v>
      </c>
      <c r="X1570" s="8" t="s">
        <v>4586</v>
      </c>
    </row>
    <row r="1571" spans="1:25" ht="15" customHeight="1" x14ac:dyDescent="0.25">
      <c r="A1571" s="8" t="s">
        <v>24</v>
      </c>
      <c r="B1571" s="9">
        <v>2250</v>
      </c>
      <c r="C1571" s="8"/>
      <c r="D1571" s="8" t="s">
        <v>4804</v>
      </c>
      <c r="E1571" s="8" t="s">
        <v>984</v>
      </c>
      <c r="F1571" s="8" t="s">
        <v>1863</v>
      </c>
      <c r="G1571" s="8" t="s">
        <v>4805</v>
      </c>
      <c r="H1571" s="8" t="s">
        <v>4804</v>
      </c>
      <c r="I1571" s="8" t="s">
        <v>74</v>
      </c>
      <c r="J1571" s="8" t="s">
        <v>1203</v>
      </c>
      <c r="K1571" s="8" t="s">
        <v>4729</v>
      </c>
      <c r="L1571" s="8" t="s">
        <v>4746</v>
      </c>
      <c r="M1571" s="15" t="s">
        <v>4750</v>
      </c>
      <c r="N1571" s="8"/>
      <c r="O1571" s="8"/>
      <c r="P1571" s="8"/>
      <c r="Q1571" s="20">
        <v>38975</v>
      </c>
      <c r="R1571" s="8" t="str">
        <f t="shared" si="17"/>
        <v>15.9.2006</v>
      </c>
      <c r="S1571" s="8" t="s">
        <v>3013</v>
      </c>
      <c r="T1571" s="8" t="s">
        <v>3013</v>
      </c>
      <c r="U1571" s="12"/>
      <c r="V1571" s="12"/>
      <c r="W1571" s="8" t="s">
        <v>3013</v>
      </c>
      <c r="X1571" s="8"/>
    </row>
    <row r="1572" spans="1:25" ht="15" customHeight="1" x14ac:dyDescent="0.25">
      <c r="A1572" s="8" t="s">
        <v>24</v>
      </c>
      <c r="B1572" s="9">
        <v>2251</v>
      </c>
      <c r="C1572" s="8"/>
      <c r="D1572" s="8" t="s">
        <v>4806</v>
      </c>
      <c r="E1572" s="8" t="s">
        <v>190</v>
      </c>
      <c r="F1572" s="8" t="s">
        <v>4807</v>
      </c>
      <c r="G1572" s="8" t="s">
        <v>4808</v>
      </c>
      <c r="H1572" s="8" t="s">
        <v>4806</v>
      </c>
      <c r="I1572" s="8" t="s">
        <v>74</v>
      </c>
      <c r="J1572" s="8" t="s">
        <v>1203</v>
      </c>
      <c r="K1572" s="8" t="s">
        <v>4729</v>
      </c>
      <c r="L1572" s="8" t="s">
        <v>4746</v>
      </c>
      <c r="M1572" s="15" t="s">
        <v>4787</v>
      </c>
      <c r="N1572" s="8"/>
      <c r="O1572" s="8"/>
      <c r="P1572" s="8"/>
      <c r="Q1572" s="20">
        <v>38610</v>
      </c>
      <c r="R1572" s="8" t="str">
        <f t="shared" si="17"/>
        <v>15.9.2005</v>
      </c>
      <c r="S1572" s="8" t="s">
        <v>3013</v>
      </c>
      <c r="T1572" s="8" t="s">
        <v>3013</v>
      </c>
      <c r="U1572" s="12"/>
      <c r="V1572" s="12"/>
      <c r="W1572" s="8" t="s">
        <v>3013</v>
      </c>
      <c r="X1572" s="8"/>
    </row>
    <row r="1573" spans="1:25" ht="15" customHeight="1" x14ac:dyDescent="0.25">
      <c r="A1573" s="8" t="s">
        <v>24</v>
      </c>
      <c r="B1573" s="9">
        <v>2252</v>
      </c>
      <c r="C1573" s="8"/>
      <c r="D1573" s="8" t="s">
        <v>4809</v>
      </c>
      <c r="E1573" s="8" t="s">
        <v>4810</v>
      </c>
      <c r="F1573" s="8" t="s">
        <v>4811</v>
      </c>
      <c r="G1573" s="8" t="s">
        <v>4812</v>
      </c>
      <c r="H1573" s="8" t="s">
        <v>4809</v>
      </c>
      <c r="I1573" s="8" t="s">
        <v>74</v>
      </c>
      <c r="J1573" s="8" t="s">
        <v>1203</v>
      </c>
      <c r="K1573" s="8" t="s">
        <v>4729</v>
      </c>
      <c r="L1573" s="8" t="s">
        <v>4746</v>
      </c>
      <c r="M1573" s="15" t="s">
        <v>4813</v>
      </c>
      <c r="N1573" s="8"/>
      <c r="O1573" s="8"/>
      <c r="P1573" s="8"/>
      <c r="Q1573" s="20">
        <v>38610</v>
      </c>
      <c r="R1573" s="8" t="str">
        <f t="shared" si="17"/>
        <v>15.9.2005</v>
      </c>
      <c r="S1573" s="13" t="s">
        <v>3013</v>
      </c>
      <c r="T1573" s="13" t="s">
        <v>3013</v>
      </c>
      <c r="U1573" s="12"/>
      <c r="V1573" s="12"/>
      <c r="W1573" s="8" t="s">
        <v>3013</v>
      </c>
      <c r="X1573" s="8"/>
    </row>
    <row r="1574" spans="1:25" ht="15" customHeight="1" x14ac:dyDescent="0.25">
      <c r="A1574" s="8" t="s">
        <v>24</v>
      </c>
      <c r="B1574" s="9">
        <v>2253</v>
      </c>
      <c r="C1574" s="13"/>
      <c r="D1574" s="13" t="s">
        <v>4814</v>
      </c>
      <c r="E1574" s="13" t="s">
        <v>4815</v>
      </c>
      <c r="F1574" s="13" t="s">
        <v>4816</v>
      </c>
      <c r="G1574" s="13" t="s">
        <v>4817</v>
      </c>
      <c r="H1574" s="13" t="s">
        <v>4814</v>
      </c>
      <c r="I1574" s="13" t="s">
        <v>74</v>
      </c>
      <c r="J1574" s="13" t="s">
        <v>1226</v>
      </c>
      <c r="K1574" s="13"/>
      <c r="L1574" s="13" t="s">
        <v>1310</v>
      </c>
      <c r="M1574" s="16" t="s">
        <v>4689</v>
      </c>
      <c r="N1574" s="13"/>
      <c r="O1574" s="13" t="s">
        <v>4229</v>
      </c>
      <c r="P1574" s="13"/>
      <c r="Q1574" s="21">
        <v>38827</v>
      </c>
      <c r="R1574" s="13" t="str">
        <f t="shared" si="17"/>
        <v>20.4.2006</v>
      </c>
      <c r="S1574" s="13" t="s">
        <v>3013</v>
      </c>
      <c r="T1574" s="13" t="s">
        <v>3013</v>
      </c>
      <c r="U1574" s="19"/>
      <c r="V1574" s="19"/>
      <c r="W1574" s="13" t="s">
        <v>3013</v>
      </c>
      <c r="X1574" s="13"/>
      <c r="Y1574" s="19"/>
    </row>
    <row r="1575" spans="1:25" ht="15" customHeight="1" x14ac:dyDescent="0.25">
      <c r="A1575" s="8" t="s">
        <v>24</v>
      </c>
      <c r="B1575" s="9">
        <v>2254</v>
      </c>
      <c r="C1575" s="8"/>
      <c r="D1575" s="8" t="s">
        <v>4818</v>
      </c>
      <c r="E1575" s="8" t="s">
        <v>4819</v>
      </c>
      <c r="F1575" s="8" t="s">
        <v>868</v>
      </c>
      <c r="G1575" s="8" t="s">
        <v>528</v>
      </c>
      <c r="H1575" s="8" t="s">
        <v>4818</v>
      </c>
      <c r="I1575" s="8" t="s">
        <v>4820</v>
      </c>
      <c r="J1575" s="8" t="s">
        <v>4821</v>
      </c>
      <c r="K1575" s="8" t="s">
        <v>4822</v>
      </c>
      <c r="L1575" s="8"/>
      <c r="M1575" s="15" t="s">
        <v>4823</v>
      </c>
      <c r="N1575" s="8"/>
      <c r="O1575" s="8"/>
      <c r="P1575" s="8"/>
      <c r="Q1575" s="20">
        <v>38947</v>
      </c>
      <c r="R1575" s="8" t="str">
        <f t="shared" si="17"/>
        <v>18.8.2006</v>
      </c>
      <c r="S1575" s="8" t="s">
        <v>4824</v>
      </c>
      <c r="T1575" s="8" t="s">
        <v>3013</v>
      </c>
      <c r="U1575" s="12"/>
      <c r="V1575" s="12"/>
      <c r="W1575" s="8" t="s">
        <v>3013</v>
      </c>
      <c r="X1575" s="8"/>
    </row>
    <row r="1576" spans="1:25" ht="15" customHeight="1" x14ac:dyDescent="0.25">
      <c r="A1576" s="8" t="s">
        <v>24</v>
      </c>
      <c r="B1576" s="9">
        <v>2255</v>
      </c>
      <c r="C1576" s="8"/>
      <c r="D1576" s="8" t="s">
        <v>4825</v>
      </c>
      <c r="E1576" s="8" t="s">
        <v>818</v>
      </c>
      <c r="F1576" s="8" t="s">
        <v>4826</v>
      </c>
      <c r="G1576" s="8" t="s">
        <v>46</v>
      </c>
      <c r="H1576" s="8" t="s">
        <v>4825</v>
      </c>
      <c r="I1576" s="8" t="s">
        <v>74</v>
      </c>
      <c r="J1576" s="8" t="s">
        <v>1203</v>
      </c>
      <c r="K1576" s="8" t="s">
        <v>4729</v>
      </c>
      <c r="L1576" s="8" t="s">
        <v>2344</v>
      </c>
      <c r="M1576" s="8"/>
      <c r="N1576" s="8"/>
      <c r="O1576" s="8" t="s">
        <v>4827</v>
      </c>
      <c r="P1576" s="8"/>
      <c r="Q1576" s="20">
        <v>38786</v>
      </c>
      <c r="R1576" s="8" t="str">
        <f t="shared" si="17"/>
        <v>10.3.2006</v>
      </c>
      <c r="S1576" s="13" t="s">
        <v>4828</v>
      </c>
      <c r="T1576" s="13" t="s">
        <v>4828</v>
      </c>
      <c r="U1576" s="12"/>
      <c r="V1576" s="12"/>
      <c r="W1576" s="8" t="s">
        <v>4828</v>
      </c>
      <c r="X1576" s="8"/>
    </row>
    <row r="1577" spans="1:25" ht="15" customHeight="1" x14ac:dyDescent="0.25">
      <c r="A1577" s="8" t="s">
        <v>24</v>
      </c>
      <c r="B1577" s="9">
        <v>2256</v>
      </c>
      <c r="C1577" s="8"/>
      <c r="D1577" s="10" t="str">
        <f>E1577&amp;" "&amp;F1577&amp;" "&amp;G1577</f>
        <v>Xanthoparmelia protomatrae (Gyeln.) Hale</v>
      </c>
      <c r="E1577" s="8" t="s">
        <v>2069</v>
      </c>
      <c r="F1577" s="8" t="s">
        <v>4220</v>
      </c>
      <c r="G1577" s="8" t="s">
        <v>4221</v>
      </c>
      <c r="H1577" s="8" t="s">
        <v>4829</v>
      </c>
      <c r="I1577" s="8" t="s">
        <v>74</v>
      </c>
      <c r="J1577" s="8" t="s">
        <v>1203</v>
      </c>
      <c r="K1577" s="8" t="s">
        <v>4729</v>
      </c>
      <c r="L1577" s="8" t="s">
        <v>2344</v>
      </c>
      <c r="M1577" s="8"/>
      <c r="N1577" s="8"/>
      <c r="O1577" s="8" t="s">
        <v>4827</v>
      </c>
      <c r="P1577" s="8"/>
      <c r="Q1577" s="20">
        <v>38786</v>
      </c>
      <c r="R1577" s="8" t="str">
        <f t="shared" si="17"/>
        <v>10.3.2006</v>
      </c>
      <c r="S1577" s="8" t="s">
        <v>4828</v>
      </c>
      <c r="T1577" s="8" t="s">
        <v>4828</v>
      </c>
      <c r="U1577" s="12"/>
      <c r="V1577" s="12"/>
      <c r="W1577" s="8" t="s">
        <v>4828</v>
      </c>
      <c r="X1577" s="8"/>
    </row>
    <row r="1578" spans="1:25" ht="15" customHeight="1" x14ac:dyDescent="0.25">
      <c r="A1578" s="8" t="s">
        <v>24</v>
      </c>
      <c r="B1578" s="9">
        <v>2257</v>
      </c>
      <c r="C1578" s="8"/>
      <c r="D1578" s="8" t="s">
        <v>4770</v>
      </c>
      <c r="E1578" s="8" t="s">
        <v>26</v>
      </c>
      <c r="F1578" s="8" t="s">
        <v>728</v>
      </c>
      <c r="G1578" s="8" t="s">
        <v>3151</v>
      </c>
      <c r="H1578" s="8" t="s">
        <v>4770</v>
      </c>
      <c r="I1578" s="8" t="s">
        <v>74</v>
      </c>
      <c r="J1578" s="8" t="s">
        <v>1203</v>
      </c>
      <c r="K1578" s="8" t="s">
        <v>4729</v>
      </c>
      <c r="L1578" s="8" t="s">
        <v>2344</v>
      </c>
      <c r="M1578" s="8"/>
      <c r="N1578" s="8"/>
      <c r="O1578" s="8" t="s">
        <v>4827</v>
      </c>
      <c r="P1578" s="8"/>
      <c r="Q1578" s="20">
        <v>38786</v>
      </c>
      <c r="R1578" s="8" t="str">
        <f t="shared" si="17"/>
        <v>10.3.2006</v>
      </c>
      <c r="S1578" s="8" t="s">
        <v>4828</v>
      </c>
      <c r="T1578" s="8" t="s">
        <v>4828</v>
      </c>
      <c r="U1578" s="12"/>
      <c r="V1578" s="12"/>
      <c r="W1578" s="8" t="s">
        <v>4828</v>
      </c>
      <c r="X1578" s="8"/>
    </row>
    <row r="1579" spans="1:25" ht="15" customHeight="1" x14ac:dyDescent="0.25">
      <c r="A1579" s="8" t="s">
        <v>24</v>
      </c>
      <c r="B1579" s="9">
        <v>2258</v>
      </c>
      <c r="C1579" s="8"/>
      <c r="D1579" s="8" t="s">
        <v>3145</v>
      </c>
      <c r="E1579" s="8" t="s">
        <v>26</v>
      </c>
      <c r="F1579" s="8" t="s">
        <v>578</v>
      </c>
      <c r="G1579" s="8" t="s">
        <v>3146</v>
      </c>
      <c r="H1579" s="10" t="s">
        <v>3145</v>
      </c>
      <c r="I1579" s="8" t="s">
        <v>4830</v>
      </c>
      <c r="J1579" s="8" t="s">
        <v>4831</v>
      </c>
      <c r="K1579" s="8" t="s">
        <v>4832</v>
      </c>
      <c r="L1579" s="8" t="s">
        <v>4833</v>
      </c>
      <c r="M1579" s="8" t="s">
        <v>4834</v>
      </c>
      <c r="N1579" s="8"/>
      <c r="O1579" s="8"/>
      <c r="P1579" s="8"/>
      <c r="Q1579" s="20">
        <v>37851</v>
      </c>
      <c r="R1579" s="8" t="str">
        <f t="shared" ref="R1579:R1593" si="18">TEXT(Q1579,"d.m.rrrr")</f>
        <v>18.8.2003</v>
      </c>
      <c r="S1579" s="8" t="s">
        <v>3013</v>
      </c>
      <c r="T1579" s="8" t="s">
        <v>3013</v>
      </c>
      <c r="U1579" s="12"/>
      <c r="V1579" s="12"/>
      <c r="W1579" s="8" t="s">
        <v>3013</v>
      </c>
      <c r="X1579" s="8"/>
    </row>
    <row r="1580" spans="1:25" ht="15" customHeight="1" x14ac:dyDescent="0.25">
      <c r="A1580" s="8" t="s">
        <v>24</v>
      </c>
      <c r="B1580" s="9">
        <v>2259</v>
      </c>
      <c r="C1580" s="8"/>
      <c r="D1580" s="8" t="s">
        <v>3161</v>
      </c>
      <c r="E1580" s="8" t="s">
        <v>26</v>
      </c>
      <c r="F1580" s="8" t="s">
        <v>707</v>
      </c>
      <c r="G1580" s="8" t="s">
        <v>528</v>
      </c>
      <c r="H1580" s="10" t="s">
        <v>3161</v>
      </c>
      <c r="I1580" s="8" t="s">
        <v>4830</v>
      </c>
      <c r="J1580" s="8" t="s">
        <v>4831</v>
      </c>
      <c r="K1580" s="8" t="s">
        <v>4832</v>
      </c>
      <c r="L1580" s="8" t="s">
        <v>4833</v>
      </c>
      <c r="M1580" s="8" t="s">
        <v>4834</v>
      </c>
      <c r="N1580" s="8"/>
      <c r="O1580" s="8"/>
      <c r="P1580" s="8"/>
      <c r="Q1580" s="20">
        <v>37851</v>
      </c>
      <c r="R1580" s="8" t="str">
        <f t="shared" si="18"/>
        <v>18.8.2003</v>
      </c>
      <c r="S1580" s="8" t="s">
        <v>3013</v>
      </c>
      <c r="T1580" s="8" t="s">
        <v>3013</v>
      </c>
      <c r="U1580" s="12"/>
      <c r="V1580" s="12"/>
      <c r="W1580" s="8" t="s">
        <v>3013</v>
      </c>
      <c r="X1580" s="8"/>
    </row>
    <row r="1581" spans="1:25" ht="15" customHeight="1" x14ac:dyDescent="0.25">
      <c r="A1581" s="8" t="s">
        <v>24</v>
      </c>
      <c r="B1581" s="9">
        <v>2260</v>
      </c>
      <c r="C1581" s="8"/>
      <c r="D1581" s="8" t="s">
        <v>3536</v>
      </c>
      <c r="E1581" s="8" t="s">
        <v>1152</v>
      </c>
      <c r="F1581" s="8" t="s">
        <v>3537</v>
      </c>
      <c r="G1581" s="8" t="s">
        <v>421</v>
      </c>
      <c r="H1581" s="10" t="s">
        <v>3536</v>
      </c>
      <c r="I1581" s="8" t="s">
        <v>4830</v>
      </c>
      <c r="J1581" s="8" t="s">
        <v>4831</v>
      </c>
      <c r="K1581" s="8" t="s">
        <v>4832</v>
      </c>
      <c r="L1581" s="8" t="s">
        <v>4833</v>
      </c>
      <c r="M1581" s="8" t="s">
        <v>4834</v>
      </c>
      <c r="N1581" s="8"/>
      <c r="O1581" s="8"/>
      <c r="P1581" s="8"/>
      <c r="Q1581" s="20">
        <v>37851</v>
      </c>
      <c r="R1581" s="8" t="str">
        <f t="shared" si="18"/>
        <v>18.8.2003</v>
      </c>
      <c r="S1581" s="8" t="s">
        <v>3013</v>
      </c>
      <c r="T1581" s="8" t="s">
        <v>3013</v>
      </c>
      <c r="U1581" s="12"/>
      <c r="V1581" s="12"/>
      <c r="W1581" s="8" t="s">
        <v>3013</v>
      </c>
      <c r="X1581" s="8"/>
    </row>
    <row r="1582" spans="1:25" ht="15" customHeight="1" x14ac:dyDescent="0.25">
      <c r="A1582" s="8" t="s">
        <v>24</v>
      </c>
      <c r="B1582" s="9">
        <v>2261</v>
      </c>
      <c r="C1582" s="13"/>
      <c r="D1582" s="13" t="s">
        <v>4771</v>
      </c>
      <c r="E1582" s="13" t="s">
        <v>2934</v>
      </c>
      <c r="F1582" s="13" t="s">
        <v>4772</v>
      </c>
      <c r="G1582" s="13" t="s">
        <v>4773</v>
      </c>
      <c r="H1582" s="18" t="s">
        <v>4771</v>
      </c>
      <c r="I1582" s="13" t="s">
        <v>4830</v>
      </c>
      <c r="J1582" s="13" t="s">
        <v>4831</v>
      </c>
      <c r="K1582" s="13" t="s">
        <v>4832</v>
      </c>
      <c r="L1582" s="13" t="s">
        <v>4833</v>
      </c>
      <c r="M1582" s="13" t="s">
        <v>4834</v>
      </c>
      <c r="N1582" s="13"/>
      <c r="O1582" s="13"/>
      <c r="P1582" s="13"/>
      <c r="Q1582" s="21">
        <v>37851</v>
      </c>
      <c r="R1582" s="13" t="str">
        <f t="shared" si="18"/>
        <v>18.8.2003</v>
      </c>
      <c r="S1582" s="13" t="s">
        <v>3013</v>
      </c>
      <c r="T1582" s="13" t="s">
        <v>3013</v>
      </c>
      <c r="U1582" s="19"/>
      <c r="V1582" s="19"/>
      <c r="W1582" s="13" t="s">
        <v>3013</v>
      </c>
      <c r="X1582" s="13"/>
      <c r="Y1582" s="19"/>
    </row>
    <row r="1583" spans="1:25" ht="15" customHeight="1" x14ac:dyDescent="0.25">
      <c r="A1583" s="8" t="s">
        <v>24</v>
      </c>
      <c r="B1583" s="9">
        <v>2262</v>
      </c>
      <c r="C1583" s="8"/>
      <c r="D1583" s="8" t="s">
        <v>4442</v>
      </c>
      <c r="E1583" s="8" t="s">
        <v>2426</v>
      </c>
      <c r="F1583" s="8" t="s">
        <v>2427</v>
      </c>
      <c r="G1583" s="8" t="s">
        <v>4443</v>
      </c>
      <c r="H1583" s="10" t="s">
        <v>4442</v>
      </c>
      <c r="I1583" s="8" t="s">
        <v>4830</v>
      </c>
      <c r="J1583" s="8" t="s">
        <v>4831</v>
      </c>
      <c r="K1583" s="8" t="s">
        <v>4832</v>
      </c>
      <c r="L1583" s="8" t="s">
        <v>4833</v>
      </c>
      <c r="M1583" s="8" t="s">
        <v>4834</v>
      </c>
      <c r="N1583" s="8"/>
      <c r="O1583" s="8"/>
      <c r="P1583" s="8"/>
      <c r="Q1583" s="20">
        <v>37851</v>
      </c>
      <c r="R1583" s="8" t="str">
        <f t="shared" si="18"/>
        <v>18.8.2003</v>
      </c>
      <c r="S1583" s="13" t="s">
        <v>3013</v>
      </c>
      <c r="T1583" s="13" t="s">
        <v>3013</v>
      </c>
      <c r="U1583" s="12"/>
      <c r="V1583" s="12"/>
      <c r="W1583" s="8" t="s">
        <v>3013</v>
      </c>
      <c r="X1583" s="8"/>
    </row>
    <row r="1584" spans="1:25" ht="15" customHeight="1" x14ac:dyDescent="0.25">
      <c r="A1584" s="8" t="s">
        <v>24</v>
      </c>
      <c r="B1584" s="9">
        <v>2263</v>
      </c>
      <c r="C1584" s="8"/>
      <c r="D1584" s="8" t="s">
        <v>3140</v>
      </c>
      <c r="E1584" s="8" t="s">
        <v>26</v>
      </c>
      <c r="F1584" s="8" t="s">
        <v>564</v>
      </c>
      <c r="G1584" s="8" t="s">
        <v>3141</v>
      </c>
      <c r="H1584" s="10" t="s">
        <v>3140</v>
      </c>
      <c r="I1584" s="8" t="s">
        <v>74</v>
      </c>
      <c r="J1584" s="8" t="s">
        <v>1279</v>
      </c>
      <c r="K1584" s="15" t="s">
        <v>4394</v>
      </c>
      <c r="L1584" s="15" t="s">
        <v>4835</v>
      </c>
      <c r="M1584" s="15" t="s">
        <v>4836</v>
      </c>
      <c r="N1584" s="8"/>
      <c r="O1584" s="8"/>
      <c r="P1584" s="8"/>
      <c r="Q1584" s="20" t="s">
        <v>4837</v>
      </c>
      <c r="R1584" s="8" t="str">
        <f t="shared" si="18"/>
        <v>xx.8.2003</v>
      </c>
      <c r="S1584" s="8" t="s">
        <v>3013</v>
      </c>
      <c r="T1584" s="8" t="s">
        <v>3013</v>
      </c>
      <c r="U1584" s="12"/>
      <c r="V1584" s="12"/>
      <c r="W1584" s="8" t="s">
        <v>3013</v>
      </c>
      <c r="X1584" s="8"/>
    </row>
    <row r="1585" spans="1:24" ht="15" customHeight="1" x14ac:dyDescent="0.25">
      <c r="A1585" s="8" t="s">
        <v>24</v>
      </c>
      <c r="B1585" s="9">
        <v>2264</v>
      </c>
      <c r="C1585" s="8"/>
      <c r="D1585" s="8" t="s">
        <v>3227</v>
      </c>
      <c r="E1585" s="8" t="s">
        <v>814</v>
      </c>
      <c r="F1585" s="8" t="s">
        <v>2482</v>
      </c>
      <c r="G1585" s="8" t="s">
        <v>3228</v>
      </c>
      <c r="H1585" s="8" t="s">
        <v>3227</v>
      </c>
      <c r="I1585" s="8" t="s">
        <v>74</v>
      </c>
      <c r="J1585" s="8" t="s">
        <v>1279</v>
      </c>
      <c r="K1585" s="15" t="s">
        <v>3017</v>
      </c>
      <c r="L1585" s="8"/>
      <c r="M1585" s="15" t="s">
        <v>4638</v>
      </c>
      <c r="N1585" s="8"/>
      <c r="O1585" s="8"/>
      <c r="P1585" s="8"/>
      <c r="Q1585" s="20">
        <v>38979</v>
      </c>
      <c r="R1585" s="8" t="str">
        <f t="shared" si="18"/>
        <v>19.9.2006</v>
      </c>
      <c r="S1585" s="13" t="s">
        <v>3013</v>
      </c>
      <c r="T1585" s="13" t="s">
        <v>3013</v>
      </c>
      <c r="U1585" s="12"/>
      <c r="V1585" s="12"/>
      <c r="W1585" s="8" t="s">
        <v>3013</v>
      </c>
      <c r="X1585" s="8"/>
    </row>
    <row r="1586" spans="1:24" ht="15" customHeight="1" x14ac:dyDescent="0.25">
      <c r="A1586" s="8" t="s">
        <v>24</v>
      </c>
      <c r="B1586" s="9">
        <v>2265</v>
      </c>
      <c r="C1586" s="8"/>
      <c r="D1586" s="8" t="s">
        <v>3227</v>
      </c>
      <c r="E1586" s="8" t="s">
        <v>814</v>
      </c>
      <c r="F1586" s="8" t="s">
        <v>2482</v>
      </c>
      <c r="G1586" s="8" t="s">
        <v>3228</v>
      </c>
      <c r="H1586" s="8" t="s">
        <v>3227</v>
      </c>
      <c r="I1586" s="8" t="s">
        <v>74</v>
      </c>
      <c r="J1586" s="8" t="s">
        <v>1279</v>
      </c>
      <c r="K1586" s="15" t="s">
        <v>3017</v>
      </c>
      <c r="L1586" s="8"/>
      <c r="M1586" s="15" t="s">
        <v>4838</v>
      </c>
      <c r="N1586" s="8"/>
      <c r="O1586" s="8"/>
      <c r="P1586" s="8"/>
      <c r="Q1586" s="20">
        <v>38508</v>
      </c>
      <c r="R1586" s="8" t="str">
        <f t="shared" si="18"/>
        <v>5.6.2005</v>
      </c>
      <c r="S1586" s="13" t="s">
        <v>3013</v>
      </c>
      <c r="T1586" s="13" t="s">
        <v>3013</v>
      </c>
      <c r="U1586" s="12"/>
      <c r="V1586" s="12"/>
      <c r="W1586" s="8" t="s">
        <v>3013</v>
      </c>
      <c r="X1586" s="8" t="s">
        <v>4839</v>
      </c>
    </row>
    <row r="1587" spans="1:24" ht="15" customHeight="1" x14ac:dyDescent="0.25">
      <c r="A1587" s="8" t="s">
        <v>24</v>
      </c>
      <c r="B1587" s="9">
        <v>2266</v>
      </c>
      <c r="C1587" s="8"/>
      <c r="D1587" s="8" t="s">
        <v>3227</v>
      </c>
      <c r="E1587" s="8" t="s">
        <v>814</v>
      </c>
      <c r="F1587" s="8" t="s">
        <v>2482</v>
      </c>
      <c r="G1587" s="8" t="s">
        <v>3228</v>
      </c>
      <c r="H1587" s="8" t="s">
        <v>3227</v>
      </c>
      <c r="I1587" s="8" t="s">
        <v>74</v>
      </c>
      <c r="J1587" s="8" t="s">
        <v>1279</v>
      </c>
      <c r="K1587" s="15" t="s">
        <v>3017</v>
      </c>
      <c r="L1587" s="8"/>
      <c r="M1587" s="8"/>
      <c r="N1587" s="8"/>
      <c r="O1587" s="8"/>
      <c r="P1587" s="8"/>
      <c r="Q1587" s="20">
        <v>38507</v>
      </c>
      <c r="R1587" s="8" t="str">
        <f t="shared" si="18"/>
        <v>4.6.2005</v>
      </c>
      <c r="S1587" s="13" t="s">
        <v>3013</v>
      </c>
      <c r="T1587" s="13" t="s">
        <v>3013</v>
      </c>
      <c r="U1587" s="12"/>
      <c r="V1587" s="12"/>
      <c r="W1587" s="8" t="s">
        <v>3013</v>
      </c>
      <c r="X1587" s="8" t="s">
        <v>4839</v>
      </c>
    </row>
    <row r="1588" spans="1:24" ht="15" customHeight="1" x14ac:dyDescent="0.25">
      <c r="A1588" s="8" t="s">
        <v>24</v>
      </c>
      <c r="B1588" s="9">
        <v>2267</v>
      </c>
      <c r="C1588" s="8"/>
      <c r="D1588" s="8" t="s">
        <v>3227</v>
      </c>
      <c r="E1588" s="8" t="s">
        <v>814</v>
      </c>
      <c r="F1588" s="8" t="s">
        <v>2482</v>
      </c>
      <c r="G1588" s="8" t="s">
        <v>3228</v>
      </c>
      <c r="H1588" s="8" t="s">
        <v>3227</v>
      </c>
      <c r="I1588" s="8" t="s">
        <v>74</v>
      </c>
      <c r="J1588" s="8" t="s">
        <v>1279</v>
      </c>
      <c r="K1588" s="15" t="s">
        <v>3010</v>
      </c>
      <c r="L1588" s="15" t="s">
        <v>4191</v>
      </c>
      <c r="M1588" s="15" t="s">
        <v>4840</v>
      </c>
      <c r="N1588" s="8"/>
      <c r="O1588" s="8"/>
      <c r="P1588" s="8"/>
      <c r="Q1588" s="20">
        <v>38159</v>
      </c>
      <c r="R1588" s="8" t="str">
        <f t="shared" si="18"/>
        <v>21.6.2004</v>
      </c>
      <c r="S1588" s="13" t="s">
        <v>3153</v>
      </c>
      <c r="T1588" s="13" t="s">
        <v>3013</v>
      </c>
      <c r="U1588" s="12"/>
      <c r="V1588" s="12"/>
      <c r="W1588" s="8" t="s">
        <v>3013</v>
      </c>
      <c r="X1588" s="8"/>
    </row>
    <row r="1589" spans="1:24" ht="15" customHeight="1" x14ac:dyDescent="0.25">
      <c r="A1589" s="8" t="s">
        <v>24</v>
      </c>
      <c r="B1589" s="9">
        <v>2268</v>
      </c>
      <c r="C1589" s="8"/>
      <c r="D1589" s="8" t="s">
        <v>3227</v>
      </c>
      <c r="E1589" s="8" t="s">
        <v>814</v>
      </c>
      <c r="F1589" s="8" t="s">
        <v>2482</v>
      </c>
      <c r="G1589" s="8" t="s">
        <v>3228</v>
      </c>
      <c r="H1589" s="8" t="s">
        <v>3227</v>
      </c>
      <c r="I1589" s="8" t="s">
        <v>74</v>
      </c>
      <c r="J1589" s="8" t="s">
        <v>1279</v>
      </c>
      <c r="K1589" s="15" t="s">
        <v>3010</v>
      </c>
      <c r="L1589" s="15" t="s">
        <v>4191</v>
      </c>
      <c r="M1589" s="15" t="s">
        <v>4840</v>
      </c>
      <c r="N1589" s="8"/>
      <c r="O1589" s="8"/>
      <c r="P1589" s="8"/>
      <c r="Q1589" s="20">
        <v>38159</v>
      </c>
      <c r="R1589" s="8" t="str">
        <f t="shared" si="18"/>
        <v>21.6.2004</v>
      </c>
      <c r="S1589" s="13" t="s">
        <v>3153</v>
      </c>
      <c r="T1589" s="13" t="s">
        <v>3013</v>
      </c>
      <c r="U1589" s="12"/>
      <c r="V1589" s="12"/>
      <c r="W1589" s="8" t="s">
        <v>3013</v>
      </c>
      <c r="X1589" s="8"/>
    </row>
    <row r="1590" spans="1:24" ht="15" customHeight="1" x14ac:dyDescent="0.25">
      <c r="A1590" s="8" t="s">
        <v>24</v>
      </c>
      <c r="B1590" s="9">
        <v>2269</v>
      </c>
      <c r="C1590" s="8"/>
      <c r="D1590" s="8" t="s">
        <v>3227</v>
      </c>
      <c r="E1590" s="8" t="s">
        <v>814</v>
      </c>
      <c r="F1590" s="8" t="s">
        <v>2482</v>
      </c>
      <c r="G1590" s="8" t="s">
        <v>3228</v>
      </c>
      <c r="H1590" s="8" t="s">
        <v>3227</v>
      </c>
      <c r="I1590" s="8" t="s">
        <v>74</v>
      </c>
      <c r="J1590" s="8" t="s">
        <v>1279</v>
      </c>
      <c r="K1590" s="15" t="s">
        <v>3017</v>
      </c>
      <c r="L1590" s="8"/>
      <c r="M1590" s="15" t="s">
        <v>4841</v>
      </c>
      <c r="N1590" s="8"/>
      <c r="O1590" s="8"/>
      <c r="P1590" s="8"/>
      <c r="Q1590" s="20">
        <v>38550</v>
      </c>
      <c r="R1590" s="8" t="str">
        <f t="shared" si="18"/>
        <v>17.7.2005</v>
      </c>
      <c r="S1590" s="13" t="s">
        <v>3013</v>
      </c>
      <c r="T1590" s="13" t="s">
        <v>3013</v>
      </c>
      <c r="U1590" s="12"/>
      <c r="V1590" s="12"/>
      <c r="W1590" s="8" t="s">
        <v>3013</v>
      </c>
      <c r="X1590" s="8"/>
    </row>
    <row r="1591" spans="1:24" ht="15" customHeight="1" x14ac:dyDescent="0.25">
      <c r="A1591" s="8" t="s">
        <v>24</v>
      </c>
      <c r="B1591" s="9">
        <v>2270</v>
      </c>
      <c r="C1591" s="8"/>
      <c r="D1591" s="8" t="s">
        <v>3123</v>
      </c>
      <c r="E1591" s="8" t="s">
        <v>26</v>
      </c>
      <c r="F1591" s="8" t="s">
        <v>3124</v>
      </c>
      <c r="G1591" s="8" t="s">
        <v>3121</v>
      </c>
      <c r="H1591" s="8" t="s">
        <v>3123</v>
      </c>
      <c r="I1591" s="8" t="s">
        <v>74</v>
      </c>
      <c r="J1591" s="8" t="s">
        <v>1279</v>
      </c>
      <c r="K1591" s="15" t="s">
        <v>3010</v>
      </c>
      <c r="L1591" s="8"/>
      <c r="M1591" s="8"/>
      <c r="N1591" s="8"/>
      <c r="O1591" s="8" t="s">
        <v>4842</v>
      </c>
      <c r="P1591" s="8"/>
      <c r="Q1591" s="20">
        <v>38232</v>
      </c>
      <c r="R1591" s="8" t="str">
        <f t="shared" si="18"/>
        <v>2.9.2004</v>
      </c>
      <c r="S1591" s="8" t="s">
        <v>3189</v>
      </c>
      <c r="T1591" s="8" t="s">
        <v>3013</v>
      </c>
      <c r="U1591" s="12"/>
      <c r="V1591" s="12"/>
      <c r="W1591" s="8" t="s">
        <v>3013</v>
      </c>
      <c r="X1591" s="8"/>
    </row>
    <row r="1592" spans="1:24" ht="15" customHeight="1" x14ac:dyDescent="0.25">
      <c r="A1592" s="8" t="s">
        <v>24</v>
      </c>
      <c r="B1592" s="9">
        <v>2271</v>
      </c>
      <c r="C1592" s="8"/>
      <c r="D1592" s="8" t="s">
        <v>3227</v>
      </c>
      <c r="E1592" s="8" t="s">
        <v>814</v>
      </c>
      <c r="F1592" s="8" t="s">
        <v>2482</v>
      </c>
      <c r="G1592" s="8" t="s">
        <v>3228</v>
      </c>
      <c r="H1592" s="8" t="s">
        <v>3227</v>
      </c>
      <c r="I1592" s="8" t="s">
        <v>74</v>
      </c>
      <c r="J1592" s="8" t="s">
        <v>1279</v>
      </c>
      <c r="K1592" s="15" t="s">
        <v>3017</v>
      </c>
      <c r="L1592" s="8"/>
      <c r="M1592" s="8"/>
      <c r="N1592" s="8"/>
      <c r="O1592" s="8"/>
      <c r="P1592" s="8"/>
      <c r="Q1592" s="20" t="s">
        <v>4843</v>
      </c>
      <c r="R1592" s="8" t="str">
        <f t="shared" si="18"/>
        <v>26.8.20xx</v>
      </c>
      <c r="S1592" s="13" t="s">
        <v>3013</v>
      </c>
      <c r="T1592" s="13" t="s">
        <v>3013</v>
      </c>
      <c r="U1592" s="12"/>
      <c r="V1592" s="12"/>
      <c r="W1592" s="8" t="s">
        <v>3013</v>
      </c>
      <c r="X1592" s="8" t="s">
        <v>4839</v>
      </c>
    </row>
    <row r="1593" spans="1:24" ht="15" customHeight="1" x14ac:dyDescent="0.25">
      <c r="A1593" s="8" t="s">
        <v>24</v>
      </c>
      <c r="B1593" s="9">
        <v>2272</v>
      </c>
      <c r="C1593" s="8"/>
      <c r="D1593" s="8" t="s">
        <v>3227</v>
      </c>
      <c r="E1593" s="8" t="s">
        <v>814</v>
      </c>
      <c r="F1593" s="8" t="s">
        <v>2482</v>
      </c>
      <c r="G1593" s="8" t="s">
        <v>3228</v>
      </c>
      <c r="H1593" s="8" t="s">
        <v>3227</v>
      </c>
      <c r="I1593" s="8" t="s">
        <v>74</v>
      </c>
      <c r="J1593" s="8" t="s">
        <v>1279</v>
      </c>
      <c r="K1593" s="15" t="s">
        <v>3017</v>
      </c>
      <c r="L1593" s="8"/>
      <c r="M1593" s="8" t="s">
        <v>4844</v>
      </c>
      <c r="N1593" s="8"/>
      <c r="O1593" s="8" t="s">
        <v>4490</v>
      </c>
      <c r="P1593" s="8"/>
      <c r="Q1593" s="20">
        <v>38557</v>
      </c>
      <c r="R1593" s="8" t="str">
        <f t="shared" si="18"/>
        <v>24.7.2005</v>
      </c>
      <c r="S1593" s="13" t="s">
        <v>3013</v>
      </c>
      <c r="T1593" s="13" t="s">
        <v>3013</v>
      </c>
      <c r="U1593" s="12"/>
      <c r="V1593" s="12"/>
      <c r="W1593" s="8" t="s">
        <v>3013</v>
      </c>
      <c r="X1593" s="8" t="s">
        <v>4845</v>
      </c>
    </row>
    <row r="1594" spans="1:24" ht="15" customHeight="1" x14ac:dyDescent="0.25">
      <c r="A1594" s="8" t="s">
        <v>24</v>
      </c>
      <c r="B1594" s="9">
        <v>2273</v>
      </c>
      <c r="C1594" s="8"/>
      <c r="D1594" s="8" t="s">
        <v>3227</v>
      </c>
      <c r="E1594" s="8" t="s">
        <v>814</v>
      </c>
      <c r="F1594" s="8" t="s">
        <v>2482</v>
      </c>
      <c r="G1594" s="8" t="s">
        <v>3228</v>
      </c>
      <c r="H1594" s="8" t="s">
        <v>3227</v>
      </c>
      <c r="I1594" s="8" t="s">
        <v>74</v>
      </c>
      <c r="J1594" s="8" t="s">
        <v>1279</v>
      </c>
      <c r="K1594" s="15" t="s">
        <v>3017</v>
      </c>
      <c r="L1594" s="8"/>
      <c r="M1594" s="8" t="s">
        <v>4846</v>
      </c>
      <c r="N1594" s="8"/>
      <c r="O1594" s="8" t="s">
        <v>4847</v>
      </c>
      <c r="P1594" s="8"/>
      <c r="Q1594" s="8"/>
      <c r="R1594" s="8"/>
      <c r="S1594" s="13" t="s">
        <v>3013</v>
      </c>
      <c r="T1594" s="13" t="s">
        <v>3013</v>
      </c>
      <c r="U1594" s="12"/>
      <c r="V1594" s="12"/>
      <c r="W1594" s="8" t="s">
        <v>3013</v>
      </c>
      <c r="X1594" s="8"/>
    </row>
    <row r="1595" spans="1:24" ht="15" customHeight="1" x14ac:dyDescent="0.25">
      <c r="A1595" s="8" t="s">
        <v>24</v>
      </c>
      <c r="B1595" s="9">
        <v>2274</v>
      </c>
      <c r="C1595" s="8"/>
      <c r="D1595" s="10" t="str">
        <f>E1595&amp;" "&amp;F1595&amp;" "&amp;G1595</f>
        <v>Parmelia cf. ernstiae Feuerer &amp; A. Thell</v>
      </c>
      <c r="E1595" s="8" t="s">
        <v>2648</v>
      </c>
      <c r="F1595" s="8" t="s">
        <v>4848</v>
      </c>
      <c r="G1595" s="8" t="s">
        <v>4849</v>
      </c>
      <c r="H1595" s="8" t="s">
        <v>4850</v>
      </c>
      <c r="I1595" s="8" t="s">
        <v>74</v>
      </c>
      <c r="J1595" s="8" t="s">
        <v>1279</v>
      </c>
      <c r="K1595" s="15" t="s">
        <v>3010</v>
      </c>
      <c r="L1595" s="8"/>
      <c r="M1595" s="8" t="s">
        <v>4851</v>
      </c>
      <c r="N1595" s="8"/>
      <c r="O1595" s="8" t="s">
        <v>3004</v>
      </c>
      <c r="P1595" s="8"/>
      <c r="Q1595" s="20">
        <v>38159</v>
      </c>
      <c r="R1595" s="8" t="str">
        <f t="shared" ref="R1595:R1626" si="19">TEXT(Q1595,"d.m.rrrr")</f>
        <v>21.6.2004</v>
      </c>
      <c r="S1595" s="8" t="s">
        <v>3153</v>
      </c>
      <c r="T1595" s="8" t="s">
        <v>3013</v>
      </c>
      <c r="U1595" s="12"/>
      <c r="V1595" s="12"/>
      <c r="W1595" s="8" t="s">
        <v>3013</v>
      </c>
      <c r="X1595" s="8"/>
    </row>
    <row r="1596" spans="1:24" ht="15" customHeight="1" x14ac:dyDescent="0.25">
      <c r="A1596" s="8" t="s">
        <v>24</v>
      </c>
      <c r="B1596" s="9">
        <v>2275</v>
      </c>
      <c r="C1596" s="8"/>
      <c r="D1596" s="8" t="s">
        <v>3355</v>
      </c>
      <c r="E1596" s="8" t="s">
        <v>3347</v>
      </c>
      <c r="F1596" s="8" t="s">
        <v>3356</v>
      </c>
      <c r="G1596" s="8" t="s">
        <v>3357</v>
      </c>
      <c r="H1596" s="8" t="s">
        <v>3355</v>
      </c>
      <c r="I1596" s="8" t="s">
        <v>74</v>
      </c>
      <c r="J1596" s="8" t="s">
        <v>1279</v>
      </c>
      <c r="K1596" s="15" t="s">
        <v>3010</v>
      </c>
      <c r="L1596" s="8"/>
      <c r="M1596" s="8" t="s">
        <v>4852</v>
      </c>
      <c r="N1596" s="8"/>
      <c r="O1596" s="8"/>
      <c r="P1596" s="8"/>
      <c r="Q1596" s="20">
        <v>38231</v>
      </c>
      <c r="R1596" s="8" t="str">
        <f t="shared" si="19"/>
        <v>1.9.2004</v>
      </c>
      <c r="S1596" s="8" t="s">
        <v>3189</v>
      </c>
      <c r="T1596" s="8" t="s">
        <v>3013</v>
      </c>
      <c r="U1596" s="12"/>
      <c r="V1596" s="12"/>
      <c r="W1596" s="8" t="s">
        <v>3013</v>
      </c>
      <c r="X1596" s="8" t="str">
        <f>"+ Pl. dasaea"</f>
        <v>+ Pl. dasaea</v>
      </c>
    </row>
    <row r="1597" spans="1:24" ht="15" customHeight="1" x14ac:dyDescent="0.25">
      <c r="A1597" s="8" t="s">
        <v>24</v>
      </c>
      <c r="B1597" s="9">
        <v>2276</v>
      </c>
      <c r="C1597" s="8"/>
      <c r="D1597" s="8" t="s">
        <v>4853</v>
      </c>
      <c r="E1597" s="8" t="s">
        <v>26</v>
      </c>
      <c r="F1597" s="8" t="s">
        <v>4854</v>
      </c>
      <c r="G1597" s="8" t="s">
        <v>4855</v>
      </c>
      <c r="H1597" s="8" t="s">
        <v>4853</v>
      </c>
      <c r="I1597" s="8" t="s">
        <v>74</v>
      </c>
      <c r="J1597" s="8" t="s">
        <v>1279</v>
      </c>
      <c r="K1597" s="15" t="s">
        <v>3017</v>
      </c>
      <c r="L1597" s="8"/>
      <c r="M1597" s="15" t="s">
        <v>4638</v>
      </c>
      <c r="N1597" s="8"/>
      <c r="O1597" s="8" t="s">
        <v>4856</v>
      </c>
      <c r="P1597" s="8"/>
      <c r="Q1597" s="20">
        <v>37927</v>
      </c>
      <c r="R1597" s="8" t="str">
        <f t="shared" si="19"/>
        <v>2.11.2003</v>
      </c>
      <c r="S1597" s="8" t="s">
        <v>3013</v>
      </c>
      <c r="T1597" s="8" t="s">
        <v>3013</v>
      </c>
      <c r="U1597" s="12"/>
      <c r="V1597" s="12"/>
      <c r="W1597" s="8" t="s">
        <v>3013</v>
      </c>
      <c r="X1597" s="8"/>
    </row>
    <row r="1598" spans="1:24" ht="15" customHeight="1" x14ac:dyDescent="0.25">
      <c r="A1598" s="8" t="s">
        <v>24</v>
      </c>
      <c r="B1598" s="9">
        <v>2277</v>
      </c>
      <c r="C1598" s="8"/>
      <c r="D1598" s="8" t="s">
        <v>4420</v>
      </c>
      <c r="E1598" s="8" t="s">
        <v>1710</v>
      </c>
      <c r="F1598" s="8" t="s">
        <v>67</v>
      </c>
      <c r="G1598" s="8"/>
      <c r="H1598" s="8" t="s">
        <v>4420</v>
      </c>
      <c r="I1598" s="8" t="s">
        <v>74</v>
      </c>
      <c r="J1598" s="8" t="s">
        <v>1279</v>
      </c>
      <c r="K1598" s="15" t="s">
        <v>3017</v>
      </c>
      <c r="L1598" s="8"/>
      <c r="M1598" s="15" t="s">
        <v>4857</v>
      </c>
      <c r="N1598" s="15" t="s">
        <v>1707</v>
      </c>
      <c r="O1598" s="8"/>
      <c r="P1598" s="8"/>
      <c r="Q1598" s="20">
        <v>38320</v>
      </c>
      <c r="R1598" s="8" t="str">
        <f t="shared" si="19"/>
        <v>29.11.2004</v>
      </c>
      <c r="S1598" s="13" t="s">
        <v>3013</v>
      </c>
      <c r="T1598" s="8" t="s">
        <v>3013</v>
      </c>
      <c r="U1598" s="12"/>
      <c r="V1598" s="12"/>
      <c r="W1598" s="8" t="s">
        <v>3013</v>
      </c>
      <c r="X1598" s="8"/>
    </row>
    <row r="1599" spans="1:24" ht="15" customHeight="1" x14ac:dyDescent="0.25">
      <c r="A1599" s="8" t="s">
        <v>24</v>
      </c>
      <c r="B1599" s="9">
        <v>2278</v>
      </c>
      <c r="C1599" s="8"/>
      <c r="D1599" s="8" t="s">
        <v>3227</v>
      </c>
      <c r="E1599" s="8" t="s">
        <v>814</v>
      </c>
      <c r="F1599" s="8" t="s">
        <v>2482</v>
      </c>
      <c r="G1599" s="8" t="s">
        <v>3228</v>
      </c>
      <c r="H1599" s="8" t="s">
        <v>3227</v>
      </c>
      <c r="I1599" s="8" t="s">
        <v>74</v>
      </c>
      <c r="J1599" s="8" t="s">
        <v>1279</v>
      </c>
      <c r="K1599" s="15" t="s">
        <v>3017</v>
      </c>
      <c r="L1599" s="8"/>
      <c r="M1599" s="15" t="s">
        <v>4858</v>
      </c>
      <c r="N1599" s="15"/>
      <c r="O1599" s="15" t="s">
        <v>4859</v>
      </c>
      <c r="P1599" s="15"/>
      <c r="Q1599" s="20">
        <v>37927</v>
      </c>
      <c r="R1599" s="15" t="str">
        <f t="shared" si="19"/>
        <v>2.11.2003</v>
      </c>
      <c r="S1599" s="16" t="s">
        <v>3013</v>
      </c>
      <c r="T1599" s="13" t="s">
        <v>3013</v>
      </c>
      <c r="U1599" s="12"/>
      <c r="V1599" s="12"/>
      <c r="W1599" s="8" t="s">
        <v>3013</v>
      </c>
      <c r="X1599" s="8" t="s">
        <v>4860</v>
      </c>
    </row>
    <row r="1600" spans="1:24" ht="15" customHeight="1" x14ac:dyDescent="0.25">
      <c r="A1600" s="8" t="s">
        <v>24</v>
      </c>
      <c r="B1600" s="9">
        <v>2279</v>
      </c>
      <c r="C1600" s="8"/>
      <c r="D1600" s="8" t="s">
        <v>4861</v>
      </c>
      <c r="E1600" s="8" t="s">
        <v>2039</v>
      </c>
      <c r="F1600" s="8" t="s">
        <v>67</v>
      </c>
      <c r="G1600" s="8"/>
      <c r="H1600" s="8" t="s">
        <v>4861</v>
      </c>
      <c r="I1600" s="8" t="s">
        <v>74</v>
      </c>
      <c r="J1600" s="8" t="s">
        <v>1279</v>
      </c>
      <c r="K1600" s="15" t="s">
        <v>3017</v>
      </c>
      <c r="L1600" s="8"/>
      <c r="M1600" s="15" t="s">
        <v>4857</v>
      </c>
      <c r="N1600" s="15" t="s">
        <v>1707</v>
      </c>
      <c r="O1600" s="15"/>
      <c r="P1600" s="15"/>
      <c r="Q1600" s="20">
        <v>38320</v>
      </c>
      <c r="R1600" s="15" t="str">
        <f t="shared" si="19"/>
        <v>29.11.2004</v>
      </c>
      <c r="S1600" s="15" t="s">
        <v>3013</v>
      </c>
      <c r="T1600" s="15" t="s">
        <v>3013</v>
      </c>
      <c r="U1600" s="15"/>
      <c r="V1600" s="15"/>
      <c r="W1600" s="15" t="s">
        <v>3013</v>
      </c>
      <c r="X1600" s="15"/>
    </row>
    <row r="1601" spans="1:24" ht="15" customHeight="1" x14ac:dyDescent="0.25">
      <c r="A1601" s="15" t="s">
        <v>24</v>
      </c>
      <c r="B1601" s="9">
        <v>2280</v>
      </c>
      <c r="C1601" s="15"/>
      <c r="D1601" s="15" t="s">
        <v>3368</v>
      </c>
      <c r="E1601" s="15" t="s">
        <v>2802</v>
      </c>
      <c r="F1601" s="15" t="s">
        <v>2803</v>
      </c>
      <c r="G1601" s="15" t="s">
        <v>3369</v>
      </c>
      <c r="H1601" s="15" t="s">
        <v>3368</v>
      </c>
      <c r="I1601" s="15" t="s">
        <v>74</v>
      </c>
      <c r="J1601" s="15"/>
      <c r="K1601" s="15"/>
      <c r="L1601" s="15"/>
      <c r="M1601" s="15" t="s">
        <v>4862</v>
      </c>
      <c r="N1601" s="15"/>
      <c r="O1601" s="15" t="s">
        <v>4863</v>
      </c>
      <c r="P1601" s="15"/>
      <c r="Q1601" s="20">
        <v>37927</v>
      </c>
      <c r="R1601" s="15" t="str">
        <f t="shared" si="19"/>
        <v>2.11.2003</v>
      </c>
      <c r="S1601" s="15" t="s">
        <v>3013</v>
      </c>
      <c r="T1601" s="15" t="s">
        <v>3013</v>
      </c>
      <c r="U1601" s="15"/>
      <c r="V1601" s="15"/>
      <c r="W1601" s="15" t="s">
        <v>3013</v>
      </c>
      <c r="X1601" s="15"/>
    </row>
    <row r="1602" spans="1:24" ht="15" customHeight="1" x14ac:dyDescent="0.25">
      <c r="A1602" s="15" t="s">
        <v>24</v>
      </c>
      <c r="B1602" s="9">
        <v>2281</v>
      </c>
      <c r="C1602" s="15"/>
      <c r="D1602" s="15" t="s">
        <v>4864</v>
      </c>
      <c r="E1602" s="15" t="s">
        <v>2541</v>
      </c>
      <c r="F1602" s="15" t="s">
        <v>2542</v>
      </c>
      <c r="G1602" s="15" t="s">
        <v>4865</v>
      </c>
      <c r="H1602" s="15" t="s">
        <v>4864</v>
      </c>
      <c r="I1602" s="15" t="s">
        <v>4314</v>
      </c>
      <c r="J1602" s="15" t="s">
        <v>4422</v>
      </c>
      <c r="K1602" s="15" t="s">
        <v>4423</v>
      </c>
      <c r="L1602" s="15"/>
      <c r="M1602" s="15" t="s">
        <v>4866</v>
      </c>
      <c r="N1602" s="15"/>
      <c r="O1602" s="15"/>
      <c r="P1602" s="15"/>
      <c r="Q1602" s="20">
        <v>38191</v>
      </c>
      <c r="R1602" s="15" t="str">
        <f t="shared" si="19"/>
        <v>23.7.2004</v>
      </c>
      <c r="S1602" s="15" t="s">
        <v>3013</v>
      </c>
      <c r="T1602" s="15" t="s">
        <v>3013</v>
      </c>
      <c r="U1602" s="15"/>
      <c r="V1602" s="15"/>
      <c r="W1602" s="15" t="s">
        <v>3013</v>
      </c>
      <c r="X1602" s="15"/>
    </row>
    <row r="1603" spans="1:24" ht="15" customHeight="1" x14ac:dyDescent="0.25">
      <c r="A1603" s="15" t="s">
        <v>24</v>
      </c>
      <c r="B1603" s="9">
        <v>2282</v>
      </c>
      <c r="C1603" s="15"/>
      <c r="D1603" s="15" t="s">
        <v>3182</v>
      </c>
      <c r="E1603" s="15" t="s">
        <v>26</v>
      </c>
      <c r="F1603" s="15" t="s">
        <v>2321</v>
      </c>
      <c r="G1603" s="15" t="s">
        <v>2369</v>
      </c>
      <c r="H1603" s="15" t="s">
        <v>3182</v>
      </c>
      <c r="I1603" s="15" t="s">
        <v>4314</v>
      </c>
      <c r="J1603" s="15" t="s">
        <v>4422</v>
      </c>
      <c r="K1603" s="15"/>
      <c r="L1603" s="15"/>
      <c r="M1603" s="15" t="s">
        <v>4867</v>
      </c>
      <c r="N1603" s="15"/>
      <c r="O1603" s="15"/>
      <c r="P1603" s="15"/>
      <c r="Q1603" s="20">
        <v>38187</v>
      </c>
      <c r="R1603" s="15" t="str">
        <f t="shared" si="19"/>
        <v>19.7.2004</v>
      </c>
      <c r="S1603" s="15" t="s">
        <v>3013</v>
      </c>
      <c r="T1603" s="15" t="s">
        <v>3013</v>
      </c>
      <c r="U1603" s="15"/>
      <c r="V1603" s="15"/>
      <c r="W1603" s="15" t="s">
        <v>3013</v>
      </c>
      <c r="X1603" s="15"/>
    </row>
    <row r="1604" spans="1:24" ht="15" customHeight="1" x14ac:dyDescent="0.25">
      <c r="A1604" s="15" t="s">
        <v>24</v>
      </c>
      <c r="B1604" s="9">
        <v>2283</v>
      </c>
      <c r="C1604" s="15"/>
      <c r="D1604" s="15" t="s">
        <v>4868</v>
      </c>
      <c r="E1604" s="15" t="s">
        <v>2039</v>
      </c>
      <c r="F1604" s="15" t="s">
        <v>2943</v>
      </c>
      <c r="G1604" s="15" t="s">
        <v>4869</v>
      </c>
      <c r="H1604" s="15" t="s">
        <v>4868</v>
      </c>
      <c r="I1604" s="15" t="s">
        <v>4314</v>
      </c>
      <c r="J1604" s="15" t="s">
        <v>4422</v>
      </c>
      <c r="K1604" s="15"/>
      <c r="L1604" s="15"/>
      <c r="M1604" s="15" t="s">
        <v>4867</v>
      </c>
      <c r="N1604" s="15"/>
      <c r="O1604" s="15"/>
      <c r="P1604" s="15"/>
      <c r="Q1604" s="20">
        <v>38187</v>
      </c>
      <c r="R1604" s="15" t="str">
        <f t="shared" si="19"/>
        <v>19.7.2004</v>
      </c>
      <c r="S1604" s="15" t="s">
        <v>3013</v>
      </c>
      <c r="T1604" s="15" t="s">
        <v>3013</v>
      </c>
      <c r="U1604" s="15"/>
      <c r="V1604" s="15"/>
      <c r="W1604" s="15" t="s">
        <v>3013</v>
      </c>
      <c r="X1604" s="15"/>
    </row>
    <row r="1605" spans="1:24" ht="15" customHeight="1" x14ac:dyDescent="0.25">
      <c r="A1605" s="8" t="s">
        <v>24</v>
      </c>
      <c r="B1605" s="9">
        <v>2284</v>
      </c>
      <c r="C1605" s="8"/>
      <c r="D1605" s="8" t="s">
        <v>4870</v>
      </c>
      <c r="E1605" s="8" t="s">
        <v>2812</v>
      </c>
      <c r="F1605" s="8" t="s">
        <v>67</v>
      </c>
      <c r="G1605" s="8"/>
      <c r="H1605" s="8" t="s">
        <v>4870</v>
      </c>
      <c r="I1605" s="8" t="s">
        <v>4314</v>
      </c>
      <c r="J1605" s="8" t="s">
        <v>4422</v>
      </c>
      <c r="K1605" s="8" t="s">
        <v>4423</v>
      </c>
      <c r="L1605" s="15"/>
      <c r="M1605" s="15" t="s">
        <v>4871</v>
      </c>
      <c r="N1605" s="15"/>
      <c r="O1605" s="15"/>
      <c r="P1605" s="15"/>
      <c r="Q1605" s="20">
        <v>38191</v>
      </c>
      <c r="R1605" s="15" t="str">
        <f t="shared" si="19"/>
        <v>23.7.2004</v>
      </c>
      <c r="S1605" s="15" t="s">
        <v>3013</v>
      </c>
      <c r="T1605" s="8" t="s">
        <v>3013</v>
      </c>
      <c r="U1605" s="12"/>
      <c r="V1605" s="12"/>
      <c r="W1605" s="8" t="s">
        <v>3013</v>
      </c>
      <c r="X1605" s="8"/>
    </row>
    <row r="1606" spans="1:24" ht="15" customHeight="1" x14ac:dyDescent="0.25">
      <c r="A1606" s="8" t="s">
        <v>24</v>
      </c>
      <c r="B1606" s="9">
        <v>2285</v>
      </c>
      <c r="C1606" s="8"/>
      <c r="D1606" s="8" t="s">
        <v>1482</v>
      </c>
      <c r="E1606" s="8" t="s">
        <v>26</v>
      </c>
      <c r="F1606" s="8" t="s">
        <v>308</v>
      </c>
      <c r="G1606" s="8" t="s">
        <v>2301</v>
      </c>
      <c r="H1606" s="8" t="s">
        <v>1482</v>
      </c>
      <c r="I1606" s="8" t="s">
        <v>4314</v>
      </c>
      <c r="J1606" s="8" t="s">
        <v>4422</v>
      </c>
      <c r="K1606" s="8"/>
      <c r="L1606" s="15"/>
      <c r="M1606" s="15" t="s">
        <v>4872</v>
      </c>
      <c r="N1606" s="15"/>
      <c r="O1606" s="15"/>
      <c r="P1606" s="15"/>
      <c r="Q1606" s="20">
        <v>38192</v>
      </c>
      <c r="R1606" s="15" t="str">
        <f t="shared" si="19"/>
        <v>24.7.2004</v>
      </c>
      <c r="S1606" s="15" t="s">
        <v>3013</v>
      </c>
      <c r="T1606" s="8" t="s">
        <v>3013</v>
      </c>
      <c r="U1606" s="12"/>
      <c r="V1606" s="12"/>
      <c r="W1606" s="8" t="s">
        <v>3013</v>
      </c>
      <c r="X1606" s="8"/>
    </row>
    <row r="1607" spans="1:24" ht="15" customHeight="1" x14ac:dyDescent="0.25">
      <c r="A1607" s="8" t="s">
        <v>24</v>
      </c>
      <c r="B1607" s="9">
        <v>2286</v>
      </c>
      <c r="C1607" s="8"/>
      <c r="D1607" s="8" t="s">
        <v>4420</v>
      </c>
      <c r="E1607" s="8" t="s">
        <v>1710</v>
      </c>
      <c r="F1607" s="8" t="s">
        <v>67</v>
      </c>
      <c r="G1607" s="8"/>
      <c r="H1607" s="8" t="s">
        <v>4420</v>
      </c>
      <c r="I1607" s="8" t="s">
        <v>4314</v>
      </c>
      <c r="J1607" s="8" t="s">
        <v>4422</v>
      </c>
      <c r="K1607" s="8"/>
      <c r="L1607" s="15"/>
      <c r="M1607" s="15" t="s">
        <v>4873</v>
      </c>
      <c r="N1607" s="15"/>
      <c r="O1607" s="15"/>
      <c r="P1607" s="15"/>
      <c r="Q1607" s="20">
        <v>38192</v>
      </c>
      <c r="R1607" s="15" t="str">
        <f t="shared" si="19"/>
        <v>24.7.2004</v>
      </c>
      <c r="S1607" s="16" t="s">
        <v>3013</v>
      </c>
      <c r="T1607" s="8" t="s">
        <v>3013</v>
      </c>
      <c r="U1607" s="12"/>
      <c r="V1607" s="12"/>
      <c r="W1607" s="8" t="s">
        <v>3013</v>
      </c>
      <c r="X1607" s="8"/>
    </row>
    <row r="1608" spans="1:24" ht="15" customHeight="1" x14ac:dyDescent="0.25">
      <c r="A1608" s="8" t="s">
        <v>24</v>
      </c>
      <c r="B1608" s="9">
        <v>2287</v>
      </c>
      <c r="C1608" s="8"/>
      <c r="D1608" s="10" t="str">
        <f>E1608&amp;" "&amp;F1608&amp;" "&amp;G1608</f>
        <v>Parmeliella triptophylla (Ach.) Müll. Arg.</v>
      </c>
      <c r="E1608" s="8" t="s">
        <v>4874</v>
      </c>
      <c r="F1608" s="8" t="s">
        <v>4875</v>
      </c>
      <c r="G1608" s="8" t="s">
        <v>3069</v>
      </c>
      <c r="H1608" s="8" t="s">
        <v>4876</v>
      </c>
      <c r="I1608" s="8" t="s">
        <v>4314</v>
      </c>
      <c r="J1608" s="8" t="s">
        <v>4422</v>
      </c>
      <c r="K1608" s="8"/>
      <c r="L1608" s="15"/>
      <c r="M1608" s="15" t="s">
        <v>4877</v>
      </c>
      <c r="N1608" s="15"/>
      <c r="O1608" s="15" t="s">
        <v>4292</v>
      </c>
      <c r="P1608" s="15"/>
      <c r="Q1608" s="20">
        <v>38193</v>
      </c>
      <c r="R1608" s="15" t="str">
        <f t="shared" si="19"/>
        <v>25.7.2004</v>
      </c>
      <c r="S1608" s="15" t="s">
        <v>3013</v>
      </c>
      <c r="T1608" s="8" t="s">
        <v>3013</v>
      </c>
      <c r="U1608" s="12"/>
      <c r="V1608" s="12"/>
      <c r="W1608" s="8" t="s">
        <v>3013</v>
      </c>
      <c r="X1608" s="8"/>
    </row>
    <row r="1609" spans="1:24" ht="15" customHeight="1" x14ac:dyDescent="0.25">
      <c r="A1609" s="8" t="s">
        <v>24</v>
      </c>
      <c r="B1609" s="9">
        <v>2288</v>
      </c>
      <c r="C1609" s="8"/>
      <c r="D1609" s="10" t="s">
        <v>4878</v>
      </c>
      <c r="E1609" s="8" t="s">
        <v>26</v>
      </c>
      <c r="F1609" s="8" t="s">
        <v>4879</v>
      </c>
      <c r="G1609" s="8" t="s">
        <v>4880</v>
      </c>
      <c r="H1609" s="10" t="s">
        <v>4881</v>
      </c>
      <c r="I1609" s="8" t="s">
        <v>74</v>
      </c>
      <c r="J1609" s="8" t="s">
        <v>1203</v>
      </c>
      <c r="K1609" s="8" t="s">
        <v>4882</v>
      </c>
      <c r="L1609" s="15" t="s">
        <v>4883</v>
      </c>
      <c r="M1609" s="8" t="s">
        <v>4884</v>
      </c>
      <c r="N1609" s="8" t="s">
        <v>3758</v>
      </c>
      <c r="O1609" s="8" t="s">
        <v>4885</v>
      </c>
      <c r="P1609" s="8" t="s">
        <v>4886</v>
      </c>
      <c r="Q1609" s="20">
        <v>41464</v>
      </c>
      <c r="R1609" s="8" t="str">
        <f t="shared" si="19"/>
        <v>9.7.2013</v>
      </c>
      <c r="S1609" s="8" t="s">
        <v>4887</v>
      </c>
      <c r="T1609" s="8" t="s">
        <v>4887</v>
      </c>
      <c r="U1609" s="12"/>
      <c r="V1609" s="12"/>
      <c r="W1609" s="8" t="s">
        <v>1188</v>
      </c>
      <c r="X1609" s="8"/>
    </row>
    <row r="1610" spans="1:24" ht="15" customHeight="1" x14ac:dyDescent="0.25">
      <c r="A1610" s="8" t="s">
        <v>24</v>
      </c>
      <c r="B1610" s="9">
        <v>2289</v>
      </c>
      <c r="C1610" s="8"/>
      <c r="D1610" s="10" t="s">
        <v>4888</v>
      </c>
      <c r="E1610" s="8" t="s">
        <v>26</v>
      </c>
      <c r="F1610" s="8" t="s">
        <v>411</v>
      </c>
      <c r="G1610" s="8" t="s">
        <v>4889</v>
      </c>
      <c r="H1610" s="10" t="s">
        <v>4888</v>
      </c>
      <c r="I1610" s="8" t="s">
        <v>74</v>
      </c>
      <c r="J1610" s="8" t="s">
        <v>1203</v>
      </c>
      <c r="K1610" s="8" t="s">
        <v>4882</v>
      </c>
      <c r="L1610" s="15" t="s">
        <v>4883</v>
      </c>
      <c r="M1610" s="8" t="s">
        <v>4884</v>
      </c>
      <c r="N1610" s="8" t="s">
        <v>3758</v>
      </c>
      <c r="O1610" s="8" t="s">
        <v>4885</v>
      </c>
      <c r="P1610" s="8" t="s">
        <v>4886</v>
      </c>
      <c r="Q1610" s="20">
        <v>41464</v>
      </c>
      <c r="R1610" s="8" t="str">
        <f t="shared" si="19"/>
        <v>9.7.2013</v>
      </c>
      <c r="S1610" s="8" t="s">
        <v>4887</v>
      </c>
      <c r="T1610" s="8" t="s">
        <v>4887</v>
      </c>
      <c r="U1610" s="12"/>
      <c r="V1610" s="12"/>
      <c r="W1610" s="8" t="s">
        <v>1188</v>
      </c>
      <c r="X1610" s="8"/>
    </row>
    <row r="1611" spans="1:24" ht="15" customHeight="1" x14ac:dyDescent="0.25">
      <c r="A1611" s="8" t="s">
        <v>24</v>
      </c>
      <c r="B1611" s="9">
        <v>2290</v>
      </c>
      <c r="C1611" s="8"/>
      <c r="D1611" s="10" t="s">
        <v>4713</v>
      </c>
      <c r="E1611" s="8" t="s">
        <v>26</v>
      </c>
      <c r="F1611" s="8" t="s">
        <v>759</v>
      </c>
      <c r="G1611" s="8" t="s">
        <v>2369</v>
      </c>
      <c r="H1611" s="10" t="s">
        <v>4713</v>
      </c>
      <c r="I1611" s="8" t="s">
        <v>74</v>
      </c>
      <c r="J1611" s="8" t="s">
        <v>1203</v>
      </c>
      <c r="K1611" s="8" t="s">
        <v>4882</v>
      </c>
      <c r="L1611" s="15" t="s">
        <v>4890</v>
      </c>
      <c r="M1611" s="8" t="s">
        <v>4891</v>
      </c>
      <c r="N1611" s="8" t="s">
        <v>1795</v>
      </c>
      <c r="O1611" s="8" t="s">
        <v>4885</v>
      </c>
      <c r="P1611" s="8" t="s">
        <v>4892</v>
      </c>
      <c r="Q1611" s="20">
        <v>41464</v>
      </c>
      <c r="R1611" s="8" t="str">
        <f t="shared" si="19"/>
        <v>9.7.2013</v>
      </c>
      <c r="S1611" s="8" t="s">
        <v>4887</v>
      </c>
      <c r="T1611" s="8" t="s">
        <v>4887</v>
      </c>
      <c r="U1611" s="12"/>
      <c r="V1611" s="12"/>
      <c r="W1611" s="8" t="s">
        <v>1188</v>
      </c>
      <c r="X1611" s="8"/>
    </row>
    <row r="1612" spans="1:24" ht="15" customHeight="1" x14ac:dyDescent="0.25">
      <c r="A1612" s="8" t="s">
        <v>24</v>
      </c>
      <c r="B1612" s="9">
        <v>2291</v>
      </c>
      <c r="C1612" s="8"/>
      <c r="D1612" s="10" t="s">
        <v>3145</v>
      </c>
      <c r="E1612" s="8" t="s">
        <v>26</v>
      </c>
      <c r="F1612" s="8" t="s">
        <v>578</v>
      </c>
      <c r="G1612" s="8" t="s">
        <v>3146</v>
      </c>
      <c r="H1612" s="10" t="s">
        <v>3145</v>
      </c>
      <c r="I1612" s="8" t="s">
        <v>74</v>
      </c>
      <c r="J1612" s="8" t="s">
        <v>1203</v>
      </c>
      <c r="K1612" s="8" t="s">
        <v>4882</v>
      </c>
      <c r="L1612" s="8" t="s">
        <v>4890</v>
      </c>
      <c r="M1612" s="8" t="s">
        <v>4891</v>
      </c>
      <c r="N1612" s="8" t="s">
        <v>1795</v>
      </c>
      <c r="O1612" s="8" t="s">
        <v>4885</v>
      </c>
      <c r="P1612" s="8" t="s">
        <v>4892</v>
      </c>
      <c r="Q1612" s="20">
        <v>41464</v>
      </c>
      <c r="R1612" s="8" t="str">
        <f t="shared" si="19"/>
        <v>9.7.2013</v>
      </c>
      <c r="S1612" s="8" t="s">
        <v>4887</v>
      </c>
      <c r="T1612" s="8" t="s">
        <v>4887</v>
      </c>
      <c r="U1612" s="12"/>
      <c r="V1612" s="12"/>
      <c r="W1612" s="8" t="s">
        <v>1188</v>
      </c>
      <c r="X1612" s="8"/>
    </row>
    <row r="1613" spans="1:24" ht="15" customHeight="1" x14ac:dyDescent="0.25">
      <c r="A1613" s="8" t="s">
        <v>24</v>
      </c>
      <c r="B1613" s="9">
        <v>2292</v>
      </c>
      <c r="C1613" s="8"/>
      <c r="D1613" s="10" t="s">
        <v>4477</v>
      </c>
      <c r="E1613" s="8" t="s">
        <v>26</v>
      </c>
      <c r="F1613" s="8" t="s">
        <v>648</v>
      </c>
      <c r="G1613" s="8" t="s">
        <v>4478</v>
      </c>
      <c r="H1613" s="10" t="s">
        <v>4477</v>
      </c>
      <c r="I1613" s="8" t="s">
        <v>74</v>
      </c>
      <c r="J1613" s="8" t="s">
        <v>1203</v>
      </c>
      <c r="K1613" s="8" t="s">
        <v>4882</v>
      </c>
      <c r="L1613" s="8" t="s">
        <v>4890</v>
      </c>
      <c r="M1613" s="8" t="s">
        <v>4891</v>
      </c>
      <c r="N1613" s="8" t="s">
        <v>1795</v>
      </c>
      <c r="O1613" s="8" t="s">
        <v>4885</v>
      </c>
      <c r="P1613" s="8" t="s">
        <v>4892</v>
      </c>
      <c r="Q1613" s="20">
        <v>41464</v>
      </c>
      <c r="R1613" s="8" t="str">
        <f t="shared" si="19"/>
        <v>9.7.2013</v>
      </c>
      <c r="S1613" s="8" t="s">
        <v>4887</v>
      </c>
      <c r="T1613" s="8" t="s">
        <v>4887</v>
      </c>
      <c r="U1613" s="12"/>
      <c r="V1613" s="12"/>
      <c r="W1613" s="8" t="s">
        <v>1188</v>
      </c>
      <c r="X1613" s="8"/>
    </row>
    <row r="1614" spans="1:24" ht="15" customHeight="1" x14ac:dyDescent="0.25">
      <c r="A1614" s="8" t="s">
        <v>24</v>
      </c>
      <c r="B1614" s="9">
        <v>2293</v>
      </c>
      <c r="C1614" s="8"/>
      <c r="D1614" s="10" t="s">
        <v>4893</v>
      </c>
      <c r="E1614" s="8" t="s">
        <v>26</v>
      </c>
      <c r="F1614" s="8" t="s">
        <v>4894</v>
      </c>
      <c r="G1614" s="8" t="s">
        <v>4889</v>
      </c>
      <c r="H1614" s="10" t="s">
        <v>4893</v>
      </c>
      <c r="I1614" s="8" t="s">
        <v>74</v>
      </c>
      <c r="J1614" s="8" t="s">
        <v>1203</v>
      </c>
      <c r="K1614" s="8" t="s">
        <v>4882</v>
      </c>
      <c r="L1614" s="8" t="s">
        <v>4890</v>
      </c>
      <c r="M1614" s="8" t="s">
        <v>4895</v>
      </c>
      <c r="N1614" s="8" t="s">
        <v>4896</v>
      </c>
      <c r="O1614" s="8" t="s">
        <v>4885</v>
      </c>
      <c r="P1614" s="8" t="s">
        <v>4897</v>
      </c>
      <c r="Q1614" s="20">
        <v>41464</v>
      </c>
      <c r="R1614" s="8" t="str">
        <f t="shared" si="19"/>
        <v>9.7.2013</v>
      </c>
      <c r="S1614" s="8" t="s">
        <v>4887</v>
      </c>
      <c r="T1614" s="8" t="s">
        <v>4887</v>
      </c>
      <c r="U1614" s="12"/>
      <c r="V1614" s="12"/>
      <c r="W1614" s="8" t="s">
        <v>1188</v>
      </c>
      <c r="X1614" s="8"/>
    </row>
    <row r="1615" spans="1:24" ht="15" customHeight="1" x14ac:dyDescent="0.25">
      <c r="A1615" s="8" t="s">
        <v>24</v>
      </c>
      <c r="B1615" s="9">
        <v>2294</v>
      </c>
      <c r="C1615" s="8"/>
      <c r="D1615" s="12" t="s">
        <v>4898</v>
      </c>
      <c r="E1615" s="8" t="s">
        <v>26</v>
      </c>
      <c r="F1615" s="8" t="s">
        <v>4899</v>
      </c>
      <c r="G1615" s="8" t="s">
        <v>4900</v>
      </c>
      <c r="H1615" s="8" t="s">
        <v>4898</v>
      </c>
      <c r="I1615" s="8" t="s">
        <v>74</v>
      </c>
      <c r="J1615" s="8" t="s">
        <v>1203</v>
      </c>
      <c r="K1615" s="8" t="s">
        <v>4882</v>
      </c>
      <c r="L1615" s="8" t="s">
        <v>4890</v>
      </c>
      <c r="M1615" s="8" t="s">
        <v>4895</v>
      </c>
      <c r="N1615" s="8" t="s">
        <v>4896</v>
      </c>
      <c r="O1615" s="8" t="s">
        <v>4885</v>
      </c>
      <c r="P1615" s="8" t="s">
        <v>4897</v>
      </c>
      <c r="Q1615" s="20">
        <v>41464</v>
      </c>
      <c r="R1615" s="8" t="str">
        <f t="shared" si="19"/>
        <v>9.7.2013</v>
      </c>
      <c r="S1615" s="8" t="s">
        <v>4887</v>
      </c>
      <c r="T1615" s="8" t="s">
        <v>4887</v>
      </c>
      <c r="U1615" s="12"/>
      <c r="V1615" s="12"/>
      <c r="W1615" s="8" t="s">
        <v>1188</v>
      </c>
      <c r="X1615" s="8" t="s">
        <v>4901</v>
      </c>
    </row>
    <row r="1616" spans="1:24" ht="15" customHeight="1" x14ac:dyDescent="0.25">
      <c r="A1616" s="8" t="s">
        <v>24</v>
      </c>
      <c r="B1616" s="9">
        <v>2295</v>
      </c>
      <c r="C1616" s="8"/>
      <c r="D1616" s="12" t="s">
        <v>4878</v>
      </c>
      <c r="E1616" s="8" t="s">
        <v>26</v>
      </c>
      <c r="F1616" s="8" t="s">
        <v>4879</v>
      </c>
      <c r="G1616" s="8" t="s">
        <v>4880</v>
      </c>
      <c r="H1616" s="8" t="s">
        <v>4878</v>
      </c>
      <c r="I1616" s="8" t="s">
        <v>74</v>
      </c>
      <c r="J1616" s="8" t="s">
        <v>1203</v>
      </c>
      <c r="K1616" s="8" t="s">
        <v>4882</v>
      </c>
      <c r="L1616" s="8" t="s">
        <v>4890</v>
      </c>
      <c r="M1616" s="8" t="s">
        <v>4895</v>
      </c>
      <c r="N1616" s="8" t="s">
        <v>4896</v>
      </c>
      <c r="O1616" s="8" t="s">
        <v>4885</v>
      </c>
      <c r="P1616" s="8" t="s">
        <v>4897</v>
      </c>
      <c r="Q1616" s="20">
        <v>41464</v>
      </c>
      <c r="R1616" s="8" t="str">
        <f t="shared" si="19"/>
        <v>9.7.2013</v>
      </c>
      <c r="S1616" s="8" t="s">
        <v>4887</v>
      </c>
      <c r="T1616" s="8" t="s">
        <v>4887</v>
      </c>
      <c r="U1616" s="12"/>
      <c r="V1616" s="12"/>
      <c r="W1616" s="8" t="s">
        <v>1188</v>
      </c>
      <c r="X1616" s="8"/>
    </row>
    <row r="1617" spans="1:24" ht="15" customHeight="1" x14ac:dyDescent="0.25">
      <c r="A1617" s="8" t="s">
        <v>24</v>
      </c>
      <c r="B1617" s="9">
        <v>2296</v>
      </c>
      <c r="C1617" s="8"/>
      <c r="D1617" s="12" t="s">
        <v>4902</v>
      </c>
      <c r="E1617" s="8" t="s">
        <v>26</v>
      </c>
      <c r="F1617" s="8" t="s">
        <v>4903</v>
      </c>
      <c r="G1617" s="8" t="s">
        <v>4904</v>
      </c>
      <c r="H1617" s="8" t="s">
        <v>4902</v>
      </c>
      <c r="I1617" s="8" t="s">
        <v>74</v>
      </c>
      <c r="J1617" s="8" t="s">
        <v>1203</v>
      </c>
      <c r="K1617" s="8" t="s">
        <v>4882</v>
      </c>
      <c r="L1617" s="8" t="s">
        <v>4890</v>
      </c>
      <c r="M1617" s="8" t="s">
        <v>4895</v>
      </c>
      <c r="N1617" s="8" t="s">
        <v>4896</v>
      </c>
      <c r="O1617" s="8" t="s">
        <v>4885</v>
      </c>
      <c r="P1617" s="8" t="s">
        <v>4897</v>
      </c>
      <c r="Q1617" s="20">
        <v>41464</v>
      </c>
      <c r="R1617" s="8" t="str">
        <f t="shared" si="19"/>
        <v>9.7.2013</v>
      </c>
      <c r="S1617" s="8" t="s">
        <v>4887</v>
      </c>
      <c r="T1617" s="8" t="s">
        <v>4887</v>
      </c>
      <c r="U1617" s="12"/>
      <c r="V1617" s="12"/>
      <c r="W1617" s="8" t="s">
        <v>1188</v>
      </c>
      <c r="X1617" s="8" t="s">
        <v>4905</v>
      </c>
    </row>
    <row r="1618" spans="1:24" ht="15" customHeight="1" x14ac:dyDescent="0.25">
      <c r="A1618" s="8" t="s">
        <v>24</v>
      </c>
      <c r="B1618" s="9">
        <v>2297</v>
      </c>
      <c r="C1618" s="8"/>
      <c r="D1618" s="12" t="s">
        <v>3145</v>
      </c>
      <c r="E1618" s="8" t="s">
        <v>26</v>
      </c>
      <c r="F1618" s="8" t="s">
        <v>578</v>
      </c>
      <c r="G1618" s="8" t="s">
        <v>3146</v>
      </c>
      <c r="H1618" s="8" t="s">
        <v>3145</v>
      </c>
      <c r="I1618" s="8" t="s">
        <v>74</v>
      </c>
      <c r="J1618" s="8" t="s">
        <v>1203</v>
      </c>
      <c r="K1618" s="8" t="s">
        <v>4882</v>
      </c>
      <c r="L1618" s="8" t="s">
        <v>4890</v>
      </c>
      <c r="M1618" s="8" t="s">
        <v>4906</v>
      </c>
      <c r="N1618" s="8" t="s">
        <v>1312</v>
      </c>
      <c r="O1618" s="8" t="s">
        <v>4885</v>
      </c>
      <c r="P1618" s="8" t="s">
        <v>4907</v>
      </c>
      <c r="Q1618" s="20">
        <v>41464</v>
      </c>
      <c r="R1618" s="8" t="str">
        <f t="shared" si="19"/>
        <v>9.7.2013</v>
      </c>
      <c r="S1618" s="8" t="s">
        <v>4887</v>
      </c>
      <c r="T1618" s="8" t="s">
        <v>4887</v>
      </c>
      <c r="U1618" s="12"/>
      <c r="V1618" s="12"/>
      <c r="W1618" s="8" t="s">
        <v>1188</v>
      </c>
      <c r="X1618" s="8"/>
    </row>
    <row r="1619" spans="1:24" ht="15" customHeight="1" x14ac:dyDescent="0.25">
      <c r="A1619" s="8" t="s">
        <v>24</v>
      </c>
      <c r="B1619" s="9">
        <v>2298</v>
      </c>
      <c r="C1619" s="8"/>
      <c r="D1619" s="12" t="s">
        <v>4898</v>
      </c>
      <c r="E1619" s="8" t="s">
        <v>26</v>
      </c>
      <c r="F1619" s="8" t="s">
        <v>4899</v>
      </c>
      <c r="G1619" s="8" t="s">
        <v>4900</v>
      </c>
      <c r="H1619" s="8" t="s">
        <v>4898</v>
      </c>
      <c r="I1619" s="8" t="s">
        <v>74</v>
      </c>
      <c r="J1619" s="8" t="s">
        <v>1203</v>
      </c>
      <c r="K1619" s="8" t="s">
        <v>4882</v>
      </c>
      <c r="L1619" s="8" t="s">
        <v>4890</v>
      </c>
      <c r="M1619" s="8" t="s">
        <v>4906</v>
      </c>
      <c r="N1619" s="8" t="s">
        <v>1312</v>
      </c>
      <c r="O1619" s="8" t="s">
        <v>4885</v>
      </c>
      <c r="P1619" s="8" t="s">
        <v>4907</v>
      </c>
      <c r="Q1619" s="20">
        <v>41464</v>
      </c>
      <c r="R1619" s="8" t="str">
        <f t="shared" si="19"/>
        <v>9.7.2013</v>
      </c>
      <c r="S1619" s="8" t="s">
        <v>4887</v>
      </c>
      <c r="T1619" s="8" t="s">
        <v>4887</v>
      </c>
      <c r="U1619" s="12"/>
      <c r="V1619" s="12"/>
      <c r="W1619" s="8" t="s">
        <v>1188</v>
      </c>
      <c r="X1619" s="8" t="s">
        <v>4908</v>
      </c>
    </row>
    <row r="1620" spans="1:24" ht="15" customHeight="1" x14ac:dyDescent="0.25">
      <c r="A1620" s="8" t="s">
        <v>24</v>
      </c>
      <c r="B1620" s="9">
        <v>2299</v>
      </c>
      <c r="C1620" s="8"/>
      <c r="D1620" s="12" t="s">
        <v>4898</v>
      </c>
      <c r="E1620" s="8" t="s">
        <v>26</v>
      </c>
      <c r="F1620" s="8" t="s">
        <v>4899</v>
      </c>
      <c r="G1620" s="8" t="s">
        <v>4900</v>
      </c>
      <c r="H1620" s="8" t="s">
        <v>4898</v>
      </c>
      <c r="I1620" s="8" t="s">
        <v>74</v>
      </c>
      <c r="J1620" s="8" t="s">
        <v>1203</v>
      </c>
      <c r="K1620" s="8" t="s">
        <v>4882</v>
      </c>
      <c r="L1620" s="8" t="s">
        <v>1428</v>
      </c>
      <c r="M1620" s="8" t="s">
        <v>4909</v>
      </c>
      <c r="N1620" s="8" t="s">
        <v>1795</v>
      </c>
      <c r="O1620" s="8" t="s">
        <v>4885</v>
      </c>
      <c r="P1620" s="8" t="s">
        <v>4910</v>
      </c>
      <c r="Q1620" s="20">
        <v>41464</v>
      </c>
      <c r="R1620" s="8" t="str">
        <f t="shared" si="19"/>
        <v>9.7.2013</v>
      </c>
      <c r="S1620" s="8" t="s">
        <v>4887</v>
      </c>
      <c r="T1620" s="8" t="s">
        <v>4887</v>
      </c>
      <c r="U1620" s="12"/>
      <c r="V1620" s="12"/>
      <c r="W1620" s="8" t="s">
        <v>1188</v>
      </c>
      <c r="X1620" s="8" t="s">
        <v>4911</v>
      </c>
    </row>
    <row r="1621" spans="1:24" ht="15" customHeight="1" x14ac:dyDescent="0.25">
      <c r="A1621" s="8" t="s">
        <v>24</v>
      </c>
      <c r="B1621" s="9">
        <v>2300</v>
      </c>
      <c r="C1621" s="8"/>
      <c r="D1621" s="12" t="s">
        <v>4893</v>
      </c>
      <c r="E1621" s="8" t="s">
        <v>26</v>
      </c>
      <c r="F1621" s="8" t="s">
        <v>411</v>
      </c>
      <c r="G1621" s="8" t="s">
        <v>4889</v>
      </c>
      <c r="H1621" s="8" t="s">
        <v>4893</v>
      </c>
      <c r="I1621" s="8" t="s">
        <v>74</v>
      </c>
      <c r="J1621" s="8" t="s">
        <v>1203</v>
      </c>
      <c r="K1621" s="8" t="s">
        <v>4882</v>
      </c>
      <c r="L1621" s="8" t="s">
        <v>1428</v>
      </c>
      <c r="M1621" s="8" t="s">
        <v>4909</v>
      </c>
      <c r="N1621" s="8" t="s">
        <v>1795</v>
      </c>
      <c r="O1621" s="8" t="s">
        <v>4885</v>
      </c>
      <c r="P1621" s="8" t="s">
        <v>4910</v>
      </c>
      <c r="Q1621" s="20">
        <v>41464</v>
      </c>
      <c r="R1621" s="8" t="str">
        <f t="shared" si="19"/>
        <v>9.7.2013</v>
      </c>
      <c r="S1621" s="8" t="s">
        <v>4887</v>
      </c>
      <c r="T1621" s="8" t="s">
        <v>4887</v>
      </c>
      <c r="U1621" s="12"/>
      <c r="V1621" s="12"/>
      <c r="W1621" s="8" t="s">
        <v>1188</v>
      </c>
      <c r="X1621" s="8" t="s">
        <v>4912</v>
      </c>
    </row>
    <row r="1622" spans="1:24" ht="15" customHeight="1" x14ac:dyDescent="0.25">
      <c r="A1622" s="8" t="s">
        <v>24</v>
      </c>
      <c r="B1622" s="9">
        <v>2301</v>
      </c>
      <c r="C1622" s="8"/>
      <c r="D1622" s="12" t="s">
        <v>4913</v>
      </c>
      <c r="E1622" s="8" t="s">
        <v>4914</v>
      </c>
      <c r="F1622" s="8" t="s">
        <v>938</v>
      </c>
      <c r="G1622" s="8" t="s">
        <v>928</v>
      </c>
      <c r="H1622" s="8" t="s">
        <v>4913</v>
      </c>
      <c r="I1622" s="8" t="s">
        <v>74</v>
      </c>
      <c r="J1622" s="8" t="s">
        <v>1203</v>
      </c>
      <c r="K1622" s="8" t="s">
        <v>4882</v>
      </c>
      <c r="L1622" s="8" t="s">
        <v>3979</v>
      </c>
      <c r="M1622" s="8" t="s">
        <v>4915</v>
      </c>
      <c r="N1622" s="8" t="s">
        <v>4916</v>
      </c>
      <c r="O1622" s="8" t="s">
        <v>4885</v>
      </c>
      <c r="P1622" s="8" t="s">
        <v>4917</v>
      </c>
      <c r="Q1622" s="20">
        <v>41465</v>
      </c>
      <c r="R1622" s="8" t="str">
        <f t="shared" si="19"/>
        <v>10.7.2013</v>
      </c>
      <c r="S1622" s="8" t="s">
        <v>4887</v>
      </c>
      <c r="T1622" s="8" t="s">
        <v>4887</v>
      </c>
      <c r="U1622" s="12"/>
      <c r="V1622" s="12"/>
      <c r="W1622" s="8" t="s">
        <v>1188</v>
      </c>
      <c r="X1622" s="8"/>
    </row>
    <row r="1623" spans="1:24" ht="15" customHeight="1" x14ac:dyDescent="0.25">
      <c r="A1623" s="8" t="s">
        <v>24</v>
      </c>
      <c r="B1623" s="9">
        <v>2302</v>
      </c>
      <c r="C1623" s="8"/>
      <c r="D1623" s="12" t="s">
        <v>4713</v>
      </c>
      <c r="E1623" s="8" t="s">
        <v>26</v>
      </c>
      <c r="F1623" s="8" t="s">
        <v>759</v>
      </c>
      <c r="G1623" s="8" t="s">
        <v>2369</v>
      </c>
      <c r="H1623" s="8" t="s">
        <v>4713</v>
      </c>
      <c r="I1623" s="8" t="s">
        <v>74</v>
      </c>
      <c r="J1623" s="8" t="s">
        <v>1203</v>
      </c>
      <c r="K1623" s="8" t="s">
        <v>4882</v>
      </c>
      <c r="L1623" s="8" t="s">
        <v>3979</v>
      </c>
      <c r="M1623" s="8" t="s">
        <v>4915</v>
      </c>
      <c r="N1623" s="8" t="s">
        <v>4916</v>
      </c>
      <c r="O1623" s="8" t="s">
        <v>4885</v>
      </c>
      <c r="P1623" s="8" t="s">
        <v>4917</v>
      </c>
      <c r="Q1623" s="20">
        <v>41465</v>
      </c>
      <c r="R1623" s="8" t="str">
        <f t="shared" si="19"/>
        <v>10.7.2013</v>
      </c>
      <c r="S1623" s="8" t="s">
        <v>4887</v>
      </c>
      <c r="T1623" s="8" t="s">
        <v>4887</v>
      </c>
      <c r="U1623" s="12"/>
      <c r="V1623" s="12"/>
      <c r="W1623" s="8" t="s">
        <v>1188</v>
      </c>
      <c r="X1623" s="8" t="s">
        <v>4918</v>
      </c>
    </row>
    <row r="1624" spans="1:24" ht="15" customHeight="1" x14ac:dyDescent="0.25">
      <c r="A1624" s="8" t="s">
        <v>24</v>
      </c>
      <c r="B1624" s="9">
        <v>2303</v>
      </c>
      <c r="C1624" s="8"/>
      <c r="D1624" s="12" t="s">
        <v>4893</v>
      </c>
      <c r="E1624" s="8" t="s">
        <v>26</v>
      </c>
      <c r="F1624" s="8" t="s">
        <v>411</v>
      </c>
      <c r="G1624" s="8" t="s">
        <v>4889</v>
      </c>
      <c r="H1624" s="8" t="s">
        <v>4893</v>
      </c>
      <c r="I1624" s="8" t="s">
        <v>74</v>
      </c>
      <c r="J1624" s="8" t="s">
        <v>1203</v>
      </c>
      <c r="K1624" s="8" t="s">
        <v>4882</v>
      </c>
      <c r="L1624" s="8" t="s">
        <v>3979</v>
      </c>
      <c r="M1624" s="8" t="s">
        <v>4915</v>
      </c>
      <c r="N1624" s="8" t="s">
        <v>4916</v>
      </c>
      <c r="O1624" s="8" t="s">
        <v>4885</v>
      </c>
      <c r="P1624" s="8" t="s">
        <v>4917</v>
      </c>
      <c r="Q1624" s="20">
        <v>41465</v>
      </c>
      <c r="R1624" s="8" t="str">
        <f t="shared" si="19"/>
        <v>10.7.2013</v>
      </c>
      <c r="S1624" s="8" t="s">
        <v>4887</v>
      </c>
      <c r="T1624" s="8" t="s">
        <v>4887</v>
      </c>
      <c r="U1624" s="12"/>
      <c r="V1624" s="12"/>
      <c r="W1624" s="8" t="s">
        <v>1188</v>
      </c>
      <c r="X1624" s="8" t="s">
        <v>4912</v>
      </c>
    </row>
    <row r="1625" spans="1:24" ht="15" customHeight="1" x14ac:dyDescent="0.25">
      <c r="A1625" s="8" t="s">
        <v>24</v>
      </c>
      <c r="B1625" s="9">
        <v>2304</v>
      </c>
      <c r="C1625" s="8"/>
      <c r="D1625" s="12" t="s">
        <v>3114</v>
      </c>
      <c r="E1625" s="8" t="s">
        <v>26</v>
      </c>
      <c r="F1625" s="8" t="s">
        <v>397</v>
      </c>
      <c r="G1625" s="8" t="s">
        <v>3115</v>
      </c>
      <c r="H1625" s="8" t="s">
        <v>3114</v>
      </c>
      <c r="I1625" s="8" t="s">
        <v>74</v>
      </c>
      <c r="J1625" s="8" t="s">
        <v>1203</v>
      </c>
      <c r="K1625" s="8" t="s">
        <v>4882</v>
      </c>
      <c r="L1625" s="8" t="s">
        <v>3979</v>
      </c>
      <c r="M1625" s="8" t="s">
        <v>4915</v>
      </c>
      <c r="N1625" s="8" t="s">
        <v>4916</v>
      </c>
      <c r="O1625" s="8" t="s">
        <v>4885</v>
      </c>
      <c r="P1625" s="8" t="s">
        <v>4917</v>
      </c>
      <c r="Q1625" s="20">
        <v>41465</v>
      </c>
      <c r="R1625" s="8" t="str">
        <f t="shared" si="19"/>
        <v>10.7.2013</v>
      </c>
      <c r="S1625" s="8" t="s">
        <v>4887</v>
      </c>
      <c r="T1625" s="8" t="s">
        <v>4887</v>
      </c>
      <c r="U1625" s="12"/>
      <c r="V1625" s="12"/>
      <c r="W1625" s="8" t="s">
        <v>1188</v>
      </c>
      <c r="X1625" s="8"/>
    </row>
    <row r="1626" spans="1:24" ht="15" customHeight="1" x14ac:dyDescent="0.25">
      <c r="A1626" s="8" t="s">
        <v>24</v>
      </c>
      <c r="B1626" s="9">
        <v>2305</v>
      </c>
      <c r="C1626" s="8"/>
      <c r="D1626" s="12" t="s">
        <v>419</v>
      </c>
      <c r="E1626" s="8" t="s">
        <v>26</v>
      </c>
      <c r="F1626" s="8" t="s">
        <v>420</v>
      </c>
      <c r="G1626" s="8" t="s">
        <v>421</v>
      </c>
      <c r="H1626" s="8" t="s">
        <v>419</v>
      </c>
      <c r="I1626" s="8" t="s">
        <v>74</v>
      </c>
      <c r="J1626" s="8" t="s">
        <v>1203</v>
      </c>
      <c r="K1626" s="8" t="s">
        <v>4882</v>
      </c>
      <c r="L1626" s="8" t="s">
        <v>3979</v>
      </c>
      <c r="M1626" s="8" t="s">
        <v>4915</v>
      </c>
      <c r="N1626" s="8" t="s">
        <v>4916</v>
      </c>
      <c r="O1626" s="8" t="s">
        <v>4885</v>
      </c>
      <c r="P1626" s="8" t="s">
        <v>4917</v>
      </c>
      <c r="Q1626" s="20">
        <v>41465</v>
      </c>
      <c r="R1626" s="8" t="str">
        <f t="shared" si="19"/>
        <v>10.7.2013</v>
      </c>
      <c r="S1626" s="8" t="s">
        <v>4887</v>
      </c>
      <c r="T1626" s="8" t="s">
        <v>4887</v>
      </c>
      <c r="U1626" s="12"/>
      <c r="V1626" s="12"/>
      <c r="W1626" s="8" t="s">
        <v>1188</v>
      </c>
      <c r="X1626" s="8"/>
    </row>
    <row r="1627" spans="1:24" ht="15" customHeight="1" x14ac:dyDescent="0.25">
      <c r="A1627" s="8" t="s">
        <v>24</v>
      </c>
      <c r="B1627" s="9">
        <v>2306</v>
      </c>
      <c r="C1627" s="8"/>
      <c r="D1627" s="12" t="s">
        <v>4798</v>
      </c>
      <c r="E1627" s="8" t="s">
        <v>26</v>
      </c>
      <c r="F1627" s="8" t="s">
        <v>2312</v>
      </c>
      <c r="G1627" s="8" t="s">
        <v>4799</v>
      </c>
      <c r="H1627" s="8" t="s">
        <v>4798</v>
      </c>
      <c r="I1627" s="8" t="s">
        <v>74</v>
      </c>
      <c r="J1627" s="8" t="s">
        <v>1203</v>
      </c>
      <c r="K1627" s="8" t="s">
        <v>4882</v>
      </c>
      <c r="L1627" s="8" t="s">
        <v>4919</v>
      </c>
      <c r="M1627" s="8" t="s">
        <v>4920</v>
      </c>
      <c r="N1627" s="8" t="s">
        <v>4921</v>
      </c>
      <c r="O1627" s="8" t="s">
        <v>4885</v>
      </c>
      <c r="P1627" s="8" t="s">
        <v>4922</v>
      </c>
      <c r="Q1627" s="20">
        <v>41465</v>
      </c>
      <c r="R1627" s="8" t="str">
        <f t="shared" ref="R1627:R1658" si="20">TEXT(Q1627,"d.m.rrrr")</f>
        <v>10.7.2013</v>
      </c>
      <c r="S1627" s="8" t="s">
        <v>4887</v>
      </c>
      <c r="T1627" s="8" t="s">
        <v>4887</v>
      </c>
      <c r="U1627" s="12"/>
      <c r="V1627" s="12"/>
      <c r="W1627" s="8" t="s">
        <v>1188</v>
      </c>
      <c r="X1627" s="8" t="s">
        <v>4923</v>
      </c>
    </row>
    <row r="1628" spans="1:24" ht="15" customHeight="1" x14ac:dyDescent="0.25">
      <c r="A1628" s="8" t="s">
        <v>24</v>
      </c>
      <c r="B1628" s="9">
        <v>2307</v>
      </c>
      <c r="C1628" s="8"/>
      <c r="D1628" s="12" t="s">
        <v>4878</v>
      </c>
      <c r="E1628" s="8" t="s">
        <v>26</v>
      </c>
      <c r="F1628" s="8" t="s">
        <v>4879</v>
      </c>
      <c r="G1628" s="8" t="s">
        <v>4880</v>
      </c>
      <c r="H1628" s="8" t="s">
        <v>4878</v>
      </c>
      <c r="I1628" s="8" t="s">
        <v>74</v>
      </c>
      <c r="J1628" s="8" t="s">
        <v>1203</v>
      </c>
      <c r="K1628" s="8" t="s">
        <v>4882</v>
      </c>
      <c r="L1628" s="8" t="s">
        <v>4919</v>
      </c>
      <c r="M1628" s="8" t="s">
        <v>4920</v>
      </c>
      <c r="N1628" s="8" t="s">
        <v>4921</v>
      </c>
      <c r="O1628" s="8" t="s">
        <v>4885</v>
      </c>
      <c r="P1628" s="8" t="s">
        <v>4922</v>
      </c>
      <c r="Q1628" s="20">
        <v>41465</v>
      </c>
      <c r="R1628" s="8" t="str">
        <f t="shared" si="20"/>
        <v>10.7.2013</v>
      </c>
      <c r="S1628" s="8" t="s">
        <v>4887</v>
      </c>
      <c r="T1628" s="8" t="s">
        <v>4887</v>
      </c>
      <c r="U1628" s="12"/>
      <c r="V1628" s="12"/>
      <c r="W1628" s="8" t="s">
        <v>1188</v>
      </c>
      <c r="X1628" s="8"/>
    </row>
    <row r="1629" spans="1:24" ht="15" customHeight="1" x14ac:dyDescent="0.25">
      <c r="A1629" s="8" t="s">
        <v>24</v>
      </c>
      <c r="B1629" s="9">
        <v>2308</v>
      </c>
      <c r="C1629" s="8"/>
      <c r="D1629" s="12" t="str">
        <f>E1629&amp;" "&amp;F1629&amp;" "&amp;G1629</f>
        <v>Cladonia subulata (L.) Weber ex F.H. Wigg.</v>
      </c>
      <c r="E1629" s="8" t="s">
        <v>26</v>
      </c>
      <c r="F1629" s="8" t="s">
        <v>759</v>
      </c>
      <c r="G1629" s="8" t="s">
        <v>2369</v>
      </c>
      <c r="H1629" s="8" t="str">
        <f>I1629&amp;" "&amp;J1629&amp;" "&amp;K1629</f>
        <v>Czech Republic Central Bohemia Sedlčany region</v>
      </c>
      <c r="I1629" s="8" t="s">
        <v>74</v>
      </c>
      <c r="J1629" s="8" t="s">
        <v>1203</v>
      </c>
      <c r="K1629" s="8" t="s">
        <v>4882</v>
      </c>
      <c r="L1629" s="8" t="s">
        <v>4919</v>
      </c>
      <c r="M1629" s="8" t="s">
        <v>4920</v>
      </c>
      <c r="N1629" s="8" t="s">
        <v>4921</v>
      </c>
      <c r="O1629" s="8" t="s">
        <v>4885</v>
      </c>
      <c r="P1629" s="8" t="s">
        <v>4922</v>
      </c>
      <c r="Q1629" s="20">
        <v>41465</v>
      </c>
      <c r="R1629" s="8" t="str">
        <f t="shared" si="20"/>
        <v>10.7.2013</v>
      </c>
      <c r="S1629" s="8" t="s">
        <v>4887</v>
      </c>
      <c r="T1629" s="8" t="s">
        <v>4887</v>
      </c>
      <c r="U1629" s="12"/>
      <c r="V1629" s="12"/>
      <c r="W1629" s="8" t="s">
        <v>1188</v>
      </c>
      <c r="X1629" s="8" t="s">
        <v>4918</v>
      </c>
    </row>
    <row r="1630" spans="1:24" ht="15" customHeight="1" x14ac:dyDescent="0.25">
      <c r="A1630" s="8" t="s">
        <v>24</v>
      </c>
      <c r="B1630" s="9">
        <v>2309</v>
      </c>
      <c r="C1630" s="8"/>
      <c r="D1630" s="12" t="str">
        <f>E1630&amp;" "&amp;F1630&amp;" "&amp;G1630</f>
        <v>Cladonia chlorophaea (Flörke ex Sommerf.) Spreng.</v>
      </c>
      <c r="E1630" s="8" t="s">
        <v>26</v>
      </c>
      <c r="F1630" s="8" t="s">
        <v>411</v>
      </c>
      <c r="G1630" s="8" t="s">
        <v>4889</v>
      </c>
      <c r="H1630" s="8" t="str">
        <f>I1630&amp;" "&amp;J1630&amp;" "&amp;K1630</f>
        <v>Czech Republic Central Bohemia Sedlčany region</v>
      </c>
      <c r="I1630" s="8" t="s">
        <v>74</v>
      </c>
      <c r="J1630" s="8" t="s">
        <v>1203</v>
      </c>
      <c r="K1630" s="8" t="s">
        <v>4882</v>
      </c>
      <c r="L1630" s="8" t="s">
        <v>1428</v>
      </c>
      <c r="M1630" s="8" t="s">
        <v>4924</v>
      </c>
      <c r="N1630" s="8" t="s">
        <v>4925</v>
      </c>
      <c r="O1630" s="8" t="s">
        <v>4885</v>
      </c>
      <c r="P1630" s="8" t="s">
        <v>4926</v>
      </c>
      <c r="Q1630" s="20">
        <v>41472</v>
      </c>
      <c r="R1630" s="8" t="str">
        <f t="shared" si="20"/>
        <v>17.7.2013</v>
      </c>
      <c r="S1630" s="8" t="s">
        <v>4887</v>
      </c>
      <c r="T1630" s="8" t="s">
        <v>4887</v>
      </c>
      <c r="U1630" s="12"/>
      <c r="V1630" s="12"/>
      <c r="W1630" s="8" t="s">
        <v>1188</v>
      </c>
      <c r="X1630" s="8"/>
    </row>
    <row r="1631" spans="1:24" ht="15" customHeight="1" x14ac:dyDescent="0.25">
      <c r="A1631" s="8" t="s">
        <v>24</v>
      </c>
      <c r="B1631" s="9">
        <v>2310</v>
      </c>
      <c r="C1631" s="8"/>
      <c r="D1631" s="12" t="s">
        <v>4477</v>
      </c>
      <c r="E1631" s="8" t="s">
        <v>26</v>
      </c>
      <c r="F1631" s="8" t="s">
        <v>648</v>
      </c>
      <c r="G1631" s="8" t="s">
        <v>4478</v>
      </c>
      <c r="H1631" s="8" t="s">
        <v>4477</v>
      </c>
      <c r="I1631" s="8" t="s">
        <v>74</v>
      </c>
      <c r="J1631" s="8" t="s">
        <v>1203</v>
      </c>
      <c r="K1631" s="8" t="s">
        <v>4882</v>
      </c>
      <c r="L1631" s="8" t="s">
        <v>1428</v>
      </c>
      <c r="M1631" s="8" t="s">
        <v>4924</v>
      </c>
      <c r="N1631" s="8" t="s">
        <v>4925</v>
      </c>
      <c r="O1631" s="8" t="s">
        <v>4885</v>
      </c>
      <c r="P1631" s="8" t="s">
        <v>4926</v>
      </c>
      <c r="Q1631" s="20">
        <v>41472</v>
      </c>
      <c r="R1631" s="8" t="str">
        <f t="shared" si="20"/>
        <v>17.7.2013</v>
      </c>
      <c r="S1631" s="8" t="s">
        <v>4887</v>
      </c>
      <c r="T1631" s="8" t="s">
        <v>4887</v>
      </c>
      <c r="U1631" s="12"/>
      <c r="V1631" s="12"/>
      <c r="W1631" s="8" t="s">
        <v>1188</v>
      </c>
      <c r="X1631" s="8"/>
    </row>
    <row r="1632" spans="1:24" ht="15" customHeight="1" x14ac:dyDescent="0.25">
      <c r="A1632" s="8" t="s">
        <v>24</v>
      </c>
      <c r="B1632" s="9">
        <v>2311</v>
      </c>
      <c r="C1632" s="8"/>
      <c r="D1632" s="12" t="s">
        <v>3150</v>
      </c>
      <c r="E1632" s="8" t="s">
        <v>26</v>
      </c>
      <c r="F1632" s="8" t="s">
        <v>618</v>
      </c>
      <c r="G1632" s="8" t="s">
        <v>3151</v>
      </c>
      <c r="H1632" s="8" t="s">
        <v>3150</v>
      </c>
      <c r="I1632" s="8" t="s">
        <v>74</v>
      </c>
      <c r="J1632" s="8" t="s">
        <v>1203</v>
      </c>
      <c r="K1632" s="8" t="s">
        <v>4882</v>
      </c>
      <c r="L1632" s="8" t="s">
        <v>1428</v>
      </c>
      <c r="M1632" s="8" t="s">
        <v>4924</v>
      </c>
      <c r="N1632" s="8" t="s">
        <v>4925</v>
      </c>
      <c r="O1632" s="8" t="s">
        <v>4885</v>
      </c>
      <c r="P1632" s="8" t="s">
        <v>4926</v>
      </c>
      <c r="Q1632" s="20">
        <v>41472</v>
      </c>
      <c r="R1632" s="8" t="str">
        <f t="shared" si="20"/>
        <v>17.7.2013</v>
      </c>
      <c r="S1632" s="8" t="s">
        <v>4887</v>
      </c>
      <c r="T1632" s="8" t="s">
        <v>4887</v>
      </c>
      <c r="U1632" s="12"/>
      <c r="V1632" s="12"/>
      <c r="W1632" s="8" t="s">
        <v>1188</v>
      </c>
      <c r="X1632" s="8"/>
    </row>
    <row r="1633" spans="1:25" ht="15" customHeight="1" x14ac:dyDescent="0.25">
      <c r="A1633" s="8" t="s">
        <v>24</v>
      </c>
      <c r="B1633" s="9">
        <v>2312</v>
      </c>
      <c r="C1633" s="8"/>
      <c r="D1633" s="12" t="s">
        <v>4927</v>
      </c>
      <c r="E1633" s="8" t="s">
        <v>26</v>
      </c>
      <c r="F1633" s="8" t="s">
        <v>2803</v>
      </c>
      <c r="G1633" s="8" t="s">
        <v>3531</v>
      </c>
      <c r="H1633" s="8" t="s">
        <v>4927</v>
      </c>
      <c r="I1633" s="8" t="s">
        <v>74</v>
      </c>
      <c r="J1633" s="8" t="s">
        <v>1203</v>
      </c>
      <c r="K1633" s="8" t="s">
        <v>4882</v>
      </c>
      <c r="L1633" s="8" t="s">
        <v>4919</v>
      </c>
      <c r="M1633" s="8" t="s">
        <v>4928</v>
      </c>
      <c r="N1633" s="8" t="s">
        <v>4929</v>
      </c>
      <c r="O1633" s="8" t="s">
        <v>4885</v>
      </c>
      <c r="P1633" s="8" t="s">
        <v>4930</v>
      </c>
      <c r="Q1633" s="20">
        <v>41472</v>
      </c>
      <c r="R1633" s="8" t="str">
        <f t="shared" si="20"/>
        <v>17.7.2013</v>
      </c>
      <c r="S1633" s="8" t="s">
        <v>4887</v>
      </c>
      <c r="T1633" s="8" t="s">
        <v>4887</v>
      </c>
      <c r="U1633" s="12"/>
      <c r="V1633" s="12"/>
      <c r="W1633" s="8" t="s">
        <v>1188</v>
      </c>
      <c r="X1633" s="8" t="s">
        <v>4931</v>
      </c>
    </row>
    <row r="1634" spans="1:25" ht="15" customHeight="1" x14ac:dyDescent="0.25">
      <c r="A1634" s="8" t="s">
        <v>24</v>
      </c>
      <c r="B1634" s="9">
        <v>2313</v>
      </c>
      <c r="C1634" s="8"/>
      <c r="D1634" s="12" t="s">
        <v>4932</v>
      </c>
      <c r="E1634" s="8" t="s">
        <v>26</v>
      </c>
      <c r="F1634" s="8" t="s">
        <v>4933</v>
      </c>
      <c r="G1634" s="8" t="s">
        <v>4934</v>
      </c>
      <c r="H1634" s="8" t="s">
        <v>4932</v>
      </c>
      <c r="I1634" s="8" t="s">
        <v>74</v>
      </c>
      <c r="J1634" s="8" t="s">
        <v>1203</v>
      </c>
      <c r="K1634" s="8" t="s">
        <v>4882</v>
      </c>
      <c r="L1634" s="8" t="s">
        <v>4919</v>
      </c>
      <c r="M1634" s="8" t="s">
        <v>4928</v>
      </c>
      <c r="N1634" s="8" t="s">
        <v>4929</v>
      </c>
      <c r="O1634" s="8" t="s">
        <v>4885</v>
      </c>
      <c r="P1634" s="8" t="s">
        <v>4930</v>
      </c>
      <c r="Q1634" s="20">
        <v>41472</v>
      </c>
      <c r="R1634" s="8" t="str">
        <f t="shared" si="20"/>
        <v>17.7.2013</v>
      </c>
      <c r="S1634" s="8" t="s">
        <v>4887</v>
      </c>
      <c r="T1634" s="8" t="s">
        <v>4887</v>
      </c>
      <c r="U1634" s="12"/>
      <c r="V1634" s="12"/>
      <c r="W1634" s="8" t="s">
        <v>1188</v>
      </c>
      <c r="X1634" s="8" t="s">
        <v>4912</v>
      </c>
    </row>
    <row r="1635" spans="1:25" ht="15" customHeight="1" x14ac:dyDescent="0.25">
      <c r="A1635" s="8" t="s">
        <v>24</v>
      </c>
      <c r="B1635" s="9">
        <v>2314</v>
      </c>
      <c r="C1635" s="8"/>
      <c r="D1635" s="12" t="s">
        <v>4477</v>
      </c>
      <c r="E1635" s="8" t="s">
        <v>26</v>
      </c>
      <c r="F1635" s="8" t="s">
        <v>648</v>
      </c>
      <c r="G1635" s="8" t="s">
        <v>4478</v>
      </c>
      <c r="H1635" s="8" t="s">
        <v>4477</v>
      </c>
      <c r="I1635" s="8" t="s">
        <v>74</v>
      </c>
      <c r="J1635" s="8" t="s">
        <v>1203</v>
      </c>
      <c r="K1635" s="8" t="s">
        <v>4882</v>
      </c>
      <c r="L1635" s="8" t="s">
        <v>4919</v>
      </c>
      <c r="M1635" s="8" t="s">
        <v>4928</v>
      </c>
      <c r="N1635" s="8" t="s">
        <v>4929</v>
      </c>
      <c r="O1635" s="8" t="s">
        <v>4885</v>
      </c>
      <c r="P1635" s="8" t="s">
        <v>4930</v>
      </c>
      <c r="Q1635" s="20">
        <v>41472</v>
      </c>
      <c r="R1635" s="8" t="str">
        <f t="shared" si="20"/>
        <v>17.7.2013</v>
      </c>
      <c r="S1635" s="8" t="s">
        <v>4887</v>
      </c>
      <c r="T1635" s="8" t="s">
        <v>4887</v>
      </c>
      <c r="U1635" s="12"/>
      <c r="V1635" s="12"/>
      <c r="W1635" s="8" t="s">
        <v>1188</v>
      </c>
      <c r="X1635" s="8"/>
    </row>
    <row r="1636" spans="1:25" ht="15" customHeight="1" x14ac:dyDescent="0.25">
      <c r="A1636" s="8" t="s">
        <v>24</v>
      </c>
      <c r="B1636" s="9">
        <v>2315</v>
      </c>
      <c r="C1636" s="8"/>
      <c r="D1636" s="12" t="s">
        <v>4878</v>
      </c>
      <c r="E1636" s="8" t="s">
        <v>26</v>
      </c>
      <c r="F1636" s="8" t="s">
        <v>4879</v>
      </c>
      <c r="G1636" s="8" t="s">
        <v>4880</v>
      </c>
      <c r="H1636" s="8" t="s">
        <v>4878</v>
      </c>
      <c r="I1636" s="8" t="s">
        <v>74</v>
      </c>
      <c r="J1636" s="8" t="s">
        <v>1203</v>
      </c>
      <c r="K1636" s="8" t="s">
        <v>4882</v>
      </c>
      <c r="L1636" s="8" t="s">
        <v>4919</v>
      </c>
      <c r="M1636" s="8" t="s">
        <v>4935</v>
      </c>
      <c r="N1636" s="8" t="s">
        <v>4936</v>
      </c>
      <c r="O1636" s="8" t="s">
        <v>4885</v>
      </c>
      <c r="P1636" s="8" t="s">
        <v>4937</v>
      </c>
      <c r="Q1636" s="20">
        <v>41472</v>
      </c>
      <c r="R1636" s="8" t="str">
        <f t="shared" si="20"/>
        <v>17.7.2013</v>
      </c>
      <c r="S1636" s="8" t="s">
        <v>4887</v>
      </c>
      <c r="T1636" s="8" t="s">
        <v>4887</v>
      </c>
      <c r="U1636" s="12"/>
      <c r="V1636" s="12"/>
      <c r="W1636" s="8" t="s">
        <v>1188</v>
      </c>
      <c r="X1636" s="8" t="s">
        <v>4912</v>
      </c>
    </row>
    <row r="1637" spans="1:25" ht="15" customHeight="1" x14ac:dyDescent="0.25">
      <c r="A1637" s="8" t="s">
        <v>24</v>
      </c>
      <c r="B1637" s="9">
        <v>2316</v>
      </c>
      <c r="C1637" s="8"/>
      <c r="D1637" s="8" t="s">
        <v>3843</v>
      </c>
      <c r="E1637" s="8" t="s">
        <v>2605</v>
      </c>
      <c r="F1637" s="8" t="s">
        <v>2610</v>
      </c>
      <c r="G1637" s="8" t="s">
        <v>3839</v>
      </c>
      <c r="H1637" s="8" t="s">
        <v>3843</v>
      </c>
      <c r="I1637" s="8" t="s">
        <v>74</v>
      </c>
      <c r="J1637" s="8" t="s">
        <v>1215</v>
      </c>
      <c r="K1637" s="8" t="s">
        <v>3785</v>
      </c>
      <c r="L1637" s="8" t="s">
        <v>4938</v>
      </c>
      <c r="M1637" s="8"/>
      <c r="N1637" s="8" t="s">
        <v>3988</v>
      </c>
      <c r="O1637" s="8" t="s">
        <v>4939</v>
      </c>
      <c r="P1637" s="8" t="s">
        <v>4940</v>
      </c>
      <c r="Q1637" s="20">
        <v>39919</v>
      </c>
      <c r="R1637" s="8" t="str">
        <f t="shared" si="20"/>
        <v>16.4.2009</v>
      </c>
      <c r="S1637" s="8" t="s">
        <v>3788</v>
      </c>
      <c r="T1637" s="8" t="s">
        <v>3788</v>
      </c>
      <c r="W1637" s="8" t="s">
        <v>3788</v>
      </c>
      <c r="X1637" s="8"/>
    </row>
    <row r="1638" spans="1:25" ht="15" customHeight="1" x14ac:dyDescent="0.25">
      <c r="A1638" s="8" t="s">
        <v>24</v>
      </c>
      <c r="B1638" s="9">
        <v>2317</v>
      </c>
      <c r="C1638" s="8"/>
      <c r="D1638" s="8" t="s">
        <v>4941</v>
      </c>
      <c r="E1638" s="8" t="s">
        <v>3831</v>
      </c>
      <c r="F1638" s="8" t="s">
        <v>3832</v>
      </c>
      <c r="G1638" s="8" t="s">
        <v>4282</v>
      </c>
      <c r="H1638" s="8" t="s">
        <v>4941</v>
      </c>
      <c r="I1638" s="8" t="s">
        <v>74</v>
      </c>
      <c r="J1638" s="8" t="s">
        <v>1215</v>
      </c>
      <c r="K1638" s="8" t="s">
        <v>3785</v>
      </c>
      <c r="L1638" s="8" t="s">
        <v>4938</v>
      </c>
      <c r="M1638" s="8"/>
      <c r="N1638" s="8" t="s">
        <v>3988</v>
      </c>
      <c r="O1638" s="8" t="s">
        <v>2226</v>
      </c>
      <c r="P1638" s="8" t="s">
        <v>4940</v>
      </c>
      <c r="Q1638" s="20">
        <v>39919</v>
      </c>
      <c r="R1638" s="8" t="str">
        <f t="shared" si="20"/>
        <v>16.4.2009</v>
      </c>
      <c r="S1638" s="8" t="s">
        <v>3788</v>
      </c>
      <c r="T1638" s="8" t="s">
        <v>3788</v>
      </c>
      <c r="U1638" s="12"/>
      <c r="V1638" s="12"/>
      <c r="W1638" s="8" t="s">
        <v>3788</v>
      </c>
      <c r="X1638" s="8"/>
    </row>
    <row r="1639" spans="1:25" ht="15" customHeight="1" x14ac:dyDescent="0.25">
      <c r="A1639" s="8" t="s">
        <v>24</v>
      </c>
      <c r="B1639" s="9">
        <v>2318</v>
      </c>
      <c r="C1639" s="8"/>
      <c r="D1639" s="8" t="s">
        <v>4942</v>
      </c>
      <c r="E1639" s="8" t="s">
        <v>218</v>
      </c>
      <c r="F1639" s="8" t="s">
        <v>219</v>
      </c>
      <c r="G1639" s="8" t="s">
        <v>4943</v>
      </c>
      <c r="H1639" s="8" t="s">
        <v>4942</v>
      </c>
      <c r="I1639" s="8" t="s">
        <v>74</v>
      </c>
      <c r="J1639" s="8" t="s">
        <v>1215</v>
      </c>
      <c r="K1639" s="8" t="s">
        <v>3785</v>
      </c>
      <c r="L1639" s="8" t="s">
        <v>4938</v>
      </c>
      <c r="M1639" s="8"/>
      <c r="N1639" s="8" t="s">
        <v>3988</v>
      </c>
      <c r="O1639" s="8" t="s">
        <v>4065</v>
      </c>
      <c r="P1639" s="8" t="s">
        <v>4940</v>
      </c>
      <c r="Q1639" s="20">
        <v>39919</v>
      </c>
      <c r="R1639" s="8" t="str">
        <f t="shared" si="20"/>
        <v>16.4.2009</v>
      </c>
      <c r="S1639" s="8" t="s">
        <v>3788</v>
      </c>
      <c r="T1639" s="8" t="s">
        <v>3788</v>
      </c>
      <c r="U1639" s="12"/>
      <c r="V1639" s="12"/>
      <c r="W1639" s="8" t="s">
        <v>3788</v>
      </c>
      <c r="X1639" s="8"/>
    </row>
    <row r="1640" spans="1:25" ht="15" customHeight="1" x14ac:dyDescent="0.25">
      <c r="A1640" s="8" t="s">
        <v>24</v>
      </c>
      <c r="B1640" s="9">
        <v>2319</v>
      </c>
      <c r="C1640" s="8"/>
      <c r="D1640" s="8" t="s">
        <v>4018</v>
      </c>
      <c r="E1640" s="8" t="s">
        <v>4019</v>
      </c>
      <c r="F1640" s="8" t="s">
        <v>3195</v>
      </c>
      <c r="G1640" s="8" t="s">
        <v>4020</v>
      </c>
      <c r="H1640" s="8" t="s">
        <v>4018</v>
      </c>
      <c r="I1640" s="8" t="s">
        <v>74</v>
      </c>
      <c r="J1640" s="8" t="s">
        <v>1215</v>
      </c>
      <c r="K1640" s="8" t="s">
        <v>3785</v>
      </c>
      <c r="L1640" s="8" t="s">
        <v>4938</v>
      </c>
      <c r="M1640" s="8"/>
      <c r="N1640" s="8" t="s">
        <v>3988</v>
      </c>
      <c r="O1640" s="8" t="s">
        <v>4944</v>
      </c>
      <c r="P1640" s="8" t="s">
        <v>4940</v>
      </c>
      <c r="Q1640" s="20">
        <v>39919</v>
      </c>
      <c r="R1640" s="8" t="str">
        <f t="shared" si="20"/>
        <v>16.4.2009</v>
      </c>
      <c r="S1640" s="13" t="s">
        <v>3788</v>
      </c>
      <c r="T1640" s="13" t="s">
        <v>3788</v>
      </c>
      <c r="U1640" s="12"/>
      <c r="V1640" s="12"/>
      <c r="W1640" s="8" t="s">
        <v>3788</v>
      </c>
      <c r="X1640" s="8"/>
    </row>
    <row r="1641" spans="1:25" ht="15" customHeight="1" x14ac:dyDescent="0.25">
      <c r="A1641" s="8" t="s">
        <v>24</v>
      </c>
      <c r="B1641" s="9">
        <v>2320</v>
      </c>
      <c r="C1641" s="8"/>
      <c r="D1641" s="8" t="s">
        <v>4945</v>
      </c>
      <c r="E1641" s="8" t="s">
        <v>218</v>
      </c>
      <c r="F1641" s="8" t="s">
        <v>4946</v>
      </c>
      <c r="G1641" s="8" t="s">
        <v>2995</v>
      </c>
      <c r="H1641" s="8" t="s">
        <v>4945</v>
      </c>
      <c r="I1641" s="8" t="s">
        <v>74</v>
      </c>
      <c r="J1641" s="8" t="s">
        <v>1215</v>
      </c>
      <c r="K1641" s="8" t="s">
        <v>3785</v>
      </c>
      <c r="L1641" s="8" t="s">
        <v>4938</v>
      </c>
      <c r="M1641" s="8"/>
      <c r="N1641" s="8" t="s">
        <v>3988</v>
      </c>
      <c r="O1641" s="8" t="s">
        <v>4065</v>
      </c>
      <c r="P1641" s="8" t="s">
        <v>4940</v>
      </c>
      <c r="Q1641" s="20">
        <v>39919</v>
      </c>
      <c r="R1641" s="8" t="str">
        <f t="shared" si="20"/>
        <v>16.4.2009</v>
      </c>
      <c r="S1641" s="8" t="s">
        <v>3788</v>
      </c>
      <c r="T1641" s="8" t="s">
        <v>3788</v>
      </c>
      <c r="U1641" s="12"/>
      <c r="V1641" s="12"/>
      <c r="W1641" s="8" t="s">
        <v>3788</v>
      </c>
      <c r="X1641" s="8"/>
    </row>
    <row r="1642" spans="1:25" ht="15" customHeight="1" x14ac:dyDescent="0.25">
      <c r="A1642" s="8" t="s">
        <v>24</v>
      </c>
      <c r="B1642" s="9">
        <v>2321</v>
      </c>
      <c r="C1642" s="8"/>
      <c r="D1642" s="8" t="s">
        <v>3413</v>
      </c>
      <c r="E1642" s="8" t="s">
        <v>3414</v>
      </c>
      <c r="F1642" s="8" t="s">
        <v>3415</v>
      </c>
      <c r="G1642" s="8" t="s">
        <v>3416</v>
      </c>
      <c r="H1642" s="8" t="s">
        <v>3413</v>
      </c>
      <c r="I1642" s="8" t="s">
        <v>74</v>
      </c>
      <c r="J1642" s="8" t="s">
        <v>1215</v>
      </c>
      <c r="K1642" s="8" t="s">
        <v>3785</v>
      </c>
      <c r="L1642" s="8" t="s">
        <v>4947</v>
      </c>
      <c r="M1642" s="8" t="s">
        <v>4948</v>
      </c>
      <c r="N1642" s="8"/>
      <c r="O1642" s="8" t="s">
        <v>3847</v>
      </c>
      <c r="P1642" s="8" t="s">
        <v>4949</v>
      </c>
      <c r="Q1642" s="20">
        <v>39529</v>
      </c>
      <c r="R1642" s="8" t="str">
        <f t="shared" si="20"/>
        <v>22.3.2008</v>
      </c>
      <c r="S1642" s="8" t="s">
        <v>3788</v>
      </c>
      <c r="T1642" s="8" t="s">
        <v>3788</v>
      </c>
      <c r="U1642" s="12"/>
      <c r="V1642" s="12"/>
      <c r="W1642" s="8" t="s">
        <v>3788</v>
      </c>
      <c r="X1642" s="8"/>
    </row>
    <row r="1643" spans="1:25" ht="15" customHeight="1" x14ac:dyDescent="0.25">
      <c r="A1643" s="8" t="s">
        <v>24</v>
      </c>
      <c r="B1643" s="9">
        <v>2322</v>
      </c>
      <c r="C1643" s="8"/>
      <c r="D1643" s="8" t="s">
        <v>4073</v>
      </c>
      <c r="E1643" s="8" t="s">
        <v>818</v>
      </c>
      <c r="F1643" s="8" t="s">
        <v>2525</v>
      </c>
      <c r="G1643" s="8" t="s">
        <v>46</v>
      </c>
      <c r="H1643" s="8" t="s">
        <v>4073</v>
      </c>
      <c r="I1643" s="8" t="s">
        <v>74</v>
      </c>
      <c r="J1643" s="8" t="s">
        <v>1215</v>
      </c>
      <c r="K1643" s="8" t="s">
        <v>3785</v>
      </c>
      <c r="L1643" s="8" t="s">
        <v>4950</v>
      </c>
      <c r="M1643" s="8"/>
      <c r="N1643" s="8" t="s">
        <v>2862</v>
      </c>
      <c r="O1643" s="8" t="s">
        <v>3859</v>
      </c>
      <c r="P1643" s="8" t="s">
        <v>4951</v>
      </c>
      <c r="Q1643" s="20">
        <v>39897</v>
      </c>
      <c r="R1643" s="8" t="str">
        <f t="shared" si="20"/>
        <v>25.3.2009</v>
      </c>
      <c r="S1643" s="13" t="s">
        <v>3788</v>
      </c>
      <c r="T1643" s="13" t="s">
        <v>3788</v>
      </c>
      <c r="U1643" s="12"/>
      <c r="V1643" s="12"/>
      <c r="W1643" s="8" t="s">
        <v>3788</v>
      </c>
      <c r="X1643" s="8"/>
    </row>
    <row r="1644" spans="1:25" ht="15" customHeight="1" x14ac:dyDescent="0.25">
      <c r="A1644" s="8" t="s">
        <v>24</v>
      </c>
      <c r="B1644" s="9">
        <v>2323</v>
      </c>
      <c r="C1644" s="8"/>
      <c r="D1644" s="8" t="s">
        <v>3843</v>
      </c>
      <c r="E1644" s="8" t="s">
        <v>2605</v>
      </c>
      <c r="F1644" s="8" t="s">
        <v>2610</v>
      </c>
      <c r="G1644" s="8" t="s">
        <v>3839</v>
      </c>
      <c r="H1644" s="8" t="s">
        <v>3843</v>
      </c>
      <c r="I1644" s="8" t="s">
        <v>74</v>
      </c>
      <c r="J1644" s="8" t="s">
        <v>1215</v>
      </c>
      <c r="K1644" s="8" t="s">
        <v>3785</v>
      </c>
      <c r="L1644" s="8" t="s">
        <v>4947</v>
      </c>
      <c r="M1644" s="8" t="s">
        <v>4952</v>
      </c>
      <c r="N1644" s="8" t="s">
        <v>3988</v>
      </c>
      <c r="O1644" s="8" t="s">
        <v>3787</v>
      </c>
      <c r="P1644" s="8" t="s">
        <v>4953</v>
      </c>
      <c r="Q1644" s="20">
        <v>39897</v>
      </c>
      <c r="R1644" s="8" t="str">
        <f t="shared" si="20"/>
        <v>25.3.2009</v>
      </c>
      <c r="S1644" s="8" t="s">
        <v>3788</v>
      </c>
      <c r="T1644" s="8" t="s">
        <v>3788</v>
      </c>
      <c r="U1644" s="12"/>
      <c r="V1644" s="12"/>
      <c r="W1644" s="8" t="s">
        <v>3788</v>
      </c>
      <c r="X1644" s="8"/>
    </row>
    <row r="1645" spans="1:25" ht="15" customHeight="1" x14ac:dyDescent="0.25">
      <c r="A1645" s="8" t="s">
        <v>24</v>
      </c>
      <c r="B1645" s="9">
        <v>2324</v>
      </c>
      <c r="C1645" s="13"/>
      <c r="D1645" s="13" t="s">
        <v>4954</v>
      </c>
      <c r="E1645" s="13" t="s">
        <v>1061</v>
      </c>
      <c r="F1645" s="13" t="s">
        <v>4955</v>
      </c>
      <c r="G1645" s="13" t="s">
        <v>3151</v>
      </c>
      <c r="H1645" s="13" t="s">
        <v>4954</v>
      </c>
      <c r="I1645" s="13" t="s">
        <v>74</v>
      </c>
      <c r="J1645" s="13" t="s">
        <v>1215</v>
      </c>
      <c r="K1645" s="13" t="s">
        <v>4956</v>
      </c>
      <c r="L1645" s="13" t="s">
        <v>4957</v>
      </c>
      <c r="M1645" s="13" t="s">
        <v>4958</v>
      </c>
      <c r="N1645" s="13"/>
      <c r="O1645" s="13" t="s">
        <v>4959</v>
      </c>
      <c r="P1645" s="13"/>
      <c r="Q1645" s="21">
        <v>39921</v>
      </c>
      <c r="R1645" s="13" t="str">
        <f t="shared" si="20"/>
        <v>18.4.2009</v>
      </c>
      <c r="S1645" s="13" t="s">
        <v>3788</v>
      </c>
      <c r="T1645" s="13" t="s">
        <v>3788</v>
      </c>
      <c r="U1645" s="19"/>
      <c r="V1645" s="19"/>
      <c r="W1645" s="13" t="s">
        <v>3788</v>
      </c>
      <c r="X1645" s="13" t="str">
        <f>"+ Stereocaulon cf. nanodes (na kameni)"</f>
        <v>+ Stereocaulon cf. nanodes (na kameni)</v>
      </c>
      <c r="Y1645" s="19"/>
    </row>
    <row r="1646" spans="1:25" ht="15" customHeight="1" x14ac:dyDescent="0.25">
      <c r="A1646" s="8" t="s">
        <v>24</v>
      </c>
      <c r="B1646" s="9">
        <v>2325</v>
      </c>
      <c r="C1646" s="8"/>
      <c r="D1646" s="8" t="s">
        <v>4960</v>
      </c>
      <c r="E1646" s="8" t="s">
        <v>26</v>
      </c>
      <c r="F1646" s="8" t="s">
        <v>4961</v>
      </c>
      <c r="G1646" s="8" t="s">
        <v>4962</v>
      </c>
      <c r="H1646" s="8" t="s">
        <v>4960</v>
      </c>
      <c r="I1646" s="8" t="s">
        <v>74</v>
      </c>
      <c r="J1646" s="8" t="s">
        <v>1215</v>
      </c>
      <c r="K1646" s="8" t="s">
        <v>4956</v>
      </c>
      <c r="L1646" s="8" t="s">
        <v>4957</v>
      </c>
      <c r="M1646" s="8" t="s">
        <v>4958</v>
      </c>
      <c r="N1646" s="8"/>
      <c r="O1646" s="8"/>
      <c r="P1646" s="8"/>
      <c r="Q1646" s="20">
        <v>39921</v>
      </c>
      <c r="R1646" s="8" t="str">
        <f t="shared" si="20"/>
        <v>18.4.2009</v>
      </c>
      <c r="S1646" s="8" t="s">
        <v>3788</v>
      </c>
      <c r="T1646" s="8" t="s">
        <v>3788</v>
      </c>
      <c r="U1646" s="12"/>
      <c r="V1646" s="12"/>
      <c r="W1646" s="8" t="s">
        <v>3788</v>
      </c>
      <c r="X1646" s="8"/>
    </row>
    <row r="1647" spans="1:25" ht="15" customHeight="1" x14ac:dyDescent="0.25">
      <c r="A1647" s="8" t="s">
        <v>24</v>
      </c>
      <c r="B1647" s="9">
        <v>2326</v>
      </c>
      <c r="C1647" s="8"/>
      <c r="D1647" s="8" t="s">
        <v>3038</v>
      </c>
      <c r="E1647" s="8" t="s">
        <v>3039</v>
      </c>
      <c r="F1647" s="8" t="s">
        <v>3040</v>
      </c>
      <c r="G1647" s="8" t="s">
        <v>3041</v>
      </c>
      <c r="H1647" s="8" t="s">
        <v>3038</v>
      </c>
      <c r="I1647" s="8" t="s">
        <v>74</v>
      </c>
      <c r="J1647" s="8" t="s">
        <v>1215</v>
      </c>
      <c r="K1647" s="8" t="s">
        <v>4956</v>
      </c>
      <c r="L1647" s="8" t="s">
        <v>4957</v>
      </c>
      <c r="M1647" s="8" t="s">
        <v>4958</v>
      </c>
      <c r="N1647" s="8"/>
      <c r="O1647" s="8"/>
      <c r="P1647" s="8"/>
      <c r="Q1647" s="20">
        <v>39921</v>
      </c>
      <c r="R1647" s="8" t="str">
        <f t="shared" si="20"/>
        <v>18.4.2009</v>
      </c>
      <c r="S1647" s="8" t="s">
        <v>3788</v>
      </c>
      <c r="T1647" s="8" t="s">
        <v>3788</v>
      </c>
      <c r="U1647" s="12"/>
      <c r="V1647" s="12"/>
      <c r="W1647" s="8" t="s">
        <v>3788</v>
      </c>
      <c r="X1647" s="8"/>
    </row>
    <row r="1648" spans="1:25" ht="15" customHeight="1" x14ac:dyDescent="0.25">
      <c r="A1648" s="8" t="s">
        <v>24</v>
      </c>
      <c r="B1648" s="9">
        <v>2327</v>
      </c>
      <c r="C1648" s="8"/>
      <c r="D1648" s="8" t="s">
        <v>4963</v>
      </c>
      <c r="E1648" s="8" t="s">
        <v>3390</v>
      </c>
      <c r="F1648" s="8" t="s">
        <v>4964</v>
      </c>
      <c r="G1648" s="8" t="s">
        <v>4965</v>
      </c>
      <c r="H1648" s="8" t="s">
        <v>4963</v>
      </c>
      <c r="I1648" s="8" t="s">
        <v>74</v>
      </c>
      <c r="J1648" s="8" t="s">
        <v>1215</v>
      </c>
      <c r="K1648" s="8" t="s">
        <v>4956</v>
      </c>
      <c r="L1648" s="8" t="s">
        <v>4957</v>
      </c>
      <c r="M1648" s="8" t="s">
        <v>4958</v>
      </c>
      <c r="N1648" s="8"/>
      <c r="O1648" s="8"/>
      <c r="P1648" s="8"/>
      <c r="Q1648" s="20">
        <v>39921</v>
      </c>
      <c r="R1648" s="8" t="str">
        <f t="shared" si="20"/>
        <v>18.4.2009</v>
      </c>
      <c r="S1648" s="8" t="s">
        <v>3788</v>
      </c>
      <c r="T1648" s="8" t="s">
        <v>3788</v>
      </c>
      <c r="U1648" s="12"/>
      <c r="V1648" s="12"/>
      <c r="W1648" s="8" t="s">
        <v>3788</v>
      </c>
      <c r="X1648" s="8"/>
    </row>
    <row r="1649" spans="1:25" ht="15" customHeight="1" x14ac:dyDescent="0.25">
      <c r="A1649" s="8" t="s">
        <v>24</v>
      </c>
      <c r="B1649" s="9">
        <v>2328</v>
      </c>
      <c r="C1649" s="8"/>
      <c r="D1649" s="8" t="s">
        <v>4966</v>
      </c>
      <c r="E1649" s="8" t="s">
        <v>4967</v>
      </c>
      <c r="F1649" s="8" t="s">
        <v>4968</v>
      </c>
      <c r="G1649" s="8" t="s">
        <v>4969</v>
      </c>
      <c r="H1649" s="8" t="s">
        <v>4966</v>
      </c>
      <c r="I1649" s="8" t="s">
        <v>74</v>
      </c>
      <c r="J1649" s="8" t="s">
        <v>1215</v>
      </c>
      <c r="K1649" s="8" t="s">
        <v>4956</v>
      </c>
      <c r="L1649" s="8" t="s">
        <v>4957</v>
      </c>
      <c r="M1649" s="8" t="s">
        <v>4958</v>
      </c>
      <c r="N1649" s="8"/>
      <c r="O1649" s="8"/>
      <c r="P1649" s="8"/>
      <c r="Q1649" s="20">
        <v>39921</v>
      </c>
      <c r="R1649" s="8" t="str">
        <f t="shared" si="20"/>
        <v>18.4.2009</v>
      </c>
      <c r="S1649" s="13" t="s">
        <v>3788</v>
      </c>
      <c r="T1649" s="13" t="s">
        <v>3788</v>
      </c>
      <c r="U1649" s="12"/>
      <c r="V1649" s="12"/>
      <c r="W1649" s="8" t="s">
        <v>3788</v>
      </c>
      <c r="X1649" s="8"/>
    </row>
    <row r="1650" spans="1:25" ht="15" customHeight="1" x14ac:dyDescent="0.25">
      <c r="A1650" s="8" t="s">
        <v>24</v>
      </c>
      <c r="B1650" s="9">
        <v>2329</v>
      </c>
      <c r="C1650" s="8"/>
      <c r="D1650" s="8" t="s">
        <v>4970</v>
      </c>
      <c r="E1650" s="8" t="s">
        <v>26</v>
      </c>
      <c r="F1650" s="8" t="s">
        <v>547</v>
      </c>
      <c r="G1650" s="8" t="s">
        <v>4971</v>
      </c>
      <c r="H1650" s="8" t="s">
        <v>4970</v>
      </c>
      <c r="I1650" s="8" t="s">
        <v>74</v>
      </c>
      <c r="J1650" s="8" t="s">
        <v>1215</v>
      </c>
      <c r="K1650" s="8" t="s">
        <v>4956</v>
      </c>
      <c r="L1650" s="8" t="s">
        <v>4957</v>
      </c>
      <c r="M1650" s="8" t="s">
        <v>4958</v>
      </c>
      <c r="N1650" s="8"/>
      <c r="O1650" s="8"/>
      <c r="P1650" s="8"/>
      <c r="Q1650" s="20">
        <v>39921</v>
      </c>
      <c r="R1650" s="8" t="str">
        <f t="shared" si="20"/>
        <v>18.4.2009</v>
      </c>
      <c r="S1650" s="8" t="s">
        <v>3788</v>
      </c>
      <c r="T1650" s="8" t="s">
        <v>3788</v>
      </c>
      <c r="U1650" s="12"/>
      <c r="V1650" s="12"/>
      <c r="W1650" s="8" t="s">
        <v>3788</v>
      </c>
      <c r="X1650" s="8"/>
    </row>
    <row r="1651" spans="1:25" ht="15" customHeight="1" x14ac:dyDescent="0.25">
      <c r="A1651" s="8" t="s">
        <v>24</v>
      </c>
      <c r="B1651" s="9">
        <v>2330</v>
      </c>
      <c r="C1651" s="8"/>
      <c r="D1651" s="8" t="s">
        <v>3855</v>
      </c>
      <c r="E1651" s="8" t="s">
        <v>3508</v>
      </c>
      <c r="F1651" s="8" t="s">
        <v>3509</v>
      </c>
      <c r="G1651" s="8" t="s">
        <v>3856</v>
      </c>
      <c r="H1651" s="8" t="s">
        <v>3855</v>
      </c>
      <c r="I1651" s="8" t="s">
        <v>74</v>
      </c>
      <c r="J1651" s="8" t="s">
        <v>1215</v>
      </c>
      <c r="K1651" s="8" t="s">
        <v>4956</v>
      </c>
      <c r="L1651" s="8" t="s">
        <v>4972</v>
      </c>
      <c r="M1651" s="8" t="s">
        <v>4973</v>
      </c>
      <c r="N1651" s="8"/>
      <c r="O1651" s="8" t="s">
        <v>3004</v>
      </c>
      <c r="P1651" s="8"/>
      <c r="Q1651" s="20">
        <v>39921</v>
      </c>
      <c r="R1651" s="8" t="str">
        <f t="shared" si="20"/>
        <v>18.4.2009</v>
      </c>
      <c r="S1651" s="8" t="s">
        <v>3788</v>
      </c>
      <c r="T1651" s="8" t="s">
        <v>3788</v>
      </c>
      <c r="U1651" s="12"/>
      <c r="V1651" s="12"/>
      <c r="W1651" s="8" t="s">
        <v>3788</v>
      </c>
      <c r="X1651" s="8"/>
    </row>
    <row r="1652" spans="1:25" ht="15" customHeight="1" x14ac:dyDescent="0.25">
      <c r="A1652" s="8" t="s">
        <v>24</v>
      </c>
      <c r="B1652" s="9">
        <v>2331</v>
      </c>
      <c r="C1652" s="8"/>
      <c r="D1652" s="8" t="s">
        <v>3336</v>
      </c>
      <c r="E1652" s="8" t="s">
        <v>2795</v>
      </c>
      <c r="F1652" s="8" t="s">
        <v>2800</v>
      </c>
      <c r="G1652" s="8" t="s">
        <v>3337</v>
      </c>
      <c r="H1652" s="8" t="s">
        <v>3336</v>
      </c>
      <c r="I1652" s="8" t="s">
        <v>74</v>
      </c>
      <c r="J1652" s="8" t="s">
        <v>1215</v>
      </c>
      <c r="K1652" s="8" t="s">
        <v>4956</v>
      </c>
      <c r="L1652" s="8" t="s">
        <v>4972</v>
      </c>
      <c r="M1652" s="8" t="s">
        <v>4973</v>
      </c>
      <c r="N1652" s="8"/>
      <c r="O1652" s="8" t="s">
        <v>3004</v>
      </c>
      <c r="P1652" s="8"/>
      <c r="Q1652" s="20">
        <v>39921</v>
      </c>
      <c r="R1652" s="8" t="str">
        <f t="shared" si="20"/>
        <v>18.4.2009</v>
      </c>
      <c r="S1652" s="8" t="s">
        <v>3788</v>
      </c>
      <c r="T1652" s="8" t="s">
        <v>3788</v>
      </c>
      <c r="U1652" s="12"/>
      <c r="V1652" s="12"/>
      <c r="W1652" s="8" t="s">
        <v>3788</v>
      </c>
      <c r="X1652" s="8"/>
    </row>
    <row r="1653" spans="1:25" ht="15" customHeight="1" x14ac:dyDescent="0.25">
      <c r="A1653" s="8" t="s">
        <v>24</v>
      </c>
      <c r="B1653" s="9">
        <v>2332</v>
      </c>
      <c r="C1653" s="8"/>
      <c r="D1653" s="8" t="s">
        <v>4974</v>
      </c>
      <c r="E1653" s="8" t="s">
        <v>26</v>
      </c>
      <c r="F1653" s="8" t="s">
        <v>4975</v>
      </c>
      <c r="G1653" s="8" t="s">
        <v>3531</v>
      </c>
      <c r="H1653" s="8" t="s">
        <v>4974</v>
      </c>
      <c r="I1653" s="8" t="s">
        <v>74</v>
      </c>
      <c r="J1653" s="8" t="s">
        <v>1215</v>
      </c>
      <c r="K1653" s="8" t="s">
        <v>4976</v>
      </c>
      <c r="L1653" s="8" t="s">
        <v>4977</v>
      </c>
      <c r="M1653" s="8" t="s">
        <v>4978</v>
      </c>
      <c r="N1653" s="8"/>
      <c r="O1653" s="8" t="s">
        <v>4979</v>
      </c>
      <c r="P1653" s="8"/>
      <c r="Q1653" s="20">
        <v>39922</v>
      </c>
      <c r="R1653" s="8" t="str">
        <f t="shared" si="20"/>
        <v>19.4.2009</v>
      </c>
      <c r="S1653" s="8" t="s">
        <v>3788</v>
      </c>
      <c r="T1653" s="8" t="s">
        <v>3788</v>
      </c>
      <c r="U1653" s="12"/>
      <c r="V1653" s="12"/>
      <c r="W1653" s="8" t="s">
        <v>3788</v>
      </c>
      <c r="X1653" s="8"/>
    </row>
    <row r="1654" spans="1:25" ht="15" customHeight="1" x14ac:dyDescent="0.25">
      <c r="A1654" s="8" t="s">
        <v>24</v>
      </c>
      <c r="B1654" s="9">
        <v>2333</v>
      </c>
      <c r="C1654" s="8"/>
      <c r="D1654" s="8" t="s">
        <v>4044</v>
      </c>
      <c r="E1654" s="8" t="s">
        <v>1577</v>
      </c>
      <c r="F1654" s="8" t="s">
        <v>4045</v>
      </c>
      <c r="G1654" s="8" t="s">
        <v>4046</v>
      </c>
      <c r="H1654" s="8" t="s">
        <v>4044</v>
      </c>
      <c r="I1654" s="8" t="s">
        <v>74</v>
      </c>
      <c r="J1654" s="8" t="s">
        <v>1215</v>
      </c>
      <c r="K1654" s="8" t="s">
        <v>4976</v>
      </c>
      <c r="L1654" s="8" t="s">
        <v>4977</v>
      </c>
      <c r="M1654" s="8" t="s">
        <v>4980</v>
      </c>
      <c r="N1654" s="8"/>
      <c r="O1654" s="8" t="s">
        <v>4981</v>
      </c>
      <c r="P1654" s="8"/>
      <c r="Q1654" s="20">
        <v>39922</v>
      </c>
      <c r="R1654" s="8" t="str">
        <f t="shared" si="20"/>
        <v>19.4.2009</v>
      </c>
      <c r="S1654" s="13" t="s">
        <v>3788</v>
      </c>
      <c r="T1654" s="13" t="s">
        <v>3788</v>
      </c>
      <c r="U1654" s="12"/>
      <c r="V1654" s="12"/>
      <c r="W1654" s="8" t="s">
        <v>3788</v>
      </c>
      <c r="X1654" s="8"/>
    </row>
    <row r="1655" spans="1:25" ht="15" customHeight="1" x14ac:dyDescent="0.25">
      <c r="A1655" s="8" t="s">
        <v>24</v>
      </c>
      <c r="B1655" s="9">
        <v>2334</v>
      </c>
      <c r="C1655" s="8"/>
      <c r="D1655" s="8" t="s">
        <v>4945</v>
      </c>
      <c r="E1655" s="8" t="s">
        <v>218</v>
      </c>
      <c r="F1655" s="8" t="s">
        <v>4946</v>
      </c>
      <c r="G1655" s="8" t="s">
        <v>2995</v>
      </c>
      <c r="H1655" s="8" t="s">
        <v>4945</v>
      </c>
      <c r="I1655" s="8" t="s">
        <v>74</v>
      </c>
      <c r="J1655" s="8" t="s">
        <v>1215</v>
      </c>
      <c r="K1655" s="8" t="s">
        <v>4976</v>
      </c>
      <c r="L1655" s="8" t="s">
        <v>4977</v>
      </c>
      <c r="M1655" s="8" t="s">
        <v>4980</v>
      </c>
      <c r="N1655" s="8"/>
      <c r="O1655" s="8" t="s">
        <v>4981</v>
      </c>
      <c r="P1655" s="8"/>
      <c r="Q1655" s="20">
        <v>39922</v>
      </c>
      <c r="R1655" s="8" t="str">
        <f t="shared" si="20"/>
        <v>19.4.2009</v>
      </c>
      <c r="S1655" s="8" t="s">
        <v>3788</v>
      </c>
      <c r="T1655" s="8" t="s">
        <v>3788</v>
      </c>
      <c r="U1655" s="12"/>
      <c r="V1655" s="12"/>
      <c r="W1655" s="8" t="s">
        <v>3788</v>
      </c>
      <c r="X1655" s="8"/>
    </row>
    <row r="1656" spans="1:25" ht="15" customHeight="1" x14ac:dyDescent="0.25">
      <c r="A1656" s="8" t="s">
        <v>24</v>
      </c>
      <c r="B1656" s="9">
        <v>2335</v>
      </c>
      <c r="C1656" s="8"/>
      <c r="D1656" s="8" t="s">
        <v>3860</v>
      </c>
      <c r="E1656" s="8" t="s">
        <v>1022</v>
      </c>
      <c r="F1656" s="8" t="s">
        <v>815</v>
      </c>
      <c r="G1656" s="8" t="s">
        <v>89</v>
      </c>
      <c r="H1656" s="8" t="s">
        <v>3860</v>
      </c>
      <c r="I1656" s="8" t="s">
        <v>74</v>
      </c>
      <c r="J1656" s="8" t="s">
        <v>1215</v>
      </c>
      <c r="K1656" s="8" t="s">
        <v>4976</v>
      </c>
      <c r="L1656" s="8" t="s">
        <v>4977</v>
      </c>
      <c r="M1656" s="8" t="s">
        <v>4980</v>
      </c>
      <c r="N1656" s="8"/>
      <c r="O1656" s="8" t="s">
        <v>4042</v>
      </c>
      <c r="P1656" s="8"/>
      <c r="Q1656" s="20">
        <v>39922</v>
      </c>
      <c r="R1656" s="8" t="str">
        <f t="shared" si="20"/>
        <v>19.4.2009</v>
      </c>
      <c r="S1656" s="8" t="s">
        <v>3788</v>
      </c>
      <c r="T1656" s="8" t="s">
        <v>3788</v>
      </c>
      <c r="U1656" s="12"/>
      <c r="V1656" s="12"/>
      <c r="W1656" s="8" t="s">
        <v>3788</v>
      </c>
      <c r="X1656" s="8"/>
    </row>
    <row r="1657" spans="1:25" ht="15" customHeight="1" x14ac:dyDescent="0.25">
      <c r="A1657" s="8" t="s">
        <v>24</v>
      </c>
      <c r="B1657" s="9">
        <v>2336</v>
      </c>
      <c r="C1657" s="8"/>
      <c r="D1657" s="8" t="s">
        <v>2878</v>
      </c>
      <c r="E1657" s="8" t="s">
        <v>1033</v>
      </c>
      <c r="F1657" s="8" t="s">
        <v>2879</v>
      </c>
      <c r="G1657" s="8" t="s">
        <v>2880</v>
      </c>
      <c r="H1657" s="8" t="s">
        <v>2878</v>
      </c>
      <c r="I1657" s="8" t="s">
        <v>74</v>
      </c>
      <c r="J1657" s="8" t="s">
        <v>1203</v>
      </c>
      <c r="K1657" s="8" t="s">
        <v>4982</v>
      </c>
      <c r="L1657" s="8" t="s">
        <v>1737</v>
      </c>
      <c r="M1657" s="8" t="s">
        <v>4983</v>
      </c>
      <c r="N1657" s="8"/>
      <c r="O1657" s="8" t="s">
        <v>4984</v>
      </c>
      <c r="P1657" s="8"/>
      <c r="Q1657" s="20">
        <v>39922</v>
      </c>
      <c r="R1657" s="8" t="str">
        <f t="shared" si="20"/>
        <v>19.4.2009</v>
      </c>
      <c r="S1657" s="8" t="s">
        <v>3788</v>
      </c>
      <c r="T1657" s="8" t="s">
        <v>3788</v>
      </c>
      <c r="U1657" s="12"/>
      <c r="V1657" s="12"/>
      <c r="W1657" s="8" t="s">
        <v>3788</v>
      </c>
      <c r="X1657" s="8"/>
    </row>
    <row r="1658" spans="1:25" ht="15" customHeight="1" x14ac:dyDescent="0.25">
      <c r="A1658" s="8" t="s">
        <v>24</v>
      </c>
      <c r="B1658" s="9">
        <v>2337</v>
      </c>
      <c r="C1658" s="8"/>
      <c r="D1658" s="8" t="s">
        <v>4985</v>
      </c>
      <c r="E1658" s="8" t="s">
        <v>1370</v>
      </c>
      <c r="F1658" s="8" t="s">
        <v>4986</v>
      </c>
      <c r="G1658" s="8" t="s">
        <v>4987</v>
      </c>
      <c r="H1658" s="8" t="s">
        <v>4985</v>
      </c>
      <c r="I1658" s="8" t="s">
        <v>74</v>
      </c>
      <c r="J1658" s="8" t="s">
        <v>1203</v>
      </c>
      <c r="K1658" s="8" t="s">
        <v>4982</v>
      </c>
      <c r="L1658" s="8" t="s">
        <v>1737</v>
      </c>
      <c r="M1658" s="8" t="s">
        <v>4983</v>
      </c>
      <c r="N1658" s="8"/>
      <c r="O1658" s="8" t="s">
        <v>4988</v>
      </c>
      <c r="P1658" s="8"/>
      <c r="Q1658" s="20">
        <v>39922</v>
      </c>
      <c r="R1658" s="8" t="str">
        <f t="shared" si="20"/>
        <v>19.4.2009</v>
      </c>
      <c r="S1658" s="8" t="s">
        <v>3788</v>
      </c>
      <c r="T1658" s="8" t="s">
        <v>3788</v>
      </c>
      <c r="U1658" s="12"/>
      <c r="V1658" s="12"/>
      <c r="W1658" s="8" t="s">
        <v>3788</v>
      </c>
      <c r="X1658" s="8"/>
    </row>
    <row r="1659" spans="1:25" ht="15" customHeight="1" x14ac:dyDescent="0.25">
      <c r="A1659" s="8" t="s">
        <v>24</v>
      </c>
      <c r="B1659" s="9">
        <v>2338</v>
      </c>
      <c r="C1659" s="13"/>
      <c r="D1659" s="13" t="s">
        <v>4758</v>
      </c>
      <c r="E1659" s="13" t="s">
        <v>2934</v>
      </c>
      <c r="F1659" s="13" t="s">
        <v>4759</v>
      </c>
      <c r="G1659" s="13" t="s">
        <v>4760</v>
      </c>
      <c r="H1659" s="13" t="s">
        <v>4758</v>
      </c>
      <c r="I1659" s="13" t="s">
        <v>74</v>
      </c>
      <c r="J1659" s="13" t="s">
        <v>1203</v>
      </c>
      <c r="K1659" s="13" t="s">
        <v>4982</v>
      </c>
      <c r="L1659" s="13" t="s">
        <v>1737</v>
      </c>
      <c r="M1659" s="13" t="s">
        <v>4983</v>
      </c>
      <c r="N1659" s="13"/>
      <c r="O1659" s="13" t="s">
        <v>4988</v>
      </c>
      <c r="P1659" s="13"/>
      <c r="Q1659" s="21">
        <v>39922</v>
      </c>
      <c r="R1659" s="13" t="str">
        <f t="shared" ref="R1659:R1690" si="21">TEXT(Q1659,"d.m.rrrr")</f>
        <v>19.4.2009</v>
      </c>
      <c r="S1659" s="13" t="s">
        <v>3788</v>
      </c>
      <c r="T1659" s="13" t="s">
        <v>3788</v>
      </c>
      <c r="U1659" s="19"/>
      <c r="V1659" s="19"/>
      <c r="W1659" s="13" t="s">
        <v>3788</v>
      </c>
      <c r="X1659" s="13"/>
      <c r="Y1659" s="19"/>
    </row>
    <row r="1660" spans="1:25" ht="15" customHeight="1" x14ac:dyDescent="0.25">
      <c r="A1660" s="8" t="s">
        <v>24</v>
      </c>
      <c r="B1660" s="9">
        <v>2339</v>
      </c>
      <c r="C1660" s="8"/>
      <c r="D1660" s="8" t="s">
        <v>4989</v>
      </c>
      <c r="E1660" s="8" t="s">
        <v>1191</v>
      </c>
      <c r="F1660" s="8" t="s">
        <v>4990</v>
      </c>
      <c r="G1660" s="8" t="s">
        <v>1225</v>
      </c>
      <c r="H1660" s="8" t="s">
        <v>4989</v>
      </c>
      <c r="I1660" s="8" t="s">
        <v>74</v>
      </c>
      <c r="J1660" s="8" t="s">
        <v>1203</v>
      </c>
      <c r="K1660" s="8" t="s">
        <v>4982</v>
      </c>
      <c r="L1660" s="8" t="s">
        <v>1737</v>
      </c>
      <c r="M1660" s="8" t="s">
        <v>4983</v>
      </c>
      <c r="N1660" s="8"/>
      <c r="O1660" s="8" t="s">
        <v>4988</v>
      </c>
      <c r="P1660" s="8"/>
      <c r="Q1660" s="20">
        <v>39922</v>
      </c>
      <c r="R1660" s="8" t="str">
        <f t="shared" si="21"/>
        <v>19.4.2009</v>
      </c>
      <c r="S1660" s="8" t="s">
        <v>3788</v>
      </c>
      <c r="T1660" s="8" t="s">
        <v>3788</v>
      </c>
      <c r="U1660" s="12"/>
      <c r="V1660" s="12"/>
      <c r="W1660" s="8" t="s">
        <v>3788</v>
      </c>
      <c r="X1660" s="8"/>
    </row>
    <row r="1661" spans="1:25" ht="15" customHeight="1" x14ac:dyDescent="0.25">
      <c r="A1661" s="8" t="s">
        <v>24</v>
      </c>
      <c r="B1661" s="9">
        <v>2340</v>
      </c>
      <c r="C1661" s="8"/>
      <c r="D1661" s="8" t="s">
        <v>4991</v>
      </c>
      <c r="E1661" s="8" t="s">
        <v>190</v>
      </c>
      <c r="F1661" s="8" t="s">
        <v>4992</v>
      </c>
      <c r="G1661" s="8" t="s">
        <v>4993</v>
      </c>
      <c r="H1661" s="8" t="s">
        <v>4991</v>
      </c>
      <c r="I1661" s="8" t="s">
        <v>74</v>
      </c>
      <c r="J1661" s="8" t="s">
        <v>1203</v>
      </c>
      <c r="K1661" s="8" t="s">
        <v>4982</v>
      </c>
      <c r="L1661" s="8" t="s">
        <v>1737</v>
      </c>
      <c r="M1661" s="8" t="s">
        <v>4983</v>
      </c>
      <c r="N1661" s="8"/>
      <c r="O1661" s="8" t="s">
        <v>4988</v>
      </c>
      <c r="P1661" s="8"/>
      <c r="Q1661" s="20">
        <v>39922</v>
      </c>
      <c r="R1661" s="8" t="str">
        <f t="shared" si="21"/>
        <v>19.4.2009</v>
      </c>
      <c r="S1661" s="8" t="s">
        <v>3788</v>
      </c>
      <c r="T1661" s="8" t="s">
        <v>3788</v>
      </c>
      <c r="U1661" s="12"/>
      <c r="V1661" s="12"/>
      <c r="W1661" s="8" t="s">
        <v>3788</v>
      </c>
      <c r="X1661" s="8"/>
    </row>
    <row r="1662" spans="1:25" ht="15" customHeight="1" x14ac:dyDescent="0.25">
      <c r="A1662" s="8" t="s">
        <v>24</v>
      </c>
      <c r="B1662" s="9">
        <v>2341</v>
      </c>
      <c r="C1662" s="8"/>
      <c r="D1662" s="8" t="s">
        <v>4994</v>
      </c>
      <c r="E1662" s="8" t="s">
        <v>877</v>
      </c>
      <c r="F1662" s="8" t="s">
        <v>878</v>
      </c>
      <c r="G1662" s="8" t="s">
        <v>879</v>
      </c>
      <c r="H1662" s="8" t="s">
        <v>4994</v>
      </c>
      <c r="I1662" s="8" t="s">
        <v>74</v>
      </c>
      <c r="J1662" s="8" t="s">
        <v>1203</v>
      </c>
      <c r="K1662" s="8" t="s">
        <v>4982</v>
      </c>
      <c r="L1662" s="8" t="s">
        <v>4995</v>
      </c>
      <c r="M1662" s="8" t="s">
        <v>4996</v>
      </c>
      <c r="N1662" s="8"/>
      <c r="O1662" s="8" t="s">
        <v>4997</v>
      </c>
      <c r="P1662" s="8"/>
      <c r="Q1662" s="20">
        <v>39556</v>
      </c>
      <c r="R1662" s="8" t="str">
        <f t="shared" si="21"/>
        <v>18.4.2008</v>
      </c>
      <c r="S1662" s="8" t="s">
        <v>3788</v>
      </c>
      <c r="T1662" s="8" t="s">
        <v>3788</v>
      </c>
      <c r="U1662" s="12"/>
      <c r="V1662" s="12"/>
      <c r="W1662" s="8" t="s">
        <v>3788</v>
      </c>
      <c r="X1662" s="8"/>
    </row>
    <row r="1663" spans="1:25" ht="15" customHeight="1" x14ac:dyDescent="0.25">
      <c r="A1663" s="8" t="s">
        <v>24</v>
      </c>
      <c r="B1663" s="9">
        <v>2342</v>
      </c>
      <c r="C1663" s="8"/>
      <c r="D1663" s="8" t="s">
        <v>3320</v>
      </c>
      <c r="E1663" s="8" t="s">
        <v>926</v>
      </c>
      <c r="F1663" s="8" t="s">
        <v>2696</v>
      </c>
      <c r="G1663" s="8" t="s">
        <v>3321</v>
      </c>
      <c r="H1663" s="8" t="s">
        <v>3320</v>
      </c>
      <c r="I1663" s="8" t="s">
        <v>74</v>
      </c>
      <c r="J1663" s="8" t="s">
        <v>1203</v>
      </c>
      <c r="K1663" s="8" t="s">
        <v>4982</v>
      </c>
      <c r="L1663" s="8" t="s">
        <v>4995</v>
      </c>
      <c r="M1663" s="8" t="s">
        <v>4996</v>
      </c>
      <c r="N1663" s="8"/>
      <c r="O1663" s="8"/>
      <c r="P1663" s="8"/>
      <c r="Q1663" s="20">
        <v>39556</v>
      </c>
      <c r="R1663" s="8" t="str">
        <f t="shared" si="21"/>
        <v>18.4.2008</v>
      </c>
      <c r="S1663" s="8" t="s">
        <v>3788</v>
      </c>
      <c r="T1663" s="8" t="s">
        <v>3788</v>
      </c>
      <c r="U1663" s="12"/>
      <c r="V1663" s="12"/>
      <c r="W1663" s="8" t="s">
        <v>3788</v>
      </c>
      <c r="X1663" s="8"/>
    </row>
    <row r="1664" spans="1:25" ht="15" customHeight="1" x14ac:dyDescent="0.25">
      <c r="A1664" s="8" t="s">
        <v>24</v>
      </c>
      <c r="B1664" s="9">
        <v>2343</v>
      </c>
      <c r="C1664" s="8"/>
      <c r="D1664" s="8" t="s">
        <v>4998</v>
      </c>
      <c r="E1664" s="8" t="s">
        <v>2838</v>
      </c>
      <c r="F1664" s="8" t="s">
        <v>2839</v>
      </c>
      <c r="G1664" s="8" t="s">
        <v>4740</v>
      </c>
      <c r="H1664" s="8" t="s">
        <v>4998</v>
      </c>
      <c r="I1664" s="8" t="s">
        <v>74</v>
      </c>
      <c r="J1664" s="8" t="s">
        <v>1203</v>
      </c>
      <c r="K1664" s="8" t="s">
        <v>4982</v>
      </c>
      <c r="L1664" s="8" t="s">
        <v>4995</v>
      </c>
      <c r="M1664" s="8" t="s">
        <v>4022</v>
      </c>
      <c r="N1664" s="8"/>
      <c r="O1664" s="8" t="s">
        <v>62</v>
      </c>
      <c r="P1664" s="8"/>
      <c r="Q1664" s="20">
        <v>39556</v>
      </c>
      <c r="R1664" s="8" t="str">
        <f t="shared" si="21"/>
        <v>18.4.2008</v>
      </c>
      <c r="S1664" s="8" t="s">
        <v>3788</v>
      </c>
      <c r="T1664" s="8" t="s">
        <v>3788</v>
      </c>
      <c r="U1664" s="12"/>
      <c r="V1664" s="12"/>
      <c r="W1664" s="8" t="s">
        <v>3788</v>
      </c>
      <c r="X1664" s="8"/>
    </row>
    <row r="1665" spans="1:25" ht="15" customHeight="1" x14ac:dyDescent="0.25">
      <c r="A1665" s="8" t="s">
        <v>24</v>
      </c>
      <c r="B1665" s="9">
        <v>2344</v>
      </c>
      <c r="C1665" s="8"/>
      <c r="D1665" s="8" t="s">
        <v>3927</v>
      </c>
      <c r="E1665" s="8" t="s">
        <v>2479</v>
      </c>
      <c r="F1665" s="8" t="s">
        <v>3928</v>
      </c>
      <c r="G1665" s="8" t="s">
        <v>3929</v>
      </c>
      <c r="H1665" s="8" t="s">
        <v>3927</v>
      </c>
      <c r="I1665" s="8" t="s">
        <v>74</v>
      </c>
      <c r="J1665" s="8" t="s">
        <v>1203</v>
      </c>
      <c r="K1665" s="8" t="s">
        <v>4982</v>
      </c>
      <c r="L1665" s="8" t="s">
        <v>4995</v>
      </c>
      <c r="M1665" s="8" t="s">
        <v>4022</v>
      </c>
      <c r="N1665" s="8"/>
      <c r="O1665" s="8"/>
      <c r="P1665" s="8"/>
      <c r="Q1665" s="20">
        <v>39556</v>
      </c>
      <c r="R1665" s="8" t="str">
        <f t="shared" si="21"/>
        <v>18.4.2008</v>
      </c>
      <c r="S1665" s="13" t="s">
        <v>3788</v>
      </c>
      <c r="T1665" s="13" t="s">
        <v>3788</v>
      </c>
      <c r="U1665" s="12"/>
      <c r="V1665" s="12"/>
      <c r="W1665" s="8" t="s">
        <v>3788</v>
      </c>
      <c r="X1665" s="8" t="s">
        <v>4999</v>
      </c>
    </row>
    <row r="1666" spans="1:25" ht="15" customHeight="1" x14ac:dyDescent="0.25">
      <c r="A1666" s="8" t="s">
        <v>24</v>
      </c>
      <c r="B1666" s="9">
        <v>2345</v>
      </c>
      <c r="C1666" s="8"/>
      <c r="D1666" s="8" t="s">
        <v>4941</v>
      </c>
      <c r="E1666" s="8" t="s">
        <v>3831</v>
      </c>
      <c r="F1666" s="8" t="s">
        <v>3832</v>
      </c>
      <c r="G1666" s="8" t="s">
        <v>4282</v>
      </c>
      <c r="H1666" s="8" t="s">
        <v>4941</v>
      </c>
      <c r="I1666" s="8" t="s">
        <v>74</v>
      </c>
      <c r="J1666" s="8" t="s">
        <v>1203</v>
      </c>
      <c r="K1666" s="8" t="s">
        <v>4982</v>
      </c>
      <c r="L1666" s="8" t="s">
        <v>1449</v>
      </c>
      <c r="M1666" s="8" t="s">
        <v>5000</v>
      </c>
      <c r="N1666" s="8"/>
      <c r="O1666" s="8" t="s">
        <v>5001</v>
      </c>
      <c r="P1666" s="8"/>
      <c r="Q1666" s="20">
        <v>39557</v>
      </c>
      <c r="R1666" s="8" t="str">
        <f t="shared" si="21"/>
        <v>19.4.2008</v>
      </c>
      <c r="S1666" s="8" t="s">
        <v>3788</v>
      </c>
      <c r="T1666" s="8" t="s">
        <v>3788</v>
      </c>
      <c r="U1666" s="12"/>
      <c r="V1666" s="12"/>
      <c r="W1666" s="8" t="s">
        <v>3788</v>
      </c>
      <c r="X1666" s="8" t="s">
        <v>5002</v>
      </c>
    </row>
    <row r="1667" spans="1:25" ht="15" customHeight="1" x14ac:dyDescent="0.25">
      <c r="A1667" s="8" t="s">
        <v>24</v>
      </c>
      <c r="B1667" s="9">
        <v>2346</v>
      </c>
      <c r="C1667" s="8"/>
      <c r="D1667" s="10" t="s">
        <v>3978</v>
      </c>
      <c r="E1667" s="8" t="s">
        <v>926</v>
      </c>
      <c r="F1667" s="8" t="s">
        <v>950</v>
      </c>
      <c r="G1667" s="8" t="s">
        <v>951</v>
      </c>
      <c r="H1667" s="10" t="s">
        <v>3978</v>
      </c>
      <c r="I1667" s="8" t="s">
        <v>74</v>
      </c>
      <c r="J1667" s="8" t="s">
        <v>1242</v>
      </c>
      <c r="K1667" s="8" t="s">
        <v>5003</v>
      </c>
      <c r="L1667" s="8" t="s">
        <v>5004</v>
      </c>
      <c r="M1667" s="8" t="s">
        <v>5005</v>
      </c>
      <c r="N1667" s="8" t="s">
        <v>1748</v>
      </c>
      <c r="O1667" s="8"/>
      <c r="P1667" s="8" t="s">
        <v>5006</v>
      </c>
      <c r="Q1667" s="20">
        <v>40110</v>
      </c>
      <c r="R1667" s="8" t="str">
        <f t="shared" si="21"/>
        <v>24.10.2009</v>
      </c>
      <c r="S1667" s="8" t="s">
        <v>3788</v>
      </c>
      <c r="T1667" s="8" t="s">
        <v>3788</v>
      </c>
      <c r="U1667" s="12"/>
      <c r="V1667" s="12"/>
      <c r="W1667" s="8" t="s">
        <v>3788</v>
      </c>
      <c r="X1667" s="8"/>
    </row>
    <row r="1668" spans="1:25" ht="15" customHeight="1" x14ac:dyDescent="0.25">
      <c r="A1668" s="8" t="s">
        <v>24</v>
      </c>
      <c r="B1668" s="9">
        <v>2347</v>
      </c>
      <c r="C1668" s="8"/>
      <c r="D1668" s="10" t="s">
        <v>5007</v>
      </c>
      <c r="E1668" s="8" t="s">
        <v>26</v>
      </c>
      <c r="F1668" s="8" t="s">
        <v>5008</v>
      </c>
      <c r="G1668" s="8" t="s">
        <v>3531</v>
      </c>
      <c r="H1668" s="10" t="s">
        <v>5007</v>
      </c>
      <c r="I1668" s="8" t="s">
        <v>74</v>
      </c>
      <c r="J1668" s="8" t="s">
        <v>1242</v>
      </c>
      <c r="K1668" s="8" t="s">
        <v>5003</v>
      </c>
      <c r="L1668" s="8" t="s">
        <v>5004</v>
      </c>
      <c r="M1668" s="8" t="s">
        <v>5005</v>
      </c>
      <c r="N1668" s="8" t="s">
        <v>1748</v>
      </c>
      <c r="O1668" s="8"/>
      <c r="P1668" s="8" t="s">
        <v>5006</v>
      </c>
      <c r="Q1668" s="20">
        <v>40110</v>
      </c>
      <c r="R1668" s="8" t="str">
        <f t="shared" si="21"/>
        <v>24.10.2009</v>
      </c>
      <c r="S1668" s="8" t="s">
        <v>3788</v>
      </c>
      <c r="T1668" s="8" t="s">
        <v>3788</v>
      </c>
      <c r="U1668" s="12"/>
      <c r="V1668" s="12"/>
      <c r="W1668" s="8" t="s">
        <v>3788</v>
      </c>
      <c r="X1668" s="8"/>
    </row>
    <row r="1669" spans="1:25" ht="15" customHeight="1" x14ac:dyDescent="0.25">
      <c r="A1669" s="8" t="s">
        <v>24</v>
      </c>
      <c r="B1669" s="9">
        <v>2348</v>
      </c>
      <c r="C1669" s="8"/>
      <c r="D1669" s="10" t="s">
        <v>5009</v>
      </c>
      <c r="E1669" s="8" t="s">
        <v>26</v>
      </c>
      <c r="F1669" s="8" t="s">
        <v>5010</v>
      </c>
      <c r="G1669" s="8" t="s">
        <v>951</v>
      </c>
      <c r="H1669" s="10" t="s">
        <v>5009</v>
      </c>
      <c r="I1669" s="8" t="s">
        <v>74</v>
      </c>
      <c r="J1669" s="8" t="s">
        <v>1242</v>
      </c>
      <c r="K1669" s="8" t="s">
        <v>5003</v>
      </c>
      <c r="L1669" s="8" t="s">
        <v>5004</v>
      </c>
      <c r="M1669" s="8" t="s">
        <v>5005</v>
      </c>
      <c r="N1669" s="8" t="s">
        <v>1748</v>
      </c>
      <c r="O1669" s="8"/>
      <c r="P1669" s="8" t="s">
        <v>5006</v>
      </c>
      <c r="Q1669" s="20">
        <v>40110</v>
      </c>
      <c r="R1669" s="8" t="str">
        <f t="shared" si="21"/>
        <v>24.10.2009</v>
      </c>
      <c r="S1669" s="8" t="s">
        <v>3788</v>
      </c>
      <c r="T1669" s="8" t="s">
        <v>3788</v>
      </c>
      <c r="U1669" s="12"/>
      <c r="V1669" s="12"/>
      <c r="W1669" s="8" t="s">
        <v>3788</v>
      </c>
      <c r="X1669" s="8"/>
    </row>
    <row r="1670" spans="1:25" ht="15" customHeight="1" x14ac:dyDescent="0.25">
      <c r="A1670" s="8" t="s">
        <v>24</v>
      </c>
      <c r="B1670" s="9">
        <v>2349</v>
      </c>
      <c r="C1670" s="8"/>
      <c r="D1670" s="10" t="s">
        <v>3820</v>
      </c>
      <c r="E1670" s="13" t="s">
        <v>1577</v>
      </c>
      <c r="F1670" s="13" t="s">
        <v>3821</v>
      </c>
      <c r="G1670" s="8" t="s">
        <v>3564</v>
      </c>
      <c r="H1670" s="10" t="s">
        <v>3820</v>
      </c>
      <c r="I1670" s="8" t="s">
        <v>74</v>
      </c>
      <c r="J1670" s="8" t="s">
        <v>1242</v>
      </c>
      <c r="K1670" s="8" t="s">
        <v>5003</v>
      </c>
      <c r="L1670" s="8" t="s">
        <v>5004</v>
      </c>
      <c r="M1670" s="8"/>
      <c r="N1670" s="8" t="s">
        <v>1748</v>
      </c>
      <c r="O1670" s="8" t="s">
        <v>4065</v>
      </c>
      <c r="P1670" s="8"/>
      <c r="Q1670" s="20">
        <v>40110</v>
      </c>
      <c r="R1670" s="8" t="str">
        <f t="shared" si="21"/>
        <v>24.10.2009</v>
      </c>
      <c r="S1670" s="13" t="s">
        <v>3788</v>
      </c>
      <c r="T1670" s="13" t="s">
        <v>3788</v>
      </c>
      <c r="U1670" s="12"/>
      <c r="V1670" s="12"/>
      <c r="W1670" s="8" t="s">
        <v>3788</v>
      </c>
      <c r="X1670" s="8"/>
    </row>
    <row r="1671" spans="1:25" ht="15" customHeight="1" x14ac:dyDescent="0.25">
      <c r="A1671" s="8" t="s">
        <v>24</v>
      </c>
      <c r="B1671" s="9">
        <v>2350</v>
      </c>
      <c r="C1671" s="8"/>
      <c r="D1671" s="10" t="s">
        <v>5011</v>
      </c>
      <c r="E1671" s="8" t="s">
        <v>4294</v>
      </c>
      <c r="F1671" s="8" t="s">
        <v>4964</v>
      </c>
      <c r="G1671" s="8" t="s">
        <v>5012</v>
      </c>
      <c r="H1671" s="10" t="s">
        <v>5011</v>
      </c>
      <c r="I1671" s="8" t="s">
        <v>74</v>
      </c>
      <c r="J1671" s="8" t="s">
        <v>1242</v>
      </c>
      <c r="K1671" s="8" t="s">
        <v>5003</v>
      </c>
      <c r="L1671" s="8" t="s">
        <v>5004</v>
      </c>
      <c r="M1671" s="8" t="s">
        <v>5005</v>
      </c>
      <c r="N1671" s="8" t="s">
        <v>1748</v>
      </c>
      <c r="O1671" s="8"/>
      <c r="P1671" s="8" t="s">
        <v>5006</v>
      </c>
      <c r="Q1671" s="20">
        <v>40110</v>
      </c>
      <c r="R1671" s="8" t="str">
        <f t="shared" si="21"/>
        <v>24.10.2009</v>
      </c>
      <c r="S1671" s="8" t="s">
        <v>3788</v>
      </c>
      <c r="T1671" s="8" t="s">
        <v>3788</v>
      </c>
      <c r="U1671" s="12"/>
      <c r="V1671" s="12"/>
      <c r="W1671" s="8" t="s">
        <v>3788</v>
      </c>
      <c r="X1671" s="8"/>
    </row>
    <row r="1672" spans="1:25" ht="15" customHeight="1" x14ac:dyDescent="0.25">
      <c r="A1672" s="8" t="s">
        <v>24</v>
      </c>
      <c r="B1672" s="9">
        <v>2351</v>
      </c>
      <c r="C1672" s="8"/>
      <c r="D1672" s="10" t="s">
        <v>4713</v>
      </c>
      <c r="E1672" s="8" t="s">
        <v>26</v>
      </c>
      <c r="F1672" s="8" t="s">
        <v>759</v>
      </c>
      <c r="G1672" s="8" t="s">
        <v>2369</v>
      </c>
      <c r="H1672" s="10" t="s">
        <v>4713</v>
      </c>
      <c r="I1672" s="8" t="s">
        <v>74</v>
      </c>
      <c r="J1672" s="8" t="s">
        <v>1242</v>
      </c>
      <c r="K1672" s="8" t="s">
        <v>5003</v>
      </c>
      <c r="L1672" s="8" t="s">
        <v>5004</v>
      </c>
      <c r="M1672" s="8" t="s">
        <v>5005</v>
      </c>
      <c r="N1672" s="8" t="s">
        <v>1748</v>
      </c>
      <c r="O1672" s="8"/>
      <c r="P1672" s="8" t="s">
        <v>5006</v>
      </c>
      <c r="Q1672" s="20">
        <v>40110</v>
      </c>
      <c r="R1672" s="8" t="str">
        <f t="shared" si="21"/>
        <v>24.10.2009</v>
      </c>
      <c r="S1672" s="8" t="s">
        <v>3788</v>
      </c>
      <c r="T1672" s="8" t="s">
        <v>3788</v>
      </c>
      <c r="U1672" s="12"/>
      <c r="V1672" s="12"/>
      <c r="W1672" s="8" t="s">
        <v>3788</v>
      </c>
      <c r="X1672" s="8"/>
    </row>
    <row r="1673" spans="1:25" ht="15" customHeight="1" x14ac:dyDescent="0.25">
      <c r="A1673" s="8" t="s">
        <v>24</v>
      </c>
      <c r="B1673" s="9">
        <v>2352</v>
      </c>
      <c r="C1673" s="8"/>
      <c r="D1673" s="10" t="s">
        <v>5013</v>
      </c>
      <c r="E1673" s="8" t="s">
        <v>218</v>
      </c>
      <c r="F1673" s="8" t="s">
        <v>5014</v>
      </c>
      <c r="G1673" s="8" t="s">
        <v>5015</v>
      </c>
      <c r="H1673" s="10" t="s">
        <v>5013</v>
      </c>
      <c r="I1673" s="8" t="s">
        <v>74</v>
      </c>
      <c r="J1673" s="8" t="s">
        <v>1242</v>
      </c>
      <c r="K1673" s="8" t="s">
        <v>5003</v>
      </c>
      <c r="L1673" s="8" t="s">
        <v>5004</v>
      </c>
      <c r="M1673" s="8" t="s">
        <v>5005</v>
      </c>
      <c r="N1673" s="8" t="s">
        <v>1748</v>
      </c>
      <c r="O1673" s="8" t="s">
        <v>4229</v>
      </c>
      <c r="P1673" s="8" t="s">
        <v>5006</v>
      </c>
      <c r="Q1673" s="20">
        <v>40110</v>
      </c>
      <c r="R1673" s="8" t="str">
        <f t="shared" si="21"/>
        <v>24.10.2009</v>
      </c>
      <c r="S1673" s="8" t="s">
        <v>3788</v>
      </c>
      <c r="T1673" s="8" t="s">
        <v>3788</v>
      </c>
      <c r="U1673" s="12"/>
      <c r="V1673" s="12"/>
      <c r="W1673" s="8" t="s">
        <v>3788</v>
      </c>
      <c r="X1673" s="8"/>
    </row>
    <row r="1674" spans="1:25" ht="15" customHeight="1" x14ac:dyDescent="0.25">
      <c r="A1674" s="8" t="s">
        <v>24</v>
      </c>
      <c r="B1674" s="9">
        <v>2353</v>
      </c>
      <c r="C1674" s="8"/>
      <c r="D1674" s="10" t="s">
        <v>5016</v>
      </c>
      <c r="E1674" s="8" t="s">
        <v>1531</v>
      </c>
      <c r="F1674" s="8" t="s">
        <v>5017</v>
      </c>
      <c r="G1674" s="8" t="s">
        <v>5018</v>
      </c>
      <c r="H1674" s="10" t="s">
        <v>5016</v>
      </c>
      <c r="I1674" s="8" t="s">
        <v>74</v>
      </c>
      <c r="J1674" s="8" t="s">
        <v>1203</v>
      </c>
      <c r="K1674" s="8" t="s">
        <v>4729</v>
      </c>
      <c r="L1674" s="8" t="s">
        <v>5019</v>
      </c>
      <c r="M1674" s="8"/>
      <c r="N1674" s="8"/>
      <c r="O1674" s="13" t="s">
        <v>5020</v>
      </c>
      <c r="P1674" s="8"/>
      <c r="Q1674" s="21">
        <v>39981</v>
      </c>
      <c r="R1674" s="13" t="str">
        <f t="shared" si="21"/>
        <v>17.6.2009</v>
      </c>
      <c r="S1674" s="13" t="s">
        <v>3788</v>
      </c>
      <c r="T1674" s="13" t="s">
        <v>3788</v>
      </c>
      <c r="U1674" s="12"/>
      <c r="V1674" s="12"/>
      <c r="W1674" s="8" t="s">
        <v>3788</v>
      </c>
      <c r="X1674" s="8"/>
    </row>
    <row r="1675" spans="1:25" ht="15" customHeight="1" x14ac:dyDescent="0.25">
      <c r="A1675" s="8" t="s">
        <v>24</v>
      </c>
      <c r="B1675" s="9">
        <v>2354</v>
      </c>
      <c r="C1675" s="8"/>
      <c r="D1675" s="10" t="s">
        <v>5021</v>
      </c>
      <c r="E1675" s="8" t="s">
        <v>1862</v>
      </c>
      <c r="F1675" s="8" t="s">
        <v>1863</v>
      </c>
      <c r="G1675" s="8" t="s">
        <v>5022</v>
      </c>
      <c r="H1675" s="10" t="s">
        <v>5021</v>
      </c>
      <c r="I1675" s="8" t="s">
        <v>74</v>
      </c>
      <c r="J1675" s="8" t="s">
        <v>1203</v>
      </c>
      <c r="K1675" s="8" t="s">
        <v>4729</v>
      </c>
      <c r="L1675" s="8" t="s">
        <v>5019</v>
      </c>
      <c r="M1675" s="8"/>
      <c r="N1675" s="8"/>
      <c r="O1675" s="8" t="s">
        <v>5020</v>
      </c>
      <c r="P1675" s="8"/>
      <c r="Q1675" s="20">
        <v>39981</v>
      </c>
      <c r="R1675" s="8" t="str">
        <f t="shared" si="21"/>
        <v>17.6.2009</v>
      </c>
      <c r="S1675" s="8" t="s">
        <v>3788</v>
      </c>
      <c r="T1675" s="8" t="s">
        <v>3788</v>
      </c>
      <c r="U1675" s="12"/>
      <c r="V1675" s="12"/>
      <c r="W1675" s="8" t="s">
        <v>3788</v>
      </c>
      <c r="X1675" s="8" t="s">
        <v>5023</v>
      </c>
    </row>
    <row r="1676" spans="1:25" ht="15" customHeight="1" x14ac:dyDescent="0.25">
      <c r="A1676" s="8" t="s">
        <v>24</v>
      </c>
      <c r="B1676" s="9">
        <v>2355</v>
      </c>
      <c r="C1676" s="8"/>
      <c r="D1676" s="10" t="s">
        <v>4751</v>
      </c>
      <c r="E1676" s="8" t="s">
        <v>26</v>
      </c>
      <c r="F1676" s="8" t="s">
        <v>4752</v>
      </c>
      <c r="G1676" s="8" t="s">
        <v>4481</v>
      </c>
      <c r="H1676" s="10" t="s">
        <v>4751</v>
      </c>
      <c r="I1676" s="8" t="s">
        <v>74</v>
      </c>
      <c r="J1676" s="8" t="s">
        <v>1203</v>
      </c>
      <c r="K1676" s="8" t="s">
        <v>4729</v>
      </c>
      <c r="L1676" s="8" t="s">
        <v>5024</v>
      </c>
      <c r="M1676" s="8" t="s">
        <v>5025</v>
      </c>
      <c r="N1676" s="8"/>
      <c r="O1676" s="8"/>
      <c r="P1676" s="8"/>
      <c r="Q1676" s="20">
        <v>39981</v>
      </c>
      <c r="R1676" s="8" t="str">
        <f t="shared" si="21"/>
        <v>17.6.2009</v>
      </c>
      <c r="S1676" s="8" t="s">
        <v>3788</v>
      </c>
      <c r="T1676" s="8" t="s">
        <v>3788</v>
      </c>
      <c r="U1676" s="12"/>
      <c r="V1676" s="12"/>
      <c r="W1676" s="8" t="s">
        <v>3788</v>
      </c>
      <c r="X1676" s="8"/>
    </row>
    <row r="1677" spans="1:25" ht="15" customHeight="1" x14ac:dyDescent="0.25">
      <c r="A1677" s="8" t="s">
        <v>24</v>
      </c>
      <c r="B1677" s="9">
        <v>2356</v>
      </c>
      <c r="C1677" s="13"/>
      <c r="D1677" s="18" t="s">
        <v>5026</v>
      </c>
      <c r="E1677" s="13" t="s">
        <v>4815</v>
      </c>
      <c r="F1677" s="13" t="s">
        <v>67</v>
      </c>
      <c r="G1677" s="13"/>
      <c r="H1677" s="18" t="s">
        <v>5026</v>
      </c>
      <c r="I1677" s="13" t="s">
        <v>74</v>
      </c>
      <c r="J1677" s="13" t="s">
        <v>1203</v>
      </c>
      <c r="K1677" s="13" t="s">
        <v>4729</v>
      </c>
      <c r="L1677" s="13" t="s">
        <v>5024</v>
      </c>
      <c r="M1677" s="13" t="s">
        <v>5025</v>
      </c>
      <c r="N1677" s="13"/>
      <c r="O1677" s="13"/>
      <c r="P1677" s="13"/>
      <c r="Q1677" s="21">
        <v>39981</v>
      </c>
      <c r="R1677" s="13" t="str">
        <f t="shared" si="21"/>
        <v>17.6.2009</v>
      </c>
      <c r="S1677" s="13" t="s">
        <v>3788</v>
      </c>
      <c r="T1677" s="13" t="s">
        <v>3788</v>
      </c>
      <c r="U1677" s="19"/>
      <c r="V1677" s="19"/>
      <c r="W1677" s="13" t="s">
        <v>3788</v>
      </c>
      <c r="X1677" s="13"/>
      <c r="Y1677" s="19"/>
    </row>
    <row r="1678" spans="1:25" ht="15" customHeight="1" x14ac:dyDescent="0.25">
      <c r="A1678" s="8" t="s">
        <v>24</v>
      </c>
      <c r="B1678" s="9">
        <v>2357</v>
      </c>
      <c r="C1678" s="13"/>
      <c r="D1678" s="18" t="s">
        <v>1080</v>
      </c>
      <c r="E1678" s="13" t="s">
        <v>1061</v>
      </c>
      <c r="F1678" s="13" t="s">
        <v>1081</v>
      </c>
      <c r="G1678" s="13" t="s">
        <v>1082</v>
      </c>
      <c r="H1678" s="18" t="s">
        <v>1080</v>
      </c>
      <c r="I1678" s="13" t="s">
        <v>74</v>
      </c>
      <c r="J1678" s="13" t="s">
        <v>1215</v>
      </c>
      <c r="K1678" s="13" t="s">
        <v>5027</v>
      </c>
      <c r="L1678" s="13" t="s">
        <v>1217</v>
      </c>
      <c r="M1678" s="13" t="s">
        <v>5028</v>
      </c>
      <c r="N1678" s="13"/>
      <c r="O1678" s="13"/>
      <c r="P1678" s="13"/>
      <c r="Q1678" s="21">
        <v>40800</v>
      </c>
      <c r="R1678" s="13" t="str">
        <f t="shared" si="21"/>
        <v>14.9.2011</v>
      </c>
      <c r="S1678" s="13" t="s">
        <v>3788</v>
      </c>
      <c r="T1678" s="13" t="s">
        <v>3788</v>
      </c>
      <c r="U1678" s="19"/>
      <c r="V1678" s="19"/>
      <c r="W1678" s="13" t="s">
        <v>3788</v>
      </c>
      <c r="X1678" s="13"/>
      <c r="Y1678" s="19"/>
    </row>
    <row r="1679" spans="1:25" ht="15" customHeight="1" x14ac:dyDescent="0.25">
      <c r="A1679" s="8" t="s">
        <v>24</v>
      </c>
      <c r="B1679" s="9">
        <v>2358</v>
      </c>
      <c r="C1679" s="8"/>
      <c r="D1679" s="10" t="s">
        <v>5029</v>
      </c>
      <c r="E1679" s="8" t="s">
        <v>1191</v>
      </c>
      <c r="F1679" s="8" t="s">
        <v>1213</v>
      </c>
      <c r="G1679" s="8" t="s">
        <v>5030</v>
      </c>
      <c r="H1679" s="10" t="s">
        <v>5029</v>
      </c>
      <c r="I1679" s="8" t="s">
        <v>74</v>
      </c>
      <c r="J1679" s="8" t="s">
        <v>1215</v>
      </c>
      <c r="K1679" s="8" t="s">
        <v>5027</v>
      </c>
      <c r="L1679" s="8" t="s">
        <v>1217</v>
      </c>
      <c r="M1679" s="8" t="s">
        <v>5028</v>
      </c>
      <c r="N1679" s="8"/>
      <c r="O1679" s="8"/>
      <c r="P1679" s="8"/>
      <c r="Q1679" s="20">
        <v>40800</v>
      </c>
      <c r="R1679" s="8" t="str">
        <f t="shared" si="21"/>
        <v>14.9.2011</v>
      </c>
      <c r="S1679" s="8" t="s">
        <v>3788</v>
      </c>
      <c r="T1679" s="8" t="s">
        <v>3788</v>
      </c>
      <c r="U1679" s="12"/>
      <c r="V1679" s="12"/>
      <c r="W1679" s="8" t="s">
        <v>3788</v>
      </c>
      <c r="X1679" s="8"/>
    </row>
    <row r="1680" spans="1:25" ht="15" customHeight="1" x14ac:dyDescent="0.25">
      <c r="A1680" s="8" t="s">
        <v>24</v>
      </c>
      <c r="B1680" s="9">
        <v>2359</v>
      </c>
      <c r="C1680" s="8"/>
      <c r="D1680" s="10" t="s">
        <v>866</v>
      </c>
      <c r="E1680" s="8" t="s">
        <v>867</v>
      </c>
      <c r="F1680" s="8" t="s">
        <v>868</v>
      </c>
      <c r="G1680" s="8" t="s">
        <v>528</v>
      </c>
      <c r="H1680" s="10" t="s">
        <v>866</v>
      </c>
      <c r="I1680" s="8" t="s">
        <v>74</v>
      </c>
      <c r="J1680" s="8" t="s">
        <v>1279</v>
      </c>
      <c r="K1680" s="8" t="s">
        <v>5031</v>
      </c>
      <c r="L1680" s="8"/>
      <c r="M1680" s="8" t="s">
        <v>5032</v>
      </c>
      <c r="N1680" s="8"/>
      <c r="O1680" s="8"/>
      <c r="P1680" s="8"/>
      <c r="Q1680" s="20">
        <v>40639</v>
      </c>
      <c r="R1680" s="8" t="str">
        <f t="shared" si="21"/>
        <v>6.4.2011</v>
      </c>
      <c r="S1680" s="8" t="s">
        <v>3788</v>
      </c>
      <c r="T1680" s="8" t="s">
        <v>3788</v>
      </c>
      <c r="U1680" s="12"/>
      <c r="V1680" s="12"/>
      <c r="W1680" s="8" t="s">
        <v>3788</v>
      </c>
      <c r="X1680" s="8"/>
    </row>
    <row r="1681" spans="1:24" ht="15" customHeight="1" x14ac:dyDescent="0.25">
      <c r="A1681" s="8" t="s">
        <v>24</v>
      </c>
      <c r="B1681" s="9">
        <v>2360</v>
      </c>
      <c r="C1681" s="8"/>
      <c r="D1681" s="10" t="s">
        <v>1915</v>
      </c>
      <c r="E1681" s="8" t="s">
        <v>1916</v>
      </c>
      <c r="F1681" s="8" t="s">
        <v>1917</v>
      </c>
      <c r="G1681" s="8" t="s">
        <v>5033</v>
      </c>
      <c r="H1681" s="10" t="s">
        <v>1915</v>
      </c>
      <c r="I1681" s="8" t="s">
        <v>74</v>
      </c>
      <c r="J1681" s="8" t="s">
        <v>1279</v>
      </c>
      <c r="K1681" s="8" t="s">
        <v>5034</v>
      </c>
      <c r="L1681" s="8" t="s">
        <v>5035</v>
      </c>
      <c r="M1681" s="8" t="s">
        <v>5036</v>
      </c>
      <c r="N1681" s="8" t="s">
        <v>3735</v>
      </c>
      <c r="O1681" s="8" t="s">
        <v>5037</v>
      </c>
      <c r="P1681" s="8"/>
      <c r="Q1681" s="20">
        <v>40080</v>
      </c>
      <c r="R1681" s="8" t="str">
        <f t="shared" si="21"/>
        <v>24.9.2009</v>
      </c>
      <c r="S1681" s="8" t="s">
        <v>3788</v>
      </c>
      <c r="T1681" s="8" t="s">
        <v>3788</v>
      </c>
      <c r="U1681" s="12"/>
      <c r="V1681" s="12"/>
      <c r="W1681" s="8" t="s">
        <v>3788</v>
      </c>
      <c r="X1681" s="8"/>
    </row>
    <row r="1682" spans="1:24" ht="15" customHeight="1" x14ac:dyDescent="0.25">
      <c r="A1682" s="8" t="s">
        <v>24</v>
      </c>
      <c r="B1682" s="9">
        <v>2361</v>
      </c>
      <c r="C1682" s="8"/>
      <c r="D1682" s="10" t="s">
        <v>4003</v>
      </c>
      <c r="E1682" s="8" t="s">
        <v>2479</v>
      </c>
      <c r="F1682" s="8" t="s">
        <v>2480</v>
      </c>
      <c r="G1682" s="8" t="s">
        <v>4004</v>
      </c>
      <c r="H1682" s="10" t="s">
        <v>4003</v>
      </c>
      <c r="I1682" s="8" t="s">
        <v>74</v>
      </c>
      <c r="J1682" s="8" t="s">
        <v>1180</v>
      </c>
      <c r="K1682" s="8" t="s">
        <v>4366</v>
      </c>
      <c r="L1682" s="8" t="s">
        <v>5038</v>
      </c>
      <c r="M1682" s="8" t="s">
        <v>5039</v>
      </c>
      <c r="N1682" s="8"/>
      <c r="O1682" s="8" t="s">
        <v>5040</v>
      </c>
      <c r="P1682" s="8"/>
      <c r="Q1682" s="20">
        <v>39753</v>
      </c>
      <c r="R1682" s="8" t="str">
        <f t="shared" si="21"/>
        <v>1.11.2008</v>
      </c>
      <c r="S1682" s="13" t="s">
        <v>3788</v>
      </c>
      <c r="T1682" s="13" t="s">
        <v>3788</v>
      </c>
      <c r="U1682" s="12"/>
      <c r="V1682" s="12"/>
      <c r="W1682" s="8" t="s">
        <v>3788</v>
      </c>
      <c r="X1682" s="8"/>
    </row>
    <row r="1683" spans="1:24" ht="15" customHeight="1" x14ac:dyDescent="0.25">
      <c r="A1683" s="8" t="s">
        <v>24</v>
      </c>
      <c r="B1683" s="9">
        <v>2362</v>
      </c>
      <c r="C1683" s="8"/>
      <c r="D1683" s="10" t="s">
        <v>5041</v>
      </c>
      <c r="E1683" s="8" t="s">
        <v>919</v>
      </c>
      <c r="F1683" s="8" t="s">
        <v>5042</v>
      </c>
      <c r="G1683" s="8" t="s">
        <v>46</v>
      </c>
      <c r="H1683" s="10" t="s">
        <v>5041</v>
      </c>
      <c r="I1683" s="8" t="s">
        <v>74</v>
      </c>
      <c r="J1683" s="8" t="s">
        <v>1279</v>
      </c>
      <c r="K1683" s="8" t="s">
        <v>5034</v>
      </c>
      <c r="L1683" s="8" t="s">
        <v>5035</v>
      </c>
      <c r="M1683" s="8" t="s">
        <v>5036</v>
      </c>
      <c r="N1683" s="8" t="s">
        <v>3735</v>
      </c>
      <c r="O1683" s="8" t="s">
        <v>5043</v>
      </c>
      <c r="P1683" s="8"/>
      <c r="Q1683" s="20">
        <v>40080</v>
      </c>
      <c r="R1683" s="8" t="str">
        <f t="shared" si="21"/>
        <v>24.9.2009</v>
      </c>
      <c r="S1683" s="8" t="s">
        <v>3788</v>
      </c>
      <c r="T1683" s="8" t="s">
        <v>3788</v>
      </c>
      <c r="U1683" s="12"/>
      <c r="V1683" s="12"/>
      <c r="W1683" s="8" t="s">
        <v>3788</v>
      </c>
      <c r="X1683" s="8"/>
    </row>
    <row r="1684" spans="1:24" ht="15" customHeight="1" x14ac:dyDescent="0.25">
      <c r="A1684" s="8" t="s">
        <v>24</v>
      </c>
      <c r="B1684" s="9">
        <v>2363</v>
      </c>
      <c r="C1684" s="8"/>
      <c r="D1684" s="10" t="s">
        <v>5044</v>
      </c>
      <c r="E1684" s="8" t="s">
        <v>5045</v>
      </c>
      <c r="F1684" s="8" t="s">
        <v>3046</v>
      </c>
      <c r="G1684" s="8" t="s">
        <v>5046</v>
      </c>
      <c r="H1684" s="10" t="s">
        <v>5044</v>
      </c>
      <c r="I1684" s="8" t="s">
        <v>74</v>
      </c>
      <c r="J1684" s="8" t="s">
        <v>1279</v>
      </c>
      <c r="K1684" s="8" t="s">
        <v>5034</v>
      </c>
      <c r="L1684" s="8" t="s">
        <v>5047</v>
      </c>
      <c r="M1684" s="8" t="s">
        <v>5048</v>
      </c>
      <c r="N1684" s="8" t="s">
        <v>1425</v>
      </c>
      <c r="O1684" s="8"/>
      <c r="P1684" s="8" t="s">
        <v>5049</v>
      </c>
      <c r="Q1684" s="20">
        <v>40081</v>
      </c>
      <c r="R1684" s="8" t="str">
        <f t="shared" si="21"/>
        <v>25.9.2009</v>
      </c>
      <c r="S1684" s="8" t="s">
        <v>3788</v>
      </c>
      <c r="T1684" s="8" t="s">
        <v>3788</v>
      </c>
      <c r="U1684" s="12"/>
      <c r="V1684" s="12"/>
      <c r="W1684" s="8" t="s">
        <v>3788</v>
      </c>
      <c r="X1684" s="8"/>
    </row>
    <row r="1685" spans="1:24" ht="15" customHeight="1" x14ac:dyDescent="0.25">
      <c r="A1685" s="8" t="s">
        <v>24</v>
      </c>
      <c r="B1685" s="9">
        <v>2364</v>
      </c>
      <c r="C1685" s="8"/>
      <c r="D1685" s="10" t="str">
        <f>E1685&amp;" "&amp;F1685&amp;" "&amp;G1685</f>
        <v>Parmelia submontana  Nádv.</v>
      </c>
      <c r="E1685" s="8" t="s">
        <v>2648</v>
      </c>
      <c r="F1685" s="8" t="s">
        <v>4306</v>
      </c>
      <c r="G1685" s="8" t="s">
        <v>5050</v>
      </c>
      <c r="H1685" s="10" t="s">
        <v>5051</v>
      </c>
      <c r="I1685" s="8" t="s">
        <v>74</v>
      </c>
      <c r="J1685" s="8" t="s">
        <v>1279</v>
      </c>
      <c r="K1685" s="8" t="s">
        <v>5052</v>
      </c>
      <c r="L1685" s="8" t="s">
        <v>5053</v>
      </c>
      <c r="M1685" s="8" t="s">
        <v>5054</v>
      </c>
      <c r="N1685" s="8" t="s">
        <v>1327</v>
      </c>
      <c r="O1685" s="8" t="s">
        <v>3004</v>
      </c>
      <c r="P1685" s="8" t="s">
        <v>5055</v>
      </c>
      <c r="Q1685" s="20">
        <v>40083</v>
      </c>
      <c r="R1685" s="8" t="str">
        <f t="shared" si="21"/>
        <v>27.9.2009</v>
      </c>
      <c r="S1685" s="8" t="s">
        <v>3788</v>
      </c>
      <c r="T1685" s="8" t="s">
        <v>3788</v>
      </c>
      <c r="U1685" s="12"/>
      <c r="V1685" s="12"/>
      <c r="W1685" s="8" t="s">
        <v>3788</v>
      </c>
      <c r="X1685" s="8"/>
    </row>
    <row r="1686" spans="1:24" ht="15" customHeight="1" x14ac:dyDescent="0.25">
      <c r="A1686" s="8" t="s">
        <v>24</v>
      </c>
      <c r="B1686" s="9">
        <v>2365</v>
      </c>
      <c r="C1686" s="8"/>
      <c r="D1686" s="10" t="s">
        <v>3450</v>
      </c>
      <c r="E1686" s="8" t="s">
        <v>1164</v>
      </c>
      <c r="F1686" s="8" t="s">
        <v>3451</v>
      </c>
      <c r="G1686" s="8" t="s">
        <v>3452</v>
      </c>
      <c r="H1686" s="10" t="s">
        <v>3450</v>
      </c>
      <c r="I1686" s="8" t="s">
        <v>74</v>
      </c>
      <c r="J1686" s="8" t="s">
        <v>1279</v>
      </c>
      <c r="K1686" s="8" t="s">
        <v>5052</v>
      </c>
      <c r="L1686" s="8" t="s">
        <v>5053</v>
      </c>
      <c r="M1686" s="8" t="s">
        <v>5054</v>
      </c>
      <c r="N1686" s="8" t="s">
        <v>5056</v>
      </c>
      <c r="O1686" s="8" t="s">
        <v>3004</v>
      </c>
      <c r="P1686" s="8" t="s">
        <v>5055</v>
      </c>
      <c r="Q1686" s="20">
        <v>40083</v>
      </c>
      <c r="R1686" s="8" t="str">
        <f t="shared" si="21"/>
        <v>27.9.2009</v>
      </c>
      <c r="S1686" s="8" t="s">
        <v>3788</v>
      </c>
      <c r="T1686" s="8" t="s">
        <v>3788</v>
      </c>
      <c r="U1686" s="12"/>
      <c r="V1686" s="12"/>
      <c r="W1686" s="8" t="s">
        <v>3788</v>
      </c>
      <c r="X1686" s="8"/>
    </row>
    <row r="1687" spans="1:24" ht="15" customHeight="1" x14ac:dyDescent="0.25">
      <c r="A1687" s="8" t="s">
        <v>3591</v>
      </c>
      <c r="B1687" s="9">
        <v>2366</v>
      </c>
      <c r="C1687" s="10" t="s">
        <v>5057</v>
      </c>
      <c r="D1687" s="10" t="str">
        <f t="shared" ref="D1687:D1698" si="22">E1687&amp;" "&amp;F1687&amp;" "&amp;G1687</f>
        <v>Hymenoscyphus pseudoalbidus Queloz et al.</v>
      </c>
      <c r="E1687" s="10" t="s">
        <v>3593</v>
      </c>
      <c r="F1687" s="10" t="s">
        <v>3594</v>
      </c>
      <c r="G1687" s="10" t="s">
        <v>3730</v>
      </c>
      <c r="H1687" s="10" t="s">
        <v>3729</v>
      </c>
      <c r="I1687" s="10" t="s">
        <v>74</v>
      </c>
      <c r="J1687" s="8"/>
      <c r="K1687" s="8"/>
      <c r="L1687" s="31" t="s">
        <v>5058</v>
      </c>
      <c r="M1687" s="8" t="s">
        <v>5059</v>
      </c>
      <c r="N1687" s="16" t="s">
        <v>1904</v>
      </c>
      <c r="O1687" s="13" t="s">
        <v>2226</v>
      </c>
      <c r="P1687" s="16" t="s">
        <v>5060</v>
      </c>
      <c r="Q1687" s="21">
        <v>41497</v>
      </c>
      <c r="R1687" s="8" t="str">
        <f t="shared" si="21"/>
        <v>11.8.2013</v>
      </c>
      <c r="S1687" s="31" t="s">
        <v>5061</v>
      </c>
      <c r="T1687" s="13" t="s">
        <v>5062</v>
      </c>
      <c r="U1687" s="12"/>
      <c r="V1687" s="12"/>
      <c r="W1687" s="8" t="s">
        <v>5063</v>
      </c>
      <c r="X1687" s="8"/>
    </row>
    <row r="1688" spans="1:24" ht="15" customHeight="1" x14ac:dyDescent="0.25">
      <c r="A1688" s="8" t="s">
        <v>3591</v>
      </c>
      <c r="B1688" s="9">
        <v>2367</v>
      </c>
      <c r="C1688" s="8" t="s">
        <v>5064</v>
      </c>
      <c r="D1688" s="10" t="str">
        <f t="shared" si="22"/>
        <v>Hymenoscyphus pseudoalbidus Queloz et al.</v>
      </c>
      <c r="E1688" s="10" t="s">
        <v>3593</v>
      </c>
      <c r="F1688" s="10" t="s">
        <v>3594</v>
      </c>
      <c r="G1688" s="10" t="s">
        <v>3730</v>
      </c>
      <c r="H1688" s="10" t="s">
        <v>3729</v>
      </c>
      <c r="I1688" s="10" t="s">
        <v>74</v>
      </c>
      <c r="J1688" s="8"/>
      <c r="K1688" s="8"/>
      <c r="L1688" s="10" t="s">
        <v>5065</v>
      </c>
      <c r="M1688" s="10" t="s">
        <v>5066</v>
      </c>
      <c r="N1688" s="18" t="s">
        <v>1207</v>
      </c>
      <c r="O1688" s="18" t="s">
        <v>2226</v>
      </c>
      <c r="P1688" s="18" t="s">
        <v>5067</v>
      </c>
      <c r="Q1688" s="20">
        <v>41492</v>
      </c>
      <c r="R1688" s="8" t="str">
        <f t="shared" si="21"/>
        <v>6.8.2013</v>
      </c>
      <c r="S1688" s="31" t="s">
        <v>5061</v>
      </c>
      <c r="T1688" s="13" t="s">
        <v>5062</v>
      </c>
      <c r="U1688" s="19"/>
      <c r="V1688" s="12"/>
      <c r="W1688" s="8" t="s">
        <v>5063</v>
      </c>
      <c r="X1688" s="8"/>
    </row>
    <row r="1689" spans="1:24" ht="15" customHeight="1" x14ac:dyDescent="0.25">
      <c r="A1689" s="8" t="s">
        <v>3591</v>
      </c>
      <c r="B1689" s="9">
        <v>2368</v>
      </c>
      <c r="C1689" s="10" t="s">
        <v>5068</v>
      </c>
      <c r="D1689" s="10" t="str">
        <f t="shared" si="22"/>
        <v>Hymenoscyphus pseudoalbidus Queloz et al.</v>
      </c>
      <c r="E1689" s="10" t="s">
        <v>3593</v>
      </c>
      <c r="F1689" s="10" t="s">
        <v>3594</v>
      </c>
      <c r="G1689" s="10" t="s">
        <v>3730</v>
      </c>
      <c r="H1689" s="10" t="s">
        <v>3729</v>
      </c>
      <c r="I1689" s="10" t="s">
        <v>74</v>
      </c>
      <c r="J1689" s="8"/>
      <c r="K1689" s="8"/>
      <c r="L1689" s="10" t="s">
        <v>5069</v>
      </c>
      <c r="M1689" s="8"/>
      <c r="N1689" s="16" t="s">
        <v>5070</v>
      </c>
      <c r="O1689" s="16" t="s">
        <v>2226</v>
      </c>
      <c r="P1689" s="16" t="s">
        <v>5071</v>
      </c>
      <c r="Q1689" s="20">
        <v>41492</v>
      </c>
      <c r="R1689" s="8" t="str">
        <f t="shared" si="21"/>
        <v>6.8.2013</v>
      </c>
      <c r="S1689" s="31" t="s">
        <v>5061</v>
      </c>
      <c r="T1689" s="13" t="s">
        <v>5062</v>
      </c>
      <c r="U1689" s="12"/>
      <c r="V1689" s="12"/>
      <c r="W1689" s="8" t="s">
        <v>5063</v>
      </c>
      <c r="X1689" s="8"/>
    </row>
    <row r="1690" spans="1:24" ht="15" customHeight="1" x14ac:dyDescent="0.25">
      <c r="A1690" s="8" t="s">
        <v>3591</v>
      </c>
      <c r="B1690" s="9">
        <v>2369</v>
      </c>
      <c r="C1690" s="8" t="s">
        <v>5072</v>
      </c>
      <c r="D1690" s="10" t="str">
        <f t="shared" si="22"/>
        <v>Hymenoscyphus pseudoalbidus Queloz et al.</v>
      </c>
      <c r="E1690" s="10" t="s">
        <v>3593</v>
      </c>
      <c r="F1690" s="10" t="s">
        <v>3594</v>
      </c>
      <c r="G1690" s="10" t="s">
        <v>3730</v>
      </c>
      <c r="H1690" s="10" t="s">
        <v>3729</v>
      </c>
      <c r="I1690" s="10" t="s">
        <v>74</v>
      </c>
      <c r="J1690" s="8"/>
      <c r="K1690" s="8"/>
      <c r="L1690" s="10" t="s">
        <v>5073</v>
      </c>
      <c r="M1690" s="10" t="s">
        <v>5074</v>
      </c>
      <c r="N1690" s="18" t="s">
        <v>5075</v>
      </c>
      <c r="O1690" s="18" t="s">
        <v>2226</v>
      </c>
      <c r="P1690" s="18" t="s">
        <v>5076</v>
      </c>
      <c r="Q1690" s="20">
        <v>41492</v>
      </c>
      <c r="R1690" s="8" t="str">
        <f t="shared" si="21"/>
        <v>6.8.2013</v>
      </c>
      <c r="S1690" s="31" t="s">
        <v>5063</v>
      </c>
      <c r="T1690" s="13" t="s">
        <v>5062</v>
      </c>
      <c r="U1690" s="19"/>
      <c r="V1690" s="12"/>
      <c r="W1690" s="8" t="s">
        <v>5063</v>
      </c>
      <c r="X1690" s="8"/>
    </row>
    <row r="1691" spans="1:24" ht="15" customHeight="1" x14ac:dyDescent="0.25">
      <c r="A1691" s="8" t="s">
        <v>3591</v>
      </c>
      <c r="B1691" s="9">
        <v>2370</v>
      </c>
      <c r="C1691" s="10" t="s">
        <v>5077</v>
      </c>
      <c r="D1691" s="10" t="str">
        <f t="shared" si="22"/>
        <v>Hymenoscyphus pseudoalbidus Queloz et al.</v>
      </c>
      <c r="E1691" s="10" t="s">
        <v>3593</v>
      </c>
      <c r="F1691" s="10" t="s">
        <v>3594</v>
      </c>
      <c r="G1691" s="10" t="s">
        <v>3730</v>
      </c>
      <c r="H1691" s="10" t="s">
        <v>3729</v>
      </c>
      <c r="I1691" s="10" t="s">
        <v>74</v>
      </c>
      <c r="J1691" s="8"/>
      <c r="K1691" s="8"/>
      <c r="L1691" s="10" t="s">
        <v>5078</v>
      </c>
      <c r="M1691" s="10" t="s">
        <v>5079</v>
      </c>
      <c r="N1691" s="18" t="s">
        <v>4134</v>
      </c>
      <c r="O1691" s="18" t="s">
        <v>2226</v>
      </c>
      <c r="P1691" s="18" t="s">
        <v>5080</v>
      </c>
      <c r="Q1691" s="20">
        <v>41495</v>
      </c>
      <c r="R1691" s="8" t="str">
        <f t="shared" ref="R1691:R1722" si="23">TEXT(Q1691,"d.m.rrrr")</f>
        <v>9.8.2013</v>
      </c>
      <c r="S1691" s="31" t="s">
        <v>5063</v>
      </c>
      <c r="T1691" s="13" t="s">
        <v>5062</v>
      </c>
      <c r="U1691" s="12"/>
      <c r="V1691" s="12"/>
      <c r="W1691" s="8" t="s">
        <v>5063</v>
      </c>
      <c r="X1691" s="8"/>
    </row>
    <row r="1692" spans="1:24" ht="15" customHeight="1" x14ac:dyDescent="0.25">
      <c r="A1692" s="8" t="s">
        <v>3591</v>
      </c>
      <c r="B1692" s="9">
        <v>2371</v>
      </c>
      <c r="C1692" s="8" t="s">
        <v>5081</v>
      </c>
      <c r="D1692" s="10" t="str">
        <f t="shared" si="22"/>
        <v>Hymenoscyphus pseudoalbidus Queloz et al.</v>
      </c>
      <c r="E1692" s="10" t="s">
        <v>3593</v>
      </c>
      <c r="F1692" s="10" t="s">
        <v>3594</v>
      </c>
      <c r="G1692" s="10" t="s">
        <v>3730</v>
      </c>
      <c r="H1692" s="10" t="s">
        <v>3729</v>
      </c>
      <c r="I1692" s="10" t="s">
        <v>74</v>
      </c>
      <c r="J1692" s="8"/>
      <c r="K1692" s="8"/>
      <c r="L1692" s="10" t="s">
        <v>5082</v>
      </c>
      <c r="M1692" s="10" t="s">
        <v>5083</v>
      </c>
      <c r="N1692" s="18" t="s">
        <v>5084</v>
      </c>
      <c r="O1692" s="18" t="s">
        <v>2226</v>
      </c>
      <c r="P1692" s="18" t="s">
        <v>5085</v>
      </c>
      <c r="Q1692" s="20">
        <v>41508</v>
      </c>
      <c r="R1692" s="8" t="str">
        <f t="shared" si="23"/>
        <v>22.8.2013</v>
      </c>
      <c r="S1692" s="31" t="s">
        <v>5063</v>
      </c>
      <c r="T1692" s="13" t="s">
        <v>5062</v>
      </c>
      <c r="U1692" s="19"/>
      <c r="V1692" s="12"/>
      <c r="W1692" s="8" t="s">
        <v>5063</v>
      </c>
      <c r="X1692" s="8"/>
    </row>
    <row r="1693" spans="1:24" ht="15" customHeight="1" x14ac:dyDescent="0.25">
      <c r="A1693" s="8" t="s">
        <v>3591</v>
      </c>
      <c r="B1693" s="9">
        <v>2372</v>
      </c>
      <c r="C1693" s="10" t="s">
        <v>5086</v>
      </c>
      <c r="D1693" s="10" t="str">
        <f t="shared" si="22"/>
        <v>Hymenoscyphus pseudoalbidus Queloz et al.</v>
      </c>
      <c r="E1693" s="10" t="s">
        <v>3593</v>
      </c>
      <c r="F1693" s="10" t="s">
        <v>3594</v>
      </c>
      <c r="G1693" s="10" t="s">
        <v>3730</v>
      </c>
      <c r="H1693" s="10" t="s">
        <v>3729</v>
      </c>
      <c r="I1693" s="10" t="s">
        <v>74</v>
      </c>
      <c r="J1693" s="8"/>
      <c r="K1693" s="8"/>
      <c r="L1693" s="10" t="s">
        <v>5082</v>
      </c>
      <c r="M1693" s="10" t="s">
        <v>5087</v>
      </c>
      <c r="N1693" s="18" t="s">
        <v>5084</v>
      </c>
      <c r="O1693" s="18" t="s">
        <v>2226</v>
      </c>
      <c r="P1693" s="18" t="s">
        <v>5088</v>
      </c>
      <c r="Q1693" s="36">
        <v>41508</v>
      </c>
      <c r="R1693" s="9" t="str">
        <f t="shared" si="23"/>
        <v>22.8.2013</v>
      </c>
      <c r="S1693" s="31" t="s">
        <v>5063</v>
      </c>
      <c r="T1693" s="13" t="s">
        <v>5062</v>
      </c>
      <c r="U1693" s="12"/>
      <c r="V1693" s="12"/>
      <c r="W1693" s="8" t="s">
        <v>5063</v>
      </c>
      <c r="X1693" s="8"/>
    </row>
    <row r="1694" spans="1:24" ht="15" customHeight="1" x14ac:dyDescent="0.25">
      <c r="A1694" s="8" t="s">
        <v>3591</v>
      </c>
      <c r="B1694" s="9">
        <v>2373</v>
      </c>
      <c r="C1694" s="8" t="s">
        <v>5089</v>
      </c>
      <c r="D1694" s="10" t="str">
        <f t="shared" si="22"/>
        <v>Hymenoscyphus pseudoalbidus Queloz et al.</v>
      </c>
      <c r="E1694" s="10" t="s">
        <v>3593</v>
      </c>
      <c r="F1694" s="10" t="s">
        <v>3594</v>
      </c>
      <c r="G1694" s="10" t="s">
        <v>3730</v>
      </c>
      <c r="H1694" s="10" t="s">
        <v>3729</v>
      </c>
      <c r="I1694" s="10" t="s">
        <v>74</v>
      </c>
      <c r="J1694" s="8"/>
      <c r="K1694" s="8"/>
      <c r="L1694" s="10" t="s">
        <v>5082</v>
      </c>
      <c r="M1694" s="10" t="s">
        <v>5090</v>
      </c>
      <c r="N1694" s="18" t="s">
        <v>5091</v>
      </c>
      <c r="O1694" s="18" t="s">
        <v>2226</v>
      </c>
      <c r="P1694" s="18" t="s">
        <v>5092</v>
      </c>
      <c r="Q1694" s="36">
        <v>41508</v>
      </c>
      <c r="R1694" s="9" t="str">
        <f t="shared" si="23"/>
        <v>22.8.2013</v>
      </c>
      <c r="S1694" s="31" t="s">
        <v>5063</v>
      </c>
      <c r="T1694" s="13" t="s">
        <v>5062</v>
      </c>
      <c r="U1694" s="12"/>
      <c r="V1694" s="12"/>
      <c r="W1694" s="8" t="s">
        <v>5063</v>
      </c>
      <c r="X1694" s="8"/>
    </row>
    <row r="1695" spans="1:24" ht="15" customHeight="1" x14ac:dyDescent="0.25">
      <c r="A1695" s="8" t="s">
        <v>3591</v>
      </c>
      <c r="B1695" s="9">
        <v>2374</v>
      </c>
      <c r="C1695" s="10" t="s">
        <v>5093</v>
      </c>
      <c r="D1695" s="10" t="str">
        <f t="shared" si="22"/>
        <v>Hymenoscyphus pseudoalbidus Queloz et al.</v>
      </c>
      <c r="E1695" s="10" t="s">
        <v>3593</v>
      </c>
      <c r="F1695" s="10" t="s">
        <v>3594</v>
      </c>
      <c r="G1695" s="10" t="s">
        <v>3730</v>
      </c>
      <c r="H1695" s="10" t="s">
        <v>3729</v>
      </c>
      <c r="I1695" s="10" t="s">
        <v>74</v>
      </c>
      <c r="J1695" s="8"/>
      <c r="K1695" s="8"/>
      <c r="L1695" s="10" t="s">
        <v>5094</v>
      </c>
      <c r="M1695" s="8"/>
      <c r="N1695" s="18" t="s">
        <v>5095</v>
      </c>
      <c r="O1695" s="18" t="s">
        <v>2226</v>
      </c>
      <c r="P1695" s="18" t="s">
        <v>5096</v>
      </c>
      <c r="Q1695" s="36">
        <v>41497</v>
      </c>
      <c r="R1695" s="9" t="str">
        <f t="shared" si="23"/>
        <v>11.8.2013</v>
      </c>
      <c r="S1695" s="31" t="s">
        <v>5061</v>
      </c>
      <c r="T1695" s="13" t="s">
        <v>5062</v>
      </c>
      <c r="U1695" s="12"/>
      <c r="V1695" s="12"/>
      <c r="W1695" s="8" t="s">
        <v>5063</v>
      </c>
      <c r="X1695" s="8"/>
    </row>
    <row r="1696" spans="1:24" ht="15" customHeight="1" x14ac:dyDescent="0.25">
      <c r="A1696" s="8" t="s">
        <v>3591</v>
      </c>
      <c r="B1696" s="9">
        <v>2375</v>
      </c>
      <c r="C1696" s="8" t="s">
        <v>5097</v>
      </c>
      <c r="D1696" s="10" t="str">
        <f t="shared" si="22"/>
        <v>Hymenoscyphus pseudoalbidus Queloz et al.</v>
      </c>
      <c r="E1696" s="18" t="s">
        <v>3593</v>
      </c>
      <c r="F1696" s="18" t="s">
        <v>3594</v>
      </c>
      <c r="G1696" s="10" t="s">
        <v>3730</v>
      </c>
      <c r="H1696" s="10" t="s">
        <v>3729</v>
      </c>
      <c r="I1696" s="10" t="s">
        <v>74</v>
      </c>
      <c r="J1696" s="8"/>
      <c r="K1696" s="8"/>
      <c r="L1696" s="10" t="s">
        <v>5019</v>
      </c>
      <c r="M1696" s="10" t="s">
        <v>5098</v>
      </c>
      <c r="N1696" s="18" t="s">
        <v>5099</v>
      </c>
      <c r="O1696" s="18" t="s">
        <v>2226</v>
      </c>
      <c r="P1696" s="18" t="s">
        <v>5100</v>
      </c>
      <c r="Q1696" s="36">
        <v>41497</v>
      </c>
      <c r="R1696" s="9" t="str">
        <f t="shared" si="23"/>
        <v>11.8.2013</v>
      </c>
      <c r="S1696" s="31" t="s">
        <v>5061</v>
      </c>
      <c r="T1696" s="13" t="s">
        <v>5062</v>
      </c>
      <c r="U1696" s="12"/>
      <c r="V1696" s="12"/>
      <c r="W1696" s="8" t="s">
        <v>5063</v>
      </c>
      <c r="X1696" s="8"/>
    </row>
    <row r="1697" spans="1:25" ht="15" customHeight="1" x14ac:dyDescent="0.25">
      <c r="A1697" s="8" t="s">
        <v>3591</v>
      </c>
      <c r="B1697" s="9">
        <v>2376</v>
      </c>
      <c r="C1697" s="8" t="s">
        <v>5101</v>
      </c>
      <c r="D1697" s="10" t="str">
        <f t="shared" si="22"/>
        <v>Hymenoscyphus pseudoalbidus Queloz et al.</v>
      </c>
      <c r="E1697" s="18" t="s">
        <v>3593</v>
      </c>
      <c r="F1697" s="18" t="s">
        <v>3594</v>
      </c>
      <c r="G1697" s="10" t="s">
        <v>3730</v>
      </c>
      <c r="H1697" s="10" t="s">
        <v>3729</v>
      </c>
      <c r="I1697" s="10" t="s">
        <v>74</v>
      </c>
      <c r="J1697" s="8"/>
      <c r="K1697" s="8"/>
      <c r="L1697" s="10" t="s">
        <v>5102</v>
      </c>
      <c r="M1697" s="10" t="s">
        <v>5103</v>
      </c>
      <c r="N1697" s="18" t="s">
        <v>5104</v>
      </c>
      <c r="O1697" s="18" t="s">
        <v>2226</v>
      </c>
      <c r="P1697" s="18" t="s">
        <v>5105</v>
      </c>
      <c r="Q1697" s="36">
        <v>41517</v>
      </c>
      <c r="R1697" s="9" t="str">
        <f t="shared" si="23"/>
        <v>31.8.2013</v>
      </c>
      <c r="S1697" s="31" t="s">
        <v>5106</v>
      </c>
      <c r="T1697" s="13" t="s">
        <v>5062</v>
      </c>
      <c r="U1697" s="12"/>
      <c r="V1697" s="12"/>
      <c r="W1697" s="8" t="s">
        <v>5063</v>
      </c>
      <c r="X1697" s="8"/>
    </row>
    <row r="1698" spans="1:25" ht="15" customHeight="1" x14ac:dyDescent="0.25">
      <c r="A1698" s="8" t="s">
        <v>3591</v>
      </c>
      <c r="B1698" s="9">
        <v>2377</v>
      </c>
      <c r="C1698" s="10" t="s">
        <v>5107</v>
      </c>
      <c r="D1698" s="10" t="str">
        <f t="shared" si="22"/>
        <v>Hymenoscyphus pseudoalbidus Queloz et al.</v>
      </c>
      <c r="E1698" s="10" t="s">
        <v>3593</v>
      </c>
      <c r="F1698" s="10" t="s">
        <v>3594</v>
      </c>
      <c r="G1698" s="10" t="s">
        <v>3730</v>
      </c>
      <c r="H1698" s="10" t="s">
        <v>3729</v>
      </c>
      <c r="I1698" s="10" t="s">
        <v>74</v>
      </c>
      <c r="J1698" s="8"/>
      <c r="K1698" s="8"/>
      <c r="L1698" s="10" t="s">
        <v>5108</v>
      </c>
      <c r="M1698" s="8"/>
      <c r="N1698" s="18" t="s">
        <v>5109</v>
      </c>
      <c r="O1698" s="18" t="s">
        <v>2226</v>
      </c>
      <c r="P1698" s="18" t="s">
        <v>5110</v>
      </c>
      <c r="Q1698" s="36">
        <v>41517</v>
      </c>
      <c r="R1698" s="9" t="str">
        <f t="shared" si="23"/>
        <v>31.8.2013</v>
      </c>
      <c r="S1698" s="13" t="s">
        <v>5111</v>
      </c>
      <c r="T1698" s="13" t="s">
        <v>5062</v>
      </c>
      <c r="U1698" s="12"/>
      <c r="V1698" s="12"/>
      <c r="W1698" s="8" t="s">
        <v>5063</v>
      </c>
      <c r="X1698" s="8"/>
    </row>
    <row r="1699" spans="1:25" ht="15" customHeight="1" x14ac:dyDescent="0.25">
      <c r="A1699" s="15" t="s">
        <v>5112</v>
      </c>
      <c r="B1699" s="9">
        <v>2378</v>
      </c>
      <c r="C1699" s="15"/>
      <c r="D1699" s="10" t="s">
        <v>5113</v>
      </c>
      <c r="E1699" s="16" t="s">
        <v>5114</v>
      </c>
      <c r="F1699" s="16" t="s">
        <v>5115</v>
      </c>
      <c r="G1699" s="15" t="s">
        <v>5116</v>
      </c>
      <c r="H1699" s="10" t="s">
        <v>5113</v>
      </c>
      <c r="I1699" s="10" t="s">
        <v>5117</v>
      </c>
      <c r="J1699" s="15" t="s">
        <v>5118</v>
      </c>
      <c r="K1699" s="15"/>
      <c r="L1699" s="10" t="s">
        <v>5119</v>
      </c>
      <c r="M1699" s="15" t="s">
        <v>5120</v>
      </c>
      <c r="N1699" s="15"/>
      <c r="O1699" s="15"/>
      <c r="P1699" s="15"/>
      <c r="Q1699" s="36">
        <v>41642</v>
      </c>
      <c r="R1699" s="9" t="str">
        <f t="shared" si="23"/>
        <v>3.1.2014</v>
      </c>
      <c r="S1699" s="16" t="s">
        <v>5121</v>
      </c>
      <c r="T1699" s="16" t="s">
        <v>5121</v>
      </c>
      <c r="U1699" s="15"/>
      <c r="V1699" s="15"/>
      <c r="W1699" s="15" t="s">
        <v>5121</v>
      </c>
      <c r="X1699" s="15"/>
    </row>
    <row r="1700" spans="1:25" ht="15" customHeight="1" x14ac:dyDescent="0.25">
      <c r="A1700" s="15" t="s">
        <v>24</v>
      </c>
      <c r="B1700" s="9">
        <v>2379</v>
      </c>
      <c r="C1700" s="8"/>
      <c r="D1700" s="10" t="str">
        <f t="shared" ref="D1700:D1731" si="24">E1700&amp;" "&amp;F1700&amp;" "&amp;G1700</f>
        <v>Cladonia cenotea (Ach.) Schaer.</v>
      </c>
      <c r="E1700" s="10" t="s">
        <v>26</v>
      </c>
      <c r="F1700" s="10" t="s">
        <v>386</v>
      </c>
      <c r="G1700" s="8" t="s">
        <v>2301</v>
      </c>
      <c r="H1700" s="10"/>
      <c r="I1700" s="10" t="s">
        <v>74</v>
      </c>
      <c r="J1700" s="10" t="s">
        <v>1215</v>
      </c>
      <c r="K1700" s="10" t="s">
        <v>5122</v>
      </c>
      <c r="L1700" s="10" t="s">
        <v>5123</v>
      </c>
      <c r="M1700" s="10" t="s">
        <v>5124</v>
      </c>
      <c r="N1700" s="8"/>
      <c r="O1700" s="8"/>
      <c r="P1700" s="8"/>
      <c r="Q1700" s="36">
        <v>40072</v>
      </c>
      <c r="R1700" s="9" t="str">
        <f t="shared" si="23"/>
        <v>16.9.2009</v>
      </c>
      <c r="S1700" s="8" t="s">
        <v>5125</v>
      </c>
      <c r="T1700" s="8" t="s">
        <v>3788</v>
      </c>
      <c r="U1700" s="12"/>
      <c r="V1700" s="12"/>
      <c r="W1700" s="8" t="s">
        <v>3788</v>
      </c>
      <c r="X1700" s="8"/>
    </row>
    <row r="1701" spans="1:25" ht="15" customHeight="1" x14ac:dyDescent="0.25">
      <c r="A1701" s="15" t="s">
        <v>24</v>
      </c>
      <c r="B1701" s="9">
        <v>2380</v>
      </c>
      <c r="C1701" s="8"/>
      <c r="D1701" s="10" t="str">
        <f t="shared" si="24"/>
        <v>Hypocenomyce scalaris (Ach. ex Lilj.) M. Choisy</v>
      </c>
      <c r="E1701" s="10" t="s">
        <v>2479</v>
      </c>
      <c r="F1701" s="10" t="s">
        <v>2480</v>
      </c>
      <c r="G1701" s="8" t="s">
        <v>4004</v>
      </c>
      <c r="H1701" s="10"/>
      <c r="I1701" s="10" t="s">
        <v>74</v>
      </c>
      <c r="J1701" s="10" t="s">
        <v>1215</v>
      </c>
      <c r="K1701" s="10" t="s">
        <v>5122</v>
      </c>
      <c r="L1701" s="10" t="s">
        <v>5123</v>
      </c>
      <c r="M1701" s="10" t="s">
        <v>5126</v>
      </c>
      <c r="N1701" s="8"/>
      <c r="O1701" s="18" t="s">
        <v>5127</v>
      </c>
      <c r="P1701" s="8"/>
      <c r="Q1701" s="36">
        <v>40072</v>
      </c>
      <c r="R1701" s="9" t="str">
        <f t="shared" si="23"/>
        <v>16.9.2009</v>
      </c>
      <c r="S1701" s="13" t="s">
        <v>5125</v>
      </c>
      <c r="T1701" s="13" t="s">
        <v>3788</v>
      </c>
      <c r="U1701" s="12"/>
      <c r="V1701" s="12"/>
      <c r="W1701" s="8" t="s">
        <v>3788</v>
      </c>
      <c r="X1701" s="8"/>
    </row>
    <row r="1702" spans="1:25" ht="15" customHeight="1" x14ac:dyDescent="0.25">
      <c r="A1702" s="15" t="s">
        <v>24</v>
      </c>
      <c r="B1702" s="9">
        <v>2381</v>
      </c>
      <c r="C1702" s="8"/>
      <c r="D1702" s="10" t="str">
        <f t="shared" si="24"/>
        <v>Cladonia phyllophora Ehrh. ex Hoffm.</v>
      </c>
      <c r="E1702" s="10" t="s">
        <v>26</v>
      </c>
      <c r="F1702" s="10" t="s">
        <v>661</v>
      </c>
      <c r="G1702" s="8" t="s">
        <v>5128</v>
      </c>
      <c r="H1702" s="10"/>
      <c r="I1702" s="10" t="s">
        <v>74</v>
      </c>
      <c r="J1702" s="10" t="s">
        <v>1215</v>
      </c>
      <c r="K1702" s="10" t="s">
        <v>5122</v>
      </c>
      <c r="L1702" s="10" t="s">
        <v>5123</v>
      </c>
      <c r="M1702" s="10" t="s">
        <v>5124</v>
      </c>
      <c r="N1702" s="8"/>
      <c r="O1702" s="18" t="s">
        <v>5129</v>
      </c>
      <c r="P1702" s="8"/>
      <c r="Q1702" s="36">
        <v>40072</v>
      </c>
      <c r="R1702" s="9" t="str">
        <f t="shared" si="23"/>
        <v>16.9.2009</v>
      </c>
      <c r="S1702" s="8" t="s">
        <v>5125</v>
      </c>
      <c r="T1702" s="8" t="s">
        <v>3788</v>
      </c>
      <c r="U1702" s="12"/>
      <c r="V1702" s="12"/>
      <c r="W1702" s="8" t="s">
        <v>3788</v>
      </c>
      <c r="X1702" s="8"/>
    </row>
    <row r="1703" spans="1:25" ht="15" customHeight="1" x14ac:dyDescent="0.25">
      <c r="A1703" s="15" t="s">
        <v>24</v>
      </c>
      <c r="B1703" s="9">
        <v>2382</v>
      </c>
      <c r="C1703" s="8"/>
      <c r="D1703" s="10" t="str">
        <f t="shared" si="24"/>
        <v>Chaenotheca trichialis (Ach.) Hellb.</v>
      </c>
      <c r="E1703" s="10" t="s">
        <v>1477</v>
      </c>
      <c r="F1703" s="10" t="s">
        <v>3100</v>
      </c>
      <c r="G1703" s="8" t="s">
        <v>3101</v>
      </c>
      <c r="H1703" s="10"/>
      <c r="I1703" s="10" t="s">
        <v>74</v>
      </c>
      <c r="J1703" s="10" t="s">
        <v>1226</v>
      </c>
      <c r="K1703" s="10" t="s">
        <v>5130</v>
      </c>
      <c r="L1703" s="10" t="s">
        <v>3676</v>
      </c>
      <c r="M1703" s="10" t="s">
        <v>5131</v>
      </c>
      <c r="N1703" s="8"/>
      <c r="O1703" s="18" t="s">
        <v>5132</v>
      </c>
      <c r="P1703" s="8"/>
      <c r="Q1703" s="36">
        <v>40428</v>
      </c>
      <c r="R1703" s="9" t="str">
        <f t="shared" si="23"/>
        <v>7.9.2010</v>
      </c>
      <c r="S1703" s="13" t="s">
        <v>3788</v>
      </c>
      <c r="T1703" s="13" t="s">
        <v>3788</v>
      </c>
      <c r="U1703" s="12"/>
      <c r="V1703" s="12"/>
      <c r="W1703" s="8" t="s">
        <v>3788</v>
      </c>
      <c r="X1703" s="8"/>
    </row>
    <row r="1704" spans="1:25" ht="15" customHeight="1" x14ac:dyDescent="0.25">
      <c r="A1704" s="15" t="s">
        <v>24</v>
      </c>
      <c r="B1704" s="9">
        <v>2383</v>
      </c>
      <c r="C1704" s="13"/>
      <c r="D1704" s="18" t="str">
        <f t="shared" si="24"/>
        <v>Trapeliopsis glaucolepidea (Nyl.) Gotth. Schneid.</v>
      </c>
      <c r="E1704" s="18" t="s">
        <v>2028</v>
      </c>
      <c r="F1704" s="18" t="s">
        <v>3430</v>
      </c>
      <c r="G1704" s="13" t="s">
        <v>5133</v>
      </c>
      <c r="H1704" s="18"/>
      <c r="I1704" s="18" t="s">
        <v>74</v>
      </c>
      <c r="J1704" s="18" t="s">
        <v>1215</v>
      </c>
      <c r="K1704" s="18" t="s">
        <v>5134</v>
      </c>
      <c r="L1704" s="18" t="s">
        <v>5135</v>
      </c>
      <c r="M1704" s="18" t="s">
        <v>5136</v>
      </c>
      <c r="N1704" s="13"/>
      <c r="O1704" s="18" t="s">
        <v>5137</v>
      </c>
      <c r="P1704" s="13"/>
      <c r="Q1704" s="37">
        <v>39980</v>
      </c>
      <c r="R1704" s="22" t="str">
        <f t="shared" si="23"/>
        <v>16.6.2009</v>
      </c>
      <c r="S1704" s="13" t="s">
        <v>5138</v>
      </c>
      <c r="T1704" s="13" t="s">
        <v>3788</v>
      </c>
      <c r="U1704" s="19"/>
      <c r="V1704" s="19"/>
      <c r="W1704" s="13" t="s">
        <v>3788</v>
      </c>
      <c r="X1704" s="13"/>
      <c r="Y1704" s="19"/>
    </row>
    <row r="1705" spans="1:25" ht="15" customHeight="1" x14ac:dyDescent="0.25">
      <c r="A1705" s="15" t="s">
        <v>24</v>
      </c>
      <c r="B1705" s="9">
        <v>2384</v>
      </c>
      <c r="C1705" s="8"/>
      <c r="D1705" s="10" t="str">
        <f t="shared" si="24"/>
        <v>Melanohalea exasperata (De Not.) O. Blanco, A. Crespo, Divakar, Essl., D. Hawksw. &amp; Lumbsch</v>
      </c>
      <c r="E1705" s="10" t="s">
        <v>2605</v>
      </c>
      <c r="F1705" s="10" t="s">
        <v>3841</v>
      </c>
      <c r="G1705" s="8" t="s">
        <v>5139</v>
      </c>
      <c r="H1705" s="10"/>
      <c r="I1705" s="10" t="s">
        <v>74</v>
      </c>
      <c r="J1705" s="10" t="s">
        <v>1242</v>
      </c>
      <c r="K1705" s="10" t="s">
        <v>2486</v>
      </c>
      <c r="L1705" s="10" t="s">
        <v>5140</v>
      </c>
      <c r="M1705" s="8"/>
      <c r="N1705" s="8"/>
      <c r="O1705" s="18" t="s">
        <v>5141</v>
      </c>
      <c r="P1705" s="8"/>
      <c r="Q1705" s="36">
        <v>40564</v>
      </c>
      <c r="R1705" s="9" t="str">
        <f t="shared" si="23"/>
        <v>21.1.2011</v>
      </c>
      <c r="S1705" s="8" t="s">
        <v>5142</v>
      </c>
      <c r="T1705" s="8" t="s">
        <v>3788</v>
      </c>
      <c r="U1705" s="12"/>
      <c r="V1705" s="12"/>
      <c r="W1705" s="8" t="s">
        <v>3788</v>
      </c>
      <c r="X1705" s="8"/>
    </row>
    <row r="1706" spans="1:25" ht="15" customHeight="1" x14ac:dyDescent="0.25">
      <c r="A1706" s="15" t="s">
        <v>24</v>
      </c>
      <c r="B1706" s="9">
        <v>2385</v>
      </c>
      <c r="C1706" s="8"/>
      <c r="D1706" s="10" t="str">
        <f t="shared" si="24"/>
        <v>Sarcosagium campestre (Fr.) Poetsch &amp; Schied.</v>
      </c>
      <c r="E1706" s="10" t="s">
        <v>3945</v>
      </c>
      <c r="F1706" s="10" t="s">
        <v>3946</v>
      </c>
      <c r="G1706" s="8" t="s">
        <v>3947</v>
      </c>
      <c r="H1706" s="10"/>
      <c r="I1706" s="10" t="s">
        <v>74</v>
      </c>
      <c r="J1706" s="10" t="s">
        <v>1279</v>
      </c>
      <c r="K1706" s="8" t="s">
        <v>5034</v>
      </c>
      <c r="L1706" s="8" t="s">
        <v>5047</v>
      </c>
      <c r="M1706" s="10" t="s">
        <v>5143</v>
      </c>
      <c r="N1706" s="8"/>
      <c r="O1706" s="8"/>
      <c r="P1706" s="8"/>
      <c r="Q1706" s="36">
        <v>40082</v>
      </c>
      <c r="R1706" s="9" t="str">
        <f t="shared" si="23"/>
        <v>26.9.2009</v>
      </c>
      <c r="S1706" s="8" t="s">
        <v>3788</v>
      </c>
      <c r="T1706" s="8" t="s">
        <v>3788</v>
      </c>
      <c r="U1706" s="12"/>
      <c r="V1706" s="12"/>
      <c r="W1706" s="8" t="s">
        <v>3788</v>
      </c>
      <c r="X1706" s="8"/>
    </row>
    <row r="1707" spans="1:25" ht="15" customHeight="1" x14ac:dyDescent="0.25">
      <c r="A1707" s="15" t="s">
        <v>24</v>
      </c>
      <c r="B1707" s="9">
        <v>2386</v>
      </c>
      <c r="C1707" s="13"/>
      <c r="D1707" s="18" t="str">
        <f t="shared" si="24"/>
        <v>Trapeliopsis aeneofusca (Flörke ex Flot.) Coppins &amp; P. James</v>
      </c>
      <c r="E1707" s="18" t="s">
        <v>2028</v>
      </c>
      <c r="F1707" s="18" t="s">
        <v>5144</v>
      </c>
      <c r="G1707" s="13" t="s">
        <v>5145</v>
      </c>
      <c r="H1707" s="18"/>
      <c r="I1707" s="18" t="s">
        <v>74</v>
      </c>
      <c r="J1707" s="13" t="s">
        <v>1242</v>
      </c>
      <c r="K1707" s="13" t="s">
        <v>1243</v>
      </c>
      <c r="L1707" s="13" t="s">
        <v>1244</v>
      </c>
      <c r="M1707" s="13" t="s">
        <v>5146</v>
      </c>
      <c r="N1707" s="13" t="s">
        <v>1307</v>
      </c>
      <c r="O1707" s="13" t="s">
        <v>1488</v>
      </c>
      <c r="P1707" s="13" t="s">
        <v>5147</v>
      </c>
      <c r="Q1707" s="37">
        <v>40464</v>
      </c>
      <c r="R1707" s="22" t="str">
        <f t="shared" si="23"/>
        <v>13.10.2010</v>
      </c>
      <c r="S1707" s="13" t="s">
        <v>5148</v>
      </c>
      <c r="T1707" s="13" t="s">
        <v>3788</v>
      </c>
      <c r="U1707" s="19"/>
      <c r="V1707" s="19"/>
      <c r="W1707" s="13" t="s">
        <v>3788</v>
      </c>
      <c r="X1707" s="13" t="s">
        <v>5149</v>
      </c>
      <c r="Y1707" s="19"/>
    </row>
    <row r="1708" spans="1:25" ht="15" customHeight="1" x14ac:dyDescent="0.25">
      <c r="A1708" s="15" t="s">
        <v>24</v>
      </c>
      <c r="B1708" s="9">
        <v>2387</v>
      </c>
      <c r="C1708" s="16"/>
      <c r="D1708" s="18" t="str">
        <f t="shared" si="24"/>
        <v>Trapelia corticola Coppins &amp; P. James</v>
      </c>
      <c r="E1708" s="18" t="s">
        <v>1142</v>
      </c>
      <c r="F1708" s="18" t="s">
        <v>2024</v>
      </c>
      <c r="G1708" s="16" t="s">
        <v>3441</v>
      </c>
      <c r="H1708" s="18"/>
      <c r="I1708" s="18" t="s">
        <v>74</v>
      </c>
      <c r="J1708" s="16" t="s">
        <v>1242</v>
      </c>
      <c r="K1708" s="16" t="s">
        <v>1243</v>
      </c>
      <c r="L1708" s="16" t="s">
        <v>1244</v>
      </c>
      <c r="M1708" s="16" t="s">
        <v>5146</v>
      </c>
      <c r="N1708" s="16" t="s">
        <v>1307</v>
      </c>
      <c r="O1708" s="16" t="s">
        <v>5150</v>
      </c>
      <c r="P1708" s="16" t="s">
        <v>5147</v>
      </c>
      <c r="Q1708" s="37">
        <v>40464</v>
      </c>
      <c r="R1708" s="22" t="str">
        <f t="shared" si="23"/>
        <v>13.10.2010</v>
      </c>
      <c r="S1708" s="16" t="s">
        <v>5148</v>
      </c>
      <c r="T1708" s="13" t="s">
        <v>3788</v>
      </c>
      <c r="U1708" s="16"/>
      <c r="V1708" s="16"/>
      <c r="W1708" s="16" t="s">
        <v>3788</v>
      </c>
      <c r="X1708" s="16" t="s">
        <v>5151</v>
      </c>
      <c r="Y1708" s="19"/>
    </row>
    <row r="1709" spans="1:25" ht="15" customHeight="1" x14ac:dyDescent="0.25">
      <c r="A1709" s="15" t="s">
        <v>24</v>
      </c>
      <c r="B1709" s="9">
        <v>2388</v>
      </c>
      <c r="C1709" s="15"/>
      <c r="D1709" s="10" t="str">
        <f t="shared" si="24"/>
        <v>Graphis scripta (L.) Ach.</v>
      </c>
      <c r="E1709" s="10" t="s">
        <v>3216</v>
      </c>
      <c r="F1709" s="10" t="s">
        <v>3217</v>
      </c>
      <c r="G1709" s="15" t="s">
        <v>89</v>
      </c>
      <c r="H1709" s="10"/>
      <c r="I1709" s="10" t="s">
        <v>74</v>
      </c>
      <c r="J1709" s="15" t="s">
        <v>1242</v>
      </c>
      <c r="K1709" s="15" t="s">
        <v>1243</v>
      </c>
      <c r="L1709" s="15" t="s">
        <v>1244</v>
      </c>
      <c r="M1709" s="16" t="s">
        <v>5152</v>
      </c>
      <c r="N1709" s="16" t="s">
        <v>5153</v>
      </c>
      <c r="O1709" s="15" t="s">
        <v>1117</v>
      </c>
      <c r="P1709" s="15" t="s">
        <v>5154</v>
      </c>
      <c r="Q1709" s="36">
        <v>40464</v>
      </c>
      <c r="R1709" s="9" t="str">
        <f t="shared" si="23"/>
        <v>13.10.2010</v>
      </c>
      <c r="S1709" s="16" t="s">
        <v>5148</v>
      </c>
      <c r="T1709" s="13" t="s">
        <v>3788</v>
      </c>
      <c r="U1709" s="15"/>
      <c r="V1709" s="15"/>
      <c r="W1709" s="15" t="s">
        <v>3788</v>
      </c>
      <c r="X1709" s="15" t="s">
        <v>5155</v>
      </c>
    </row>
    <row r="1710" spans="1:25" ht="15" customHeight="1" x14ac:dyDescent="0.25">
      <c r="A1710" s="15" t="s">
        <v>24</v>
      </c>
      <c r="B1710" s="9">
        <v>2389</v>
      </c>
      <c r="C1710" s="15"/>
      <c r="D1710" s="10" t="str">
        <f t="shared" si="24"/>
        <v>Multiclavula mucida (Pers.) R.H. Petersen</v>
      </c>
      <c r="E1710" s="10" t="s">
        <v>5156</v>
      </c>
      <c r="F1710" s="10" t="s">
        <v>5157</v>
      </c>
      <c r="G1710" s="15" t="s">
        <v>5158</v>
      </c>
      <c r="H1710" s="10"/>
      <c r="I1710" s="10" t="s">
        <v>74</v>
      </c>
      <c r="J1710" s="15" t="s">
        <v>1242</v>
      </c>
      <c r="K1710" s="15" t="s">
        <v>1243</v>
      </c>
      <c r="L1710" s="15" t="s">
        <v>1244</v>
      </c>
      <c r="M1710" s="16" t="s">
        <v>5152</v>
      </c>
      <c r="N1710" s="16" t="s">
        <v>5153</v>
      </c>
      <c r="O1710" s="15" t="s">
        <v>1117</v>
      </c>
      <c r="P1710" s="15" t="s">
        <v>5154</v>
      </c>
      <c r="Q1710" s="36">
        <v>40464</v>
      </c>
      <c r="R1710" s="9" t="str">
        <f t="shared" si="23"/>
        <v>13.10.2010</v>
      </c>
      <c r="S1710" s="16" t="s">
        <v>5148</v>
      </c>
      <c r="T1710" s="8" t="s">
        <v>3788</v>
      </c>
      <c r="U1710" s="15"/>
      <c r="V1710" s="15"/>
      <c r="W1710" s="15" t="s">
        <v>3788</v>
      </c>
      <c r="X1710" s="15" t="s">
        <v>5159</v>
      </c>
    </row>
    <row r="1711" spans="1:25" s="15" customFormat="1" ht="15" customHeight="1" x14ac:dyDescent="0.25">
      <c r="A1711" s="15" t="s">
        <v>24</v>
      </c>
      <c r="B1711" s="9">
        <v>2390</v>
      </c>
      <c r="D1711" s="10" t="str">
        <f t="shared" si="24"/>
        <v>Trapeliopsis viridescens (Schrad.) Coppins &amp; P. James</v>
      </c>
      <c r="E1711" s="10" t="s">
        <v>2028</v>
      </c>
      <c r="F1711" s="10" t="s">
        <v>2035</v>
      </c>
      <c r="G1711" s="15" t="s">
        <v>3960</v>
      </c>
      <c r="H1711" s="10"/>
      <c r="I1711" s="10" t="s">
        <v>74</v>
      </c>
      <c r="J1711" s="15" t="s">
        <v>1242</v>
      </c>
      <c r="K1711" s="15" t="s">
        <v>1243</v>
      </c>
      <c r="L1711" s="15" t="s">
        <v>1244</v>
      </c>
      <c r="M1711" s="16" t="s">
        <v>5160</v>
      </c>
      <c r="N1711" s="16" t="s">
        <v>2161</v>
      </c>
      <c r="O1711" s="15" t="s">
        <v>5161</v>
      </c>
      <c r="P1711" s="15" t="s">
        <v>5162</v>
      </c>
      <c r="Q1711" s="36">
        <v>40388</v>
      </c>
      <c r="R1711" s="9" t="str">
        <f t="shared" si="23"/>
        <v>29.7.2010</v>
      </c>
      <c r="S1711" s="15" t="s">
        <v>1308</v>
      </c>
      <c r="T1711" s="8" t="s">
        <v>3788</v>
      </c>
      <c r="W1711" s="15" t="s">
        <v>3788</v>
      </c>
      <c r="X1711" s="15" t="s">
        <v>5163</v>
      </c>
    </row>
    <row r="1712" spans="1:25" ht="15" customHeight="1" x14ac:dyDescent="0.25">
      <c r="A1712" s="15" t="s">
        <v>24</v>
      </c>
      <c r="B1712" s="9">
        <v>2391</v>
      </c>
      <c r="C1712" s="15"/>
      <c r="D1712" s="10" t="str">
        <f t="shared" si="24"/>
        <v>Calicium salicinum Pers.</v>
      </c>
      <c r="E1712" s="15" t="s">
        <v>213</v>
      </c>
      <c r="F1712" s="15" t="s">
        <v>1385</v>
      </c>
      <c r="G1712" s="15" t="s">
        <v>2630</v>
      </c>
      <c r="H1712" s="10"/>
      <c r="I1712" s="10" t="s">
        <v>74</v>
      </c>
      <c r="J1712" s="15" t="s">
        <v>1242</v>
      </c>
      <c r="K1712" s="15" t="s">
        <v>1243</v>
      </c>
      <c r="L1712" s="15" t="s">
        <v>1244</v>
      </c>
      <c r="M1712" s="15" t="s">
        <v>5164</v>
      </c>
      <c r="N1712" s="15" t="s">
        <v>1505</v>
      </c>
      <c r="O1712" s="15" t="s">
        <v>5165</v>
      </c>
      <c r="P1712" s="8" t="s">
        <v>5166</v>
      </c>
      <c r="Q1712" s="36">
        <v>40465</v>
      </c>
      <c r="R1712" s="9" t="str">
        <f t="shared" si="23"/>
        <v>14.10.2010</v>
      </c>
      <c r="S1712" s="15" t="s">
        <v>5148</v>
      </c>
      <c r="T1712" s="8" t="s">
        <v>3788</v>
      </c>
      <c r="U1712" s="15"/>
      <c r="V1712" s="15"/>
      <c r="W1712" s="15" t="s">
        <v>3788</v>
      </c>
      <c r="X1712" s="15" t="s">
        <v>5167</v>
      </c>
    </row>
    <row r="1713" spans="1:25" ht="15" customHeight="1" x14ac:dyDescent="0.25">
      <c r="A1713" s="15" t="s">
        <v>24</v>
      </c>
      <c r="B1713" s="9">
        <v>2392</v>
      </c>
      <c r="C1713" s="8"/>
      <c r="D1713" s="10" t="str">
        <f t="shared" si="24"/>
        <v>Catillaria alba Coppins &amp; Vězda</v>
      </c>
      <c r="E1713" s="8" t="s">
        <v>243</v>
      </c>
      <c r="F1713" s="8" t="s">
        <v>5168</v>
      </c>
      <c r="G1713" s="8" t="s">
        <v>4282</v>
      </c>
      <c r="H1713" s="10"/>
      <c r="I1713" s="10" t="s">
        <v>74</v>
      </c>
      <c r="J1713" s="15" t="s">
        <v>1242</v>
      </c>
      <c r="K1713" s="15" t="s">
        <v>1243</v>
      </c>
      <c r="L1713" s="15" t="s">
        <v>1244</v>
      </c>
      <c r="M1713" s="16" t="s">
        <v>5152</v>
      </c>
      <c r="N1713" s="16" t="s">
        <v>5153</v>
      </c>
      <c r="O1713" s="15" t="s">
        <v>1800</v>
      </c>
      <c r="P1713" s="15" t="s">
        <v>5154</v>
      </c>
      <c r="Q1713" s="36">
        <v>40464</v>
      </c>
      <c r="R1713" s="9" t="str">
        <f t="shared" si="23"/>
        <v>13.10.2010</v>
      </c>
      <c r="S1713" s="16" t="s">
        <v>5148</v>
      </c>
      <c r="T1713" s="8" t="s">
        <v>3788</v>
      </c>
      <c r="U1713" s="12"/>
      <c r="V1713" s="12"/>
      <c r="W1713" s="15" t="s">
        <v>3788</v>
      </c>
      <c r="X1713" s="8" t="s">
        <v>5169</v>
      </c>
    </row>
    <row r="1714" spans="1:25" ht="15" customHeight="1" x14ac:dyDescent="0.25">
      <c r="A1714" s="15" t="s">
        <v>24</v>
      </c>
      <c r="B1714" s="9">
        <v>2393</v>
      </c>
      <c r="C1714" s="8"/>
      <c r="D1714" s="10" t="str">
        <f t="shared" si="24"/>
        <v>Lecanora argentata (Ach.) Röhl.</v>
      </c>
      <c r="E1714" s="8" t="s">
        <v>818</v>
      </c>
      <c r="F1714" s="8" t="s">
        <v>1619</v>
      </c>
      <c r="G1714" s="8" t="s">
        <v>3496</v>
      </c>
      <c r="H1714" s="10"/>
      <c r="I1714" s="10" t="s">
        <v>74</v>
      </c>
      <c r="J1714" s="10" t="s">
        <v>1215</v>
      </c>
      <c r="K1714" s="10" t="s">
        <v>5134</v>
      </c>
      <c r="L1714" s="10" t="s">
        <v>5135</v>
      </c>
      <c r="M1714" s="10" t="s">
        <v>5136</v>
      </c>
      <c r="N1714" s="8"/>
      <c r="O1714" s="8" t="s">
        <v>5170</v>
      </c>
      <c r="P1714" s="8" t="s">
        <v>5171</v>
      </c>
      <c r="Q1714" s="36">
        <v>40092</v>
      </c>
      <c r="R1714" s="9" t="str">
        <f t="shared" si="23"/>
        <v>6.10.2009</v>
      </c>
      <c r="S1714" s="13" t="s">
        <v>5172</v>
      </c>
      <c r="T1714" s="13" t="s">
        <v>3020</v>
      </c>
      <c r="U1714" s="12"/>
      <c r="V1714" s="12"/>
      <c r="W1714" s="15" t="s">
        <v>3788</v>
      </c>
      <c r="X1714" s="8"/>
    </row>
    <row r="1715" spans="1:25" ht="15" customHeight="1" x14ac:dyDescent="0.25">
      <c r="A1715" s="15" t="s">
        <v>24</v>
      </c>
      <c r="B1715" s="9">
        <v>2394</v>
      </c>
      <c r="C1715" s="8"/>
      <c r="D1715" s="10" t="str">
        <f t="shared" si="24"/>
        <v>Bacidia subincompta (Nyl.) Arnold </v>
      </c>
      <c r="E1715" s="8" t="s">
        <v>1289</v>
      </c>
      <c r="F1715" s="8" t="s">
        <v>198</v>
      </c>
      <c r="G1715" s="8" t="s">
        <v>4291</v>
      </c>
      <c r="H1715" s="10"/>
      <c r="I1715" s="10" t="s">
        <v>74</v>
      </c>
      <c r="J1715" s="10" t="s">
        <v>1215</v>
      </c>
      <c r="K1715" s="10" t="s">
        <v>5134</v>
      </c>
      <c r="L1715" s="10" t="s">
        <v>5135</v>
      </c>
      <c r="M1715" s="10" t="s">
        <v>5136</v>
      </c>
      <c r="O1715" s="8" t="s">
        <v>5170</v>
      </c>
      <c r="P1715" s="8" t="s">
        <v>5171</v>
      </c>
      <c r="Q1715" s="36">
        <v>40092</v>
      </c>
      <c r="R1715" s="9" t="str">
        <f t="shared" si="23"/>
        <v>6.10.2009</v>
      </c>
      <c r="S1715" s="8" t="s">
        <v>5172</v>
      </c>
      <c r="T1715" s="8" t="s">
        <v>3788</v>
      </c>
      <c r="U1715" s="12"/>
      <c r="V1715" s="12"/>
      <c r="W1715" s="15" t="s">
        <v>3788</v>
      </c>
      <c r="X1715" s="8" t="s">
        <v>5173</v>
      </c>
    </row>
    <row r="1716" spans="1:25" ht="15" customHeight="1" x14ac:dyDescent="0.25">
      <c r="A1716" s="15" t="s">
        <v>24</v>
      </c>
      <c r="B1716" s="9">
        <v>2395</v>
      </c>
      <c r="C1716" s="8"/>
      <c r="D1716" s="10" t="str">
        <f t="shared" si="24"/>
        <v>Lecanora varia agg. Hoffm. (Ach.)</v>
      </c>
      <c r="E1716" s="8" t="s">
        <v>818</v>
      </c>
      <c r="F1716" s="8" t="s">
        <v>5174</v>
      </c>
      <c r="G1716" s="8" t="s">
        <v>5175</v>
      </c>
      <c r="H1716" s="10"/>
      <c r="I1716" s="10" t="s">
        <v>74</v>
      </c>
      <c r="J1716" s="10" t="s">
        <v>1215</v>
      </c>
      <c r="K1716" s="10" t="s">
        <v>5134</v>
      </c>
      <c r="L1716" s="10" t="s">
        <v>5135</v>
      </c>
      <c r="M1716" s="10" t="s">
        <v>5136</v>
      </c>
      <c r="N1716" s="8"/>
      <c r="O1716" s="8" t="s">
        <v>5176</v>
      </c>
      <c r="P1716" s="8" t="s">
        <v>5177</v>
      </c>
      <c r="Q1716" s="36">
        <v>40091</v>
      </c>
      <c r="R1716" s="9" t="str">
        <f t="shared" si="23"/>
        <v>5.10.2009</v>
      </c>
      <c r="S1716" s="13" t="s">
        <v>3788</v>
      </c>
      <c r="T1716" s="13" t="s">
        <v>3788</v>
      </c>
      <c r="U1716" s="12"/>
      <c r="V1716" s="12"/>
      <c r="W1716" s="15" t="s">
        <v>3788</v>
      </c>
      <c r="X1716" s="8" t="s">
        <v>5178</v>
      </c>
    </row>
    <row r="1717" spans="1:25" ht="15" customHeight="1" x14ac:dyDescent="0.25">
      <c r="A1717" s="15" t="s">
        <v>24</v>
      </c>
      <c r="B1717" s="9">
        <v>2396</v>
      </c>
      <c r="C1717" s="8"/>
      <c r="D1717" s="10" t="str">
        <f t="shared" si="24"/>
        <v>Micarea prasina s. lat. Fr.</v>
      </c>
      <c r="E1717" s="8" t="s">
        <v>890</v>
      </c>
      <c r="F1717" s="8" t="s">
        <v>5179</v>
      </c>
      <c r="G1717" s="8" t="s">
        <v>2433</v>
      </c>
      <c r="H1717" s="10"/>
      <c r="I1717" s="10" t="s">
        <v>74</v>
      </c>
      <c r="J1717" s="10" t="s">
        <v>1215</v>
      </c>
      <c r="K1717" s="10" t="s">
        <v>5134</v>
      </c>
      <c r="L1717" s="10" t="s">
        <v>5135</v>
      </c>
      <c r="M1717" s="10" t="s">
        <v>5136</v>
      </c>
      <c r="N1717" s="8"/>
      <c r="O1717" s="8" t="s">
        <v>5180</v>
      </c>
      <c r="P1717" s="8" t="s">
        <v>5181</v>
      </c>
      <c r="Q1717" s="36">
        <v>40092</v>
      </c>
      <c r="R1717" s="9" t="str">
        <f t="shared" si="23"/>
        <v>6.10.2009</v>
      </c>
      <c r="S1717" s="8" t="s">
        <v>5172</v>
      </c>
      <c r="T1717" s="8" t="s">
        <v>3788</v>
      </c>
      <c r="U1717" s="12"/>
      <c r="V1717" s="12"/>
      <c r="W1717" s="15" t="s">
        <v>3788</v>
      </c>
      <c r="X1717" s="8" t="s">
        <v>5182</v>
      </c>
    </row>
    <row r="1718" spans="1:25" ht="15" customHeight="1" x14ac:dyDescent="0.25">
      <c r="A1718" s="15" t="s">
        <v>24</v>
      </c>
      <c r="B1718" s="9">
        <v>2397</v>
      </c>
      <c r="C1718" s="8"/>
      <c r="D1718" s="10" t="str">
        <f t="shared" si="24"/>
        <v>Placynthiella icmalea (Ach.) Coppins &amp; P. James</v>
      </c>
      <c r="E1718" s="8" t="s">
        <v>3347</v>
      </c>
      <c r="F1718" s="8" t="s">
        <v>3356</v>
      </c>
      <c r="G1718" s="8" t="s">
        <v>3357</v>
      </c>
      <c r="H1718" s="10"/>
      <c r="I1718" s="10" t="s">
        <v>74</v>
      </c>
      <c r="J1718" s="10" t="s">
        <v>1215</v>
      </c>
      <c r="K1718" s="10" t="s">
        <v>5134</v>
      </c>
      <c r="L1718" s="10" t="s">
        <v>5135</v>
      </c>
      <c r="M1718" s="10" t="s">
        <v>5136</v>
      </c>
      <c r="N1718" s="8"/>
      <c r="O1718" s="8" t="s">
        <v>5183</v>
      </c>
      <c r="P1718" s="8" t="s">
        <v>5181</v>
      </c>
      <c r="Q1718" s="36">
        <v>40092</v>
      </c>
      <c r="R1718" s="9" t="str">
        <f t="shared" si="23"/>
        <v>6.10.2009</v>
      </c>
      <c r="S1718" s="8" t="s">
        <v>3788</v>
      </c>
      <c r="T1718" s="8" t="s">
        <v>3788</v>
      </c>
      <c r="U1718" s="12"/>
      <c r="V1718" s="12"/>
      <c r="W1718" s="15" t="s">
        <v>3788</v>
      </c>
      <c r="X1718" s="8" t="s">
        <v>5184</v>
      </c>
    </row>
    <row r="1719" spans="1:25" ht="15" customHeight="1" x14ac:dyDescent="0.25">
      <c r="A1719" s="15" t="s">
        <v>24</v>
      </c>
      <c r="B1719" s="9">
        <v>2398</v>
      </c>
      <c r="D1719" s="10" t="str">
        <f t="shared" si="24"/>
        <v>Placynthiella icmalea (Ach.) Coppins &amp; P. James</v>
      </c>
      <c r="E1719" s="8" t="s">
        <v>3347</v>
      </c>
      <c r="F1719" s="8" t="s">
        <v>3356</v>
      </c>
      <c r="G1719" s="8" t="s">
        <v>3357</v>
      </c>
      <c r="H1719" s="12"/>
      <c r="I1719" s="10" t="s">
        <v>74</v>
      </c>
      <c r="J1719" s="10" t="s">
        <v>1215</v>
      </c>
      <c r="K1719" s="10" t="s">
        <v>5134</v>
      </c>
      <c r="L1719" s="10" t="s">
        <v>5135</v>
      </c>
      <c r="M1719" s="10" t="s">
        <v>5136</v>
      </c>
      <c r="O1719" s="8" t="s">
        <v>5185</v>
      </c>
      <c r="P1719" s="12" t="s">
        <v>5186</v>
      </c>
      <c r="Q1719" s="36">
        <v>40091</v>
      </c>
      <c r="R1719" s="9" t="str">
        <f t="shared" si="23"/>
        <v>5.10.2009</v>
      </c>
      <c r="S1719" s="8" t="s">
        <v>5172</v>
      </c>
      <c r="T1719" s="8" t="s">
        <v>3788</v>
      </c>
      <c r="U1719" s="12"/>
      <c r="V1719" s="12"/>
      <c r="W1719" s="15" t="s">
        <v>3788</v>
      </c>
      <c r="X1719" s="8" t="s">
        <v>5187</v>
      </c>
    </row>
    <row r="1720" spans="1:25" ht="15" customHeight="1" x14ac:dyDescent="0.25">
      <c r="A1720" s="15" t="s">
        <v>24</v>
      </c>
      <c r="B1720" s="9">
        <v>2399</v>
      </c>
      <c r="D1720" s="10" t="str">
        <f t="shared" si="24"/>
        <v>Placynthiella dasaea (Stirt.) Tønsberg</v>
      </c>
      <c r="E1720" s="8" t="s">
        <v>3347</v>
      </c>
      <c r="F1720" s="8" t="s">
        <v>3344</v>
      </c>
      <c r="G1720" s="8" t="s">
        <v>4593</v>
      </c>
      <c r="H1720" s="12"/>
      <c r="I1720" s="10" t="s">
        <v>74</v>
      </c>
      <c r="J1720" s="10" t="s">
        <v>1215</v>
      </c>
      <c r="K1720" s="10" t="s">
        <v>5134</v>
      </c>
      <c r="L1720" s="10" t="s">
        <v>5135</v>
      </c>
      <c r="M1720" s="10" t="s">
        <v>5136</v>
      </c>
      <c r="O1720" s="8" t="s">
        <v>5188</v>
      </c>
      <c r="P1720" s="12" t="s">
        <v>5186</v>
      </c>
      <c r="Q1720" s="36">
        <v>40091</v>
      </c>
      <c r="R1720" s="9" t="str">
        <f t="shared" si="23"/>
        <v>5.10.2009</v>
      </c>
      <c r="S1720" s="8" t="s">
        <v>5172</v>
      </c>
      <c r="T1720" s="8" t="s">
        <v>3788</v>
      </c>
      <c r="U1720" s="12"/>
      <c r="V1720" s="12"/>
      <c r="W1720" s="15" t="s">
        <v>3788</v>
      </c>
      <c r="X1720" s="8" t="s">
        <v>5189</v>
      </c>
    </row>
    <row r="1721" spans="1:25" ht="15" customHeight="1" x14ac:dyDescent="0.25">
      <c r="A1721" s="15" t="s">
        <v>24</v>
      </c>
      <c r="B1721" s="9">
        <v>2400</v>
      </c>
      <c r="D1721" s="10" t="str">
        <f t="shared" si="24"/>
        <v xml:space="preserve">Bacidina sp. </v>
      </c>
      <c r="E1721" s="8" t="s">
        <v>1316</v>
      </c>
      <c r="F1721" s="8" t="s">
        <v>67</v>
      </c>
      <c r="H1721" s="12"/>
      <c r="I1721" s="10" t="s">
        <v>74</v>
      </c>
      <c r="J1721" s="10" t="s">
        <v>1215</v>
      </c>
      <c r="K1721" s="10" t="s">
        <v>5134</v>
      </c>
      <c r="L1721" s="10" t="s">
        <v>5135</v>
      </c>
      <c r="M1721" s="10" t="s">
        <v>5136</v>
      </c>
      <c r="O1721" s="8" t="s">
        <v>5180</v>
      </c>
      <c r="P1721" s="12" t="s">
        <v>5190</v>
      </c>
      <c r="Q1721" s="36">
        <v>40108</v>
      </c>
      <c r="R1721" s="9" t="str">
        <f t="shared" si="23"/>
        <v>22.10.2009</v>
      </c>
      <c r="S1721" s="8" t="s">
        <v>5172</v>
      </c>
      <c r="T1721" s="8" t="s">
        <v>3788</v>
      </c>
      <c r="U1721" s="12"/>
      <c r="V1721" s="12"/>
      <c r="W1721" s="15" t="s">
        <v>3788</v>
      </c>
      <c r="X1721" s="8" t="s">
        <v>5191</v>
      </c>
    </row>
    <row r="1722" spans="1:25" ht="15" customHeight="1" x14ac:dyDescent="0.25">
      <c r="A1722" s="15" t="s">
        <v>24</v>
      </c>
      <c r="B1722" s="9">
        <v>2401</v>
      </c>
      <c r="C1722" s="19"/>
      <c r="D1722" s="18" t="str">
        <f t="shared" si="24"/>
        <v>Trapeliopsis flexuosa (Fr.) Coppins et P.James</v>
      </c>
      <c r="E1722" s="13" t="s">
        <v>2028</v>
      </c>
      <c r="F1722" s="13" t="s">
        <v>3878</v>
      </c>
      <c r="G1722" s="13" t="s">
        <v>3882</v>
      </c>
      <c r="H1722" s="19"/>
      <c r="I1722" s="18" t="s">
        <v>74</v>
      </c>
      <c r="J1722" s="18" t="s">
        <v>1215</v>
      </c>
      <c r="K1722" s="18" t="s">
        <v>5134</v>
      </c>
      <c r="L1722" s="18" t="s">
        <v>5135</v>
      </c>
      <c r="M1722" s="18" t="s">
        <v>5136</v>
      </c>
      <c r="N1722" s="19"/>
      <c r="O1722" s="13" t="s">
        <v>5192</v>
      </c>
      <c r="P1722" s="19" t="s">
        <v>5190</v>
      </c>
      <c r="Q1722" s="37">
        <v>40108</v>
      </c>
      <c r="R1722" s="22" t="str">
        <f t="shared" si="23"/>
        <v>22.10.2009</v>
      </c>
      <c r="S1722" s="13" t="s">
        <v>5172</v>
      </c>
      <c r="T1722" s="13" t="s">
        <v>3788</v>
      </c>
      <c r="U1722" s="19"/>
      <c r="V1722" s="19"/>
      <c r="W1722" s="16" t="s">
        <v>3788</v>
      </c>
      <c r="X1722" s="13" t="s">
        <v>5193</v>
      </c>
      <c r="Y1722" s="19"/>
    </row>
    <row r="1723" spans="1:25" ht="15" customHeight="1" x14ac:dyDescent="0.25">
      <c r="A1723" s="15" t="s">
        <v>24</v>
      </c>
      <c r="B1723" s="9">
        <v>2402</v>
      </c>
      <c r="D1723" s="10" t="str">
        <f t="shared" si="24"/>
        <v>Xanthoria candelaria (L.) Th. Fr.</v>
      </c>
      <c r="E1723" s="8" t="s">
        <v>1164</v>
      </c>
      <c r="F1723" s="8" t="s">
        <v>3451</v>
      </c>
      <c r="G1723" s="8" t="s">
        <v>3452</v>
      </c>
      <c r="H1723" s="12"/>
      <c r="I1723" s="10" t="s">
        <v>74</v>
      </c>
      <c r="J1723" s="10" t="s">
        <v>1215</v>
      </c>
      <c r="K1723" s="10" t="s">
        <v>5134</v>
      </c>
      <c r="L1723" s="10" t="s">
        <v>5135</v>
      </c>
      <c r="M1723" s="10" t="s">
        <v>5136</v>
      </c>
      <c r="O1723" s="8" t="s">
        <v>4437</v>
      </c>
      <c r="P1723" s="12" t="s">
        <v>5190</v>
      </c>
      <c r="Q1723" s="36">
        <v>40108</v>
      </c>
      <c r="R1723" s="9" t="str">
        <f t="shared" ref="R1723:R1754" si="25">TEXT(Q1723,"d.m.rrrr")</f>
        <v>22.10.2009</v>
      </c>
      <c r="S1723" s="8" t="s">
        <v>5172</v>
      </c>
      <c r="T1723" s="8" t="s">
        <v>3788</v>
      </c>
      <c r="U1723" s="12"/>
      <c r="V1723" s="12"/>
      <c r="W1723" s="15" t="s">
        <v>3788</v>
      </c>
      <c r="X1723" s="8" t="s">
        <v>5194</v>
      </c>
    </row>
    <row r="1724" spans="1:25" ht="15" customHeight="1" x14ac:dyDescent="0.25">
      <c r="A1724" s="15" t="s">
        <v>24</v>
      </c>
      <c r="B1724" s="9">
        <v>2403</v>
      </c>
      <c r="D1724" s="10" t="str">
        <f t="shared" si="24"/>
        <v>Lecanora cf. argentata (Ach.) Malme</v>
      </c>
      <c r="E1724" s="8" t="s">
        <v>818</v>
      </c>
      <c r="F1724" s="8" t="s">
        <v>5195</v>
      </c>
      <c r="G1724" s="8" t="s">
        <v>5196</v>
      </c>
      <c r="H1724" s="12"/>
      <c r="I1724" s="10" t="s">
        <v>74</v>
      </c>
      <c r="J1724" s="10" t="s">
        <v>1215</v>
      </c>
      <c r="K1724" s="10" t="s">
        <v>5134</v>
      </c>
      <c r="L1724" s="10" t="s">
        <v>5135</v>
      </c>
      <c r="M1724" s="10" t="s">
        <v>5136</v>
      </c>
      <c r="O1724" s="8" t="s">
        <v>5170</v>
      </c>
      <c r="P1724" s="12" t="s">
        <v>5197</v>
      </c>
      <c r="Q1724" s="36">
        <v>40108</v>
      </c>
      <c r="R1724" s="9" t="str">
        <f t="shared" si="25"/>
        <v>22.10.2009</v>
      </c>
      <c r="S1724" s="13" t="s">
        <v>5172</v>
      </c>
      <c r="T1724" s="13" t="s">
        <v>3788</v>
      </c>
      <c r="U1724" s="12"/>
      <c r="V1724" s="12"/>
      <c r="W1724" s="15" t="s">
        <v>3788</v>
      </c>
      <c r="X1724" s="8" t="s">
        <v>5198</v>
      </c>
    </row>
    <row r="1725" spans="1:25" ht="15" customHeight="1" x14ac:dyDescent="0.25">
      <c r="A1725" s="15" t="s">
        <v>24</v>
      </c>
      <c r="B1725" s="9">
        <v>2404</v>
      </c>
      <c r="D1725" s="10" t="str">
        <f t="shared" si="24"/>
        <v>Chaenotheca xyloxena Nádv.</v>
      </c>
      <c r="E1725" s="8" t="s">
        <v>1477</v>
      </c>
      <c r="F1725" s="8" t="s">
        <v>2279</v>
      </c>
      <c r="G1725" s="8" t="s">
        <v>2280</v>
      </c>
      <c r="H1725" s="12"/>
      <c r="I1725" s="10" t="s">
        <v>74</v>
      </c>
      <c r="J1725" s="10" t="s">
        <v>1215</v>
      </c>
      <c r="K1725" s="10" t="s">
        <v>5134</v>
      </c>
      <c r="L1725" s="10" t="s">
        <v>5135</v>
      </c>
      <c r="M1725" s="10" t="s">
        <v>5136</v>
      </c>
      <c r="O1725" s="8" t="s">
        <v>4437</v>
      </c>
      <c r="P1725" s="12" t="s">
        <v>5199</v>
      </c>
      <c r="Q1725" s="36">
        <v>40108</v>
      </c>
      <c r="R1725" s="9" t="str">
        <f t="shared" si="25"/>
        <v>22.10.2009</v>
      </c>
      <c r="S1725" s="13" t="s">
        <v>5172</v>
      </c>
      <c r="T1725" s="13" t="s">
        <v>3788</v>
      </c>
      <c r="U1725" s="12"/>
      <c r="V1725" s="12"/>
      <c r="W1725" s="15" t="s">
        <v>3788</v>
      </c>
      <c r="X1725" s="8" t="s">
        <v>5200</v>
      </c>
    </row>
    <row r="1726" spans="1:25" ht="15" customHeight="1" x14ac:dyDescent="0.25">
      <c r="A1726" s="15" t="s">
        <v>24</v>
      </c>
      <c r="B1726" s="9">
        <v>2405</v>
      </c>
      <c r="D1726" s="10" t="str">
        <f t="shared" si="24"/>
        <v>Chaenotheca xyloxena Nádv.</v>
      </c>
      <c r="E1726" s="8" t="s">
        <v>1477</v>
      </c>
      <c r="F1726" s="8" t="s">
        <v>2279</v>
      </c>
      <c r="G1726" s="8" t="s">
        <v>2280</v>
      </c>
      <c r="H1726" s="12"/>
      <c r="I1726" s="10" t="s">
        <v>74</v>
      </c>
      <c r="J1726" s="10" t="s">
        <v>1215</v>
      </c>
      <c r="K1726" s="10" t="s">
        <v>5134</v>
      </c>
      <c r="L1726" s="10" t="s">
        <v>5135</v>
      </c>
      <c r="M1726" s="10" t="s">
        <v>5136</v>
      </c>
      <c r="O1726" s="8" t="s">
        <v>4437</v>
      </c>
      <c r="P1726" s="12" t="s">
        <v>5201</v>
      </c>
      <c r="Q1726" s="36">
        <v>40108</v>
      </c>
      <c r="R1726" s="9" t="str">
        <f t="shared" si="25"/>
        <v>22.10.2009</v>
      </c>
      <c r="S1726" s="13" t="s">
        <v>5172</v>
      </c>
      <c r="T1726" s="13" t="s">
        <v>3788</v>
      </c>
      <c r="U1726" s="12"/>
      <c r="V1726" s="12"/>
      <c r="W1726" s="15" t="s">
        <v>3788</v>
      </c>
      <c r="X1726" s="8" t="s">
        <v>5202</v>
      </c>
    </row>
    <row r="1727" spans="1:25" ht="15" customHeight="1" x14ac:dyDescent="0.25">
      <c r="A1727" s="15" t="s">
        <v>24</v>
      </c>
      <c r="B1727" s="9">
        <v>2406</v>
      </c>
      <c r="D1727" s="10" t="str">
        <f t="shared" si="24"/>
        <v xml:space="preserve">Lecanora sp. </v>
      </c>
      <c r="E1727" s="8" t="s">
        <v>818</v>
      </c>
      <c r="F1727" s="8" t="s">
        <v>67</v>
      </c>
      <c r="H1727" s="12"/>
      <c r="I1727" s="10" t="s">
        <v>74</v>
      </c>
      <c r="J1727" s="10" t="s">
        <v>1215</v>
      </c>
      <c r="K1727" s="10" t="s">
        <v>5134</v>
      </c>
      <c r="L1727" s="10" t="s">
        <v>5135</v>
      </c>
      <c r="M1727" s="10" t="s">
        <v>5136</v>
      </c>
      <c r="O1727" s="8" t="s">
        <v>5180</v>
      </c>
      <c r="P1727" s="12" t="s">
        <v>5201</v>
      </c>
      <c r="Q1727" s="36">
        <v>40108</v>
      </c>
      <c r="R1727" s="9" t="str">
        <f t="shared" si="25"/>
        <v>22.10.2009</v>
      </c>
      <c r="S1727" s="13" t="s">
        <v>3788</v>
      </c>
      <c r="T1727" s="13" t="s">
        <v>3788</v>
      </c>
      <c r="U1727" s="13"/>
      <c r="V1727" s="12"/>
      <c r="W1727" s="15" t="s">
        <v>3788</v>
      </c>
      <c r="X1727" s="8" t="s">
        <v>5203</v>
      </c>
    </row>
    <row r="1728" spans="1:25" ht="15" customHeight="1" x14ac:dyDescent="0.25">
      <c r="A1728" s="15" t="s">
        <v>24</v>
      </c>
      <c r="B1728" s="9">
        <v>2407</v>
      </c>
      <c r="D1728" s="10" t="str">
        <f t="shared" si="24"/>
        <v xml:space="preserve">Lecanora sp. </v>
      </c>
      <c r="E1728" s="8" t="s">
        <v>818</v>
      </c>
      <c r="F1728" s="8" t="s">
        <v>67</v>
      </c>
      <c r="H1728" s="12"/>
      <c r="I1728" s="10" t="s">
        <v>74</v>
      </c>
      <c r="J1728" s="10" t="s">
        <v>1215</v>
      </c>
      <c r="K1728" s="10" t="s">
        <v>5134</v>
      </c>
      <c r="L1728" s="10" t="s">
        <v>5135</v>
      </c>
      <c r="M1728" s="10" t="s">
        <v>5136</v>
      </c>
      <c r="O1728" s="8" t="s">
        <v>3004</v>
      </c>
      <c r="P1728" s="12" t="s">
        <v>5201</v>
      </c>
      <c r="Q1728" s="36">
        <v>40108</v>
      </c>
      <c r="R1728" s="9" t="str">
        <f t="shared" si="25"/>
        <v>22.10.2009</v>
      </c>
      <c r="S1728" s="13" t="s">
        <v>5172</v>
      </c>
      <c r="T1728" s="13" t="s">
        <v>3788</v>
      </c>
      <c r="U1728" s="12"/>
      <c r="V1728" s="12"/>
      <c r="W1728" s="15" t="s">
        <v>3788</v>
      </c>
      <c r="X1728" s="8" t="s">
        <v>5204</v>
      </c>
    </row>
    <row r="1729" spans="1:24" ht="15" customHeight="1" x14ac:dyDescent="0.25">
      <c r="A1729" s="15" t="s">
        <v>24</v>
      </c>
      <c r="B1729" s="9">
        <v>2408</v>
      </c>
      <c r="D1729" s="10" t="str">
        <f t="shared" si="24"/>
        <v>Opegrapha vulgata Ach.</v>
      </c>
      <c r="E1729" s="8" t="s">
        <v>919</v>
      </c>
      <c r="F1729" s="8" t="s">
        <v>5042</v>
      </c>
      <c r="G1729" s="8" t="s">
        <v>2389</v>
      </c>
      <c r="H1729" s="12"/>
      <c r="I1729" s="10" t="s">
        <v>74</v>
      </c>
      <c r="J1729" s="10" t="s">
        <v>1215</v>
      </c>
      <c r="K1729" s="10" t="s">
        <v>5134</v>
      </c>
      <c r="L1729" s="10" t="s">
        <v>5135</v>
      </c>
      <c r="M1729" s="10" t="s">
        <v>5136</v>
      </c>
      <c r="O1729" s="8" t="s">
        <v>3004</v>
      </c>
      <c r="P1729" s="12" t="s">
        <v>5201</v>
      </c>
      <c r="Q1729" s="36">
        <v>40108</v>
      </c>
      <c r="R1729" s="9" t="str">
        <f t="shared" si="25"/>
        <v>22.10.2009</v>
      </c>
      <c r="S1729" s="8" t="s">
        <v>3788</v>
      </c>
      <c r="T1729" s="8" t="s">
        <v>3788</v>
      </c>
      <c r="U1729" s="12"/>
      <c r="V1729" s="12"/>
      <c r="W1729" s="15" t="s">
        <v>3788</v>
      </c>
      <c r="X1729" s="8" t="s">
        <v>5205</v>
      </c>
    </row>
    <row r="1730" spans="1:24" ht="15" customHeight="1" x14ac:dyDescent="0.25">
      <c r="A1730" s="15" t="s">
        <v>24</v>
      </c>
      <c r="B1730" s="9">
        <v>2409</v>
      </c>
      <c r="D1730" s="10" t="str">
        <f t="shared" si="24"/>
        <v xml:space="preserve">Lecanora sp. </v>
      </c>
      <c r="E1730" s="8" t="s">
        <v>818</v>
      </c>
      <c r="F1730" s="8" t="s">
        <v>67</v>
      </c>
      <c r="H1730" s="12"/>
      <c r="I1730" s="10" t="s">
        <v>74</v>
      </c>
      <c r="J1730" s="10" t="s">
        <v>1215</v>
      </c>
      <c r="K1730" s="10" t="s">
        <v>5134</v>
      </c>
      <c r="L1730" s="10" t="s">
        <v>5135</v>
      </c>
      <c r="M1730" s="10" t="s">
        <v>5136</v>
      </c>
      <c r="O1730" s="8" t="s">
        <v>3004</v>
      </c>
      <c r="P1730" s="12" t="s">
        <v>5201</v>
      </c>
      <c r="Q1730" s="36">
        <v>40108</v>
      </c>
      <c r="R1730" s="9" t="str">
        <f t="shared" si="25"/>
        <v>22.10.2009</v>
      </c>
      <c r="S1730" s="13" t="s">
        <v>5172</v>
      </c>
      <c r="T1730" s="13" t="s">
        <v>3788</v>
      </c>
      <c r="U1730" s="12"/>
      <c r="V1730" s="12"/>
      <c r="W1730" s="15" t="s">
        <v>3788</v>
      </c>
      <c r="X1730" s="8" t="s">
        <v>5205</v>
      </c>
    </row>
    <row r="1731" spans="1:24" ht="15" customHeight="1" x14ac:dyDescent="0.25">
      <c r="A1731" s="15" t="s">
        <v>24</v>
      </c>
      <c r="B1731" s="9">
        <v>2410</v>
      </c>
      <c r="D1731" s="10" t="str">
        <f t="shared" si="24"/>
        <v>Opegrapha vulgata s. lat. Ach.</v>
      </c>
      <c r="E1731" s="8" t="s">
        <v>919</v>
      </c>
      <c r="F1731" s="8" t="s">
        <v>5206</v>
      </c>
      <c r="G1731" s="12" t="s">
        <v>2389</v>
      </c>
      <c r="H1731" s="12"/>
      <c r="I1731" s="10" t="s">
        <v>74</v>
      </c>
      <c r="J1731" s="10" t="s">
        <v>1215</v>
      </c>
      <c r="K1731" s="10" t="s">
        <v>5134</v>
      </c>
      <c r="L1731" s="10" t="s">
        <v>5135</v>
      </c>
      <c r="M1731" s="10" t="s">
        <v>5136</v>
      </c>
      <c r="O1731" s="8" t="s">
        <v>5207</v>
      </c>
      <c r="P1731" s="12" t="s">
        <v>5201</v>
      </c>
      <c r="Q1731" s="36">
        <v>40108</v>
      </c>
      <c r="R1731" s="9" t="str">
        <f t="shared" si="25"/>
        <v>22.10.2009</v>
      </c>
      <c r="S1731" s="8" t="s">
        <v>3788</v>
      </c>
      <c r="T1731" s="8" t="s">
        <v>3788</v>
      </c>
      <c r="U1731" s="12"/>
      <c r="V1731" s="12"/>
      <c r="W1731" s="15" t="s">
        <v>3788</v>
      </c>
      <c r="X1731" s="8" t="s">
        <v>5205</v>
      </c>
    </row>
    <row r="1732" spans="1:24" ht="15" customHeight="1" x14ac:dyDescent="0.25">
      <c r="A1732" s="15" t="s">
        <v>24</v>
      </c>
      <c r="B1732" s="9">
        <v>2411</v>
      </c>
      <c r="D1732" s="10" t="str">
        <f t="shared" ref="D1732:D1760" si="26">E1732&amp;" "&amp;F1732&amp;" "&amp;G1732</f>
        <v>Ropalospora viridis (Tønsberg) Tønsberg</v>
      </c>
      <c r="E1732" s="8" t="s">
        <v>4284</v>
      </c>
      <c r="F1732" s="8" t="s">
        <v>3409</v>
      </c>
      <c r="G1732" s="12" t="s">
        <v>3410</v>
      </c>
      <c r="H1732" s="12"/>
      <c r="I1732" s="10" t="s">
        <v>74</v>
      </c>
      <c r="J1732" s="10" t="s">
        <v>1215</v>
      </c>
      <c r="K1732" s="10" t="s">
        <v>5134</v>
      </c>
      <c r="L1732" s="10" t="s">
        <v>5135</v>
      </c>
      <c r="M1732" s="10" t="s">
        <v>5136</v>
      </c>
      <c r="O1732" s="8" t="s">
        <v>4419</v>
      </c>
      <c r="P1732" s="12" t="s">
        <v>5208</v>
      </c>
      <c r="Q1732" s="36">
        <v>40109</v>
      </c>
      <c r="R1732" s="9" t="str">
        <f t="shared" si="25"/>
        <v>23.10.2009</v>
      </c>
      <c r="S1732" s="8" t="s">
        <v>5172</v>
      </c>
      <c r="T1732" s="8" t="s">
        <v>3788</v>
      </c>
      <c r="U1732" s="12"/>
      <c r="V1732" s="12"/>
      <c r="W1732" s="15" t="s">
        <v>3788</v>
      </c>
      <c r="X1732" s="8" t="s">
        <v>5209</v>
      </c>
    </row>
    <row r="1733" spans="1:24" ht="15" customHeight="1" x14ac:dyDescent="0.25">
      <c r="A1733" s="15" t="s">
        <v>24</v>
      </c>
      <c r="B1733" s="9">
        <v>2412</v>
      </c>
      <c r="D1733" s="10" t="str">
        <f t="shared" si="26"/>
        <v>Lecanora argentata (Ach.) Malme</v>
      </c>
      <c r="E1733" s="8" t="s">
        <v>818</v>
      </c>
      <c r="F1733" s="8" t="s">
        <v>1619</v>
      </c>
      <c r="G1733" s="8" t="s">
        <v>5196</v>
      </c>
      <c r="H1733" s="12"/>
      <c r="I1733" s="10" t="s">
        <v>74</v>
      </c>
      <c r="J1733" s="10" t="s">
        <v>1215</v>
      </c>
      <c r="K1733" s="10" t="s">
        <v>5134</v>
      </c>
      <c r="L1733" s="10" t="s">
        <v>5135</v>
      </c>
      <c r="M1733" s="10" t="s">
        <v>5136</v>
      </c>
      <c r="O1733" s="8" t="s">
        <v>5180</v>
      </c>
      <c r="P1733" s="12" t="s">
        <v>5208</v>
      </c>
      <c r="Q1733" s="36">
        <v>40109</v>
      </c>
      <c r="R1733" s="9" t="str">
        <f t="shared" si="25"/>
        <v>23.10.2009</v>
      </c>
      <c r="S1733" s="13" t="s">
        <v>5172</v>
      </c>
      <c r="T1733" s="13" t="s">
        <v>3020</v>
      </c>
      <c r="U1733" s="12"/>
      <c r="V1733" s="12"/>
      <c r="W1733" s="15" t="s">
        <v>3788</v>
      </c>
      <c r="X1733" s="8" t="s">
        <v>5210</v>
      </c>
    </row>
    <row r="1734" spans="1:24" ht="15" customHeight="1" x14ac:dyDescent="0.25">
      <c r="A1734" s="15" t="s">
        <v>24</v>
      </c>
      <c r="B1734" s="9">
        <v>2413</v>
      </c>
      <c r="D1734" s="10" t="str">
        <f t="shared" si="26"/>
        <v xml:space="preserve">Bacidina sp. </v>
      </c>
      <c r="E1734" s="8" t="s">
        <v>1316</v>
      </c>
      <c r="F1734" s="8" t="s">
        <v>67</v>
      </c>
      <c r="I1734" s="10" t="s">
        <v>74</v>
      </c>
      <c r="J1734" s="10" t="s">
        <v>1215</v>
      </c>
      <c r="K1734" s="10" t="s">
        <v>5134</v>
      </c>
      <c r="L1734" s="10" t="s">
        <v>5135</v>
      </c>
      <c r="M1734" s="10" t="s">
        <v>5136</v>
      </c>
      <c r="O1734" s="8" t="s">
        <v>5180</v>
      </c>
      <c r="P1734" s="12" t="s">
        <v>5208</v>
      </c>
      <c r="Q1734" s="36">
        <v>40109</v>
      </c>
      <c r="R1734" s="9" t="str">
        <f t="shared" si="25"/>
        <v>23.10.2009</v>
      </c>
      <c r="S1734" s="8" t="s">
        <v>5172</v>
      </c>
      <c r="T1734" s="8" t="s">
        <v>3788</v>
      </c>
      <c r="W1734" s="15" t="s">
        <v>3788</v>
      </c>
      <c r="X1734" s="8" t="s">
        <v>5211</v>
      </c>
    </row>
    <row r="1735" spans="1:24" ht="15" customHeight="1" x14ac:dyDescent="0.25">
      <c r="A1735" s="15" t="s">
        <v>24</v>
      </c>
      <c r="B1735" s="9">
        <v>2414</v>
      </c>
      <c r="D1735" s="10" t="str">
        <f t="shared" si="26"/>
        <v>Plyctis argena (Spreng.) Flot.</v>
      </c>
      <c r="E1735" s="8" t="s">
        <v>5212</v>
      </c>
      <c r="F1735" s="8" t="s">
        <v>2793</v>
      </c>
      <c r="G1735" s="12" t="s">
        <v>3331</v>
      </c>
      <c r="H1735" s="12"/>
      <c r="I1735" s="10" t="s">
        <v>74</v>
      </c>
      <c r="J1735" s="10" t="s">
        <v>1215</v>
      </c>
      <c r="K1735" s="10" t="s">
        <v>5134</v>
      </c>
      <c r="L1735" s="10" t="s">
        <v>5135</v>
      </c>
      <c r="M1735" s="10" t="s">
        <v>5136</v>
      </c>
      <c r="O1735" s="8" t="s">
        <v>4309</v>
      </c>
      <c r="P1735" s="12" t="s">
        <v>5208</v>
      </c>
      <c r="Q1735" s="36">
        <v>40109</v>
      </c>
      <c r="R1735" s="9" t="str">
        <f t="shared" si="25"/>
        <v>23.10.2009</v>
      </c>
      <c r="S1735" s="8" t="s">
        <v>5172</v>
      </c>
      <c r="T1735" s="8" t="s">
        <v>3788</v>
      </c>
      <c r="U1735" s="12"/>
      <c r="V1735" s="12"/>
      <c r="W1735" s="15" t="s">
        <v>3788</v>
      </c>
      <c r="X1735" s="8" t="s">
        <v>5213</v>
      </c>
    </row>
    <row r="1736" spans="1:24" ht="15" customHeight="1" x14ac:dyDescent="0.25">
      <c r="A1736" s="15" t="s">
        <v>24</v>
      </c>
      <c r="B1736" s="9">
        <v>2415</v>
      </c>
      <c r="D1736" s="10" t="str">
        <f t="shared" si="26"/>
        <v>Placynthiella dasaea (Stirt.) Tønsberg</v>
      </c>
      <c r="E1736" s="8" t="s">
        <v>3347</v>
      </c>
      <c r="F1736" s="8" t="s">
        <v>3344</v>
      </c>
      <c r="G1736" s="8" t="s">
        <v>4593</v>
      </c>
      <c r="H1736" s="12"/>
      <c r="I1736" s="10" t="s">
        <v>74</v>
      </c>
      <c r="J1736" s="10" t="s">
        <v>1215</v>
      </c>
      <c r="K1736" s="10" t="s">
        <v>5134</v>
      </c>
      <c r="L1736" s="10" t="s">
        <v>5135</v>
      </c>
      <c r="M1736" s="10" t="s">
        <v>5136</v>
      </c>
      <c r="O1736" s="8" t="s">
        <v>5214</v>
      </c>
      <c r="P1736" s="12" t="s">
        <v>5215</v>
      </c>
      <c r="Q1736" s="36">
        <v>40087</v>
      </c>
      <c r="R1736" s="9" t="str">
        <f t="shared" si="25"/>
        <v>1.10.2009</v>
      </c>
      <c r="S1736" s="8" t="s">
        <v>3788</v>
      </c>
      <c r="T1736" s="8" t="s">
        <v>3788</v>
      </c>
      <c r="U1736" s="12"/>
      <c r="V1736" s="12"/>
      <c r="W1736" s="15" t="s">
        <v>3788</v>
      </c>
      <c r="X1736" s="8" t="s">
        <v>5216</v>
      </c>
    </row>
    <row r="1737" spans="1:24" ht="15" customHeight="1" x14ac:dyDescent="0.25">
      <c r="A1737" s="15" t="s">
        <v>24</v>
      </c>
      <c r="B1737" s="9">
        <v>2416</v>
      </c>
      <c r="D1737" s="10" t="str">
        <f t="shared" si="26"/>
        <v>Scoliciosporum chlorococcum (Graewe ex Stenh.) Vězda</v>
      </c>
      <c r="E1737" s="8" t="s">
        <v>3414</v>
      </c>
      <c r="F1737" s="8" t="s">
        <v>3415</v>
      </c>
      <c r="G1737" s="12" t="s">
        <v>3416</v>
      </c>
      <c r="H1737" s="12"/>
      <c r="I1737" s="10" t="s">
        <v>74</v>
      </c>
      <c r="J1737" s="10" t="s">
        <v>1215</v>
      </c>
      <c r="K1737" s="10" t="s">
        <v>5134</v>
      </c>
      <c r="L1737" s="10" t="s">
        <v>5135</v>
      </c>
      <c r="M1737" s="10" t="s">
        <v>5136</v>
      </c>
      <c r="O1737" s="8" t="s">
        <v>5217</v>
      </c>
      <c r="P1737" s="12" t="s">
        <v>5218</v>
      </c>
      <c r="Q1737" s="36">
        <v>40087</v>
      </c>
      <c r="R1737" s="9" t="str">
        <f t="shared" si="25"/>
        <v>1.10.2009</v>
      </c>
      <c r="S1737" s="8" t="s">
        <v>3788</v>
      </c>
      <c r="T1737" s="8" t="s">
        <v>3788</v>
      </c>
      <c r="U1737" s="12"/>
      <c r="V1737" s="12"/>
      <c r="W1737" s="15" t="s">
        <v>3788</v>
      </c>
      <c r="X1737" s="8" t="s">
        <v>5219</v>
      </c>
    </row>
    <row r="1738" spans="1:24" ht="15" customHeight="1" x14ac:dyDescent="0.25">
      <c r="A1738" s="15" t="s">
        <v>24</v>
      </c>
      <c r="B1738" s="9">
        <v>2417</v>
      </c>
      <c r="D1738" s="10" t="str">
        <f t="shared" si="26"/>
        <v>Placynthiella icmalea (Ach.) Coppins &amp; P. James</v>
      </c>
      <c r="E1738" s="8" t="s">
        <v>3347</v>
      </c>
      <c r="F1738" s="8" t="s">
        <v>3356</v>
      </c>
      <c r="G1738" s="8" t="s">
        <v>3357</v>
      </c>
      <c r="H1738" s="12"/>
      <c r="I1738" s="10" t="s">
        <v>74</v>
      </c>
      <c r="J1738" s="10" t="s">
        <v>1215</v>
      </c>
      <c r="K1738" s="10" t="s">
        <v>5134</v>
      </c>
      <c r="L1738" s="10" t="s">
        <v>5135</v>
      </c>
      <c r="M1738" s="10" t="s">
        <v>5136</v>
      </c>
      <c r="O1738" s="8" t="s">
        <v>5217</v>
      </c>
      <c r="P1738" s="12" t="s">
        <v>5218</v>
      </c>
      <c r="Q1738" s="36">
        <v>40087</v>
      </c>
      <c r="R1738" s="9" t="str">
        <f t="shared" si="25"/>
        <v>1.10.2009</v>
      </c>
      <c r="S1738" s="8" t="s">
        <v>3788</v>
      </c>
      <c r="T1738" s="8" t="s">
        <v>3788</v>
      </c>
      <c r="U1738" s="12"/>
      <c r="V1738" s="12"/>
      <c r="W1738" s="15" t="s">
        <v>3788</v>
      </c>
      <c r="X1738" s="8" t="s">
        <v>5220</v>
      </c>
    </row>
    <row r="1739" spans="1:24" ht="15" customHeight="1" x14ac:dyDescent="0.25">
      <c r="A1739" s="15" t="s">
        <v>24</v>
      </c>
      <c r="B1739" s="9">
        <v>2418</v>
      </c>
      <c r="D1739" s="10" t="str">
        <f t="shared" si="26"/>
        <v>Lecanora expallens Ach.</v>
      </c>
      <c r="E1739" s="8" t="s">
        <v>818</v>
      </c>
      <c r="F1739" s="8" t="s">
        <v>3243</v>
      </c>
      <c r="G1739" s="12" t="s">
        <v>2389</v>
      </c>
      <c r="H1739" s="12"/>
      <c r="I1739" s="10" t="s">
        <v>74</v>
      </c>
      <c r="J1739" s="10" t="s">
        <v>1215</v>
      </c>
      <c r="K1739" s="10" t="s">
        <v>5134</v>
      </c>
      <c r="L1739" s="10" t="s">
        <v>5135</v>
      </c>
      <c r="M1739" s="10" t="s">
        <v>5136</v>
      </c>
      <c r="O1739" s="8" t="s">
        <v>5217</v>
      </c>
      <c r="P1739" s="12" t="s">
        <v>5218</v>
      </c>
      <c r="Q1739" s="36">
        <v>40087</v>
      </c>
      <c r="R1739" s="9" t="str">
        <f t="shared" si="25"/>
        <v>1.10.2009</v>
      </c>
      <c r="S1739" s="13" t="s">
        <v>3788</v>
      </c>
      <c r="T1739" s="13" t="s">
        <v>3788</v>
      </c>
      <c r="U1739" s="12"/>
      <c r="V1739" s="12"/>
      <c r="W1739" s="15" t="s">
        <v>3788</v>
      </c>
      <c r="X1739" s="8" t="s">
        <v>5219</v>
      </c>
    </row>
    <row r="1740" spans="1:24" ht="15" customHeight="1" x14ac:dyDescent="0.25">
      <c r="A1740" s="15" t="s">
        <v>24</v>
      </c>
      <c r="B1740" s="9">
        <v>2419</v>
      </c>
      <c r="D1740" s="10" t="str">
        <f t="shared" si="26"/>
        <v>Micarea prasina s. lat. Fr.</v>
      </c>
      <c r="E1740" s="8" t="s">
        <v>890</v>
      </c>
      <c r="F1740" s="8" t="s">
        <v>5179</v>
      </c>
      <c r="G1740" s="8" t="s">
        <v>2433</v>
      </c>
      <c r="H1740" s="12"/>
      <c r="I1740" s="10" t="s">
        <v>74</v>
      </c>
      <c r="J1740" s="10" t="s">
        <v>1215</v>
      </c>
      <c r="K1740" s="10" t="s">
        <v>5134</v>
      </c>
      <c r="L1740" s="10" t="s">
        <v>5135</v>
      </c>
      <c r="M1740" s="10" t="s">
        <v>5136</v>
      </c>
      <c r="O1740" s="8" t="s">
        <v>5217</v>
      </c>
      <c r="P1740" s="12" t="s">
        <v>5218</v>
      </c>
      <c r="Q1740" s="36">
        <v>40087</v>
      </c>
      <c r="R1740" s="9" t="str">
        <f t="shared" si="25"/>
        <v>1.10.2009</v>
      </c>
      <c r="S1740" s="8" t="s">
        <v>3788</v>
      </c>
      <c r="T1740" s="8" t="s">
        <v>3788</v>
      </c>
      <c r="U1740" s="12"/>
      <c r="V1740" s="12"/>
      <c r="W1740" s="15" t="s">
        <v>3788</v>
      </c>
      <c r="X1740" s="8" t="s">
        <v>5221</v>
      </c>
    </row>
    <row r="1741" spans="1:24" ht="15" customHeight="1" x14ac:dyDescent="0.25">
      <c r="A1741" s="15" t="s">
        <v>24</v>
      </c>
      <c r="B1741" s="9">
        <v>2420</v>
      </c>
      <c r="D1741" s="10" t="str">
        <f t="shared" si="26"/>
        <v>Placynthiella dasaea (Stirt.) Tønsberg</v>
      </c>
      <c r="E1741" s="8" t="s">
        <v>3347</v>
      </c>
      <c r="F1741" s="8" t="s">
        <v>3344</v>
      </c>
      <c r="G1741" s="8" t="s">
        <v>4593</v>
      </c>
      <c r="H1741" s="12"/>
      <c r="I1741" s="10" t="s">
        <v>74</v>
      </c>
      <c r="J1741" s="10" t="s">
        <v>1215</v>
      </c>
      <c r="K1741" s="10" t="s">
        <v>5134</v>
      </c>
      <c r="L1741" s="10" t="s">
        <v>5135</v>
      </c>
      <c r="M1741" s="10" t="s">
        <v>5136</v>
      </c>
      <c r="O1741" s="8" t="s">
        <v>5217</v>
      </c>
      <c r="P1741" s="12" t="s">
        <v>5222</v>
      </c>
      <c r="Q1741" s="29">
        <v>40086</v>
      </c>
      <c r="R1741" s="39" t="str">
        <f t="shared" si="25"/>
        <v>30.9.2009</v>
      </c>
      <c r="S1741" s="8" t="s">
        <v>3788</v>
      </c>
      <c r="T1741" s="8" t="s">
        <v>3788</v>
      </c>
      <c r="U1741" s="12"/>
      <c r="V1741" s="12"/>
      <c r="W1741" s="15" t="s">
        <v>3788</v>
      </c>
      <c r="X1741" s="8" t="s">
        <v>5223</v>
      </c>
    </row>
    <row r="1742" spans="1:24" ht="15" customHeight="1" x14ac:dyDescent="0.25">
      <c r="A1742" s="15" t="s">
        <v>24</v>
      </c>
      <c r="B1742" s="9">
        <v>2421</v>
      </c>
      <c r="D1742" s="10" t="str">
        <f t="shared" si="26"/>
        <v>Micarea prasina s. lat. Fr.</v>
      </c>
      <c r="E1742" s="8" t="s">
        <v>890</v>
      </c>
      <c r="F1742" s="8" t="s">
        <v>5179</v>
      </c>
      <c r="G1742" s="8" t="s">
        <v>2433</v>
      </c>
      <c r="H1742" s="12"/>
      <c r="I1742" s="10" t="s">
        <v>74</v>
      </c>
      <c r="J1742" s="10" t="s">
        <v>1215</v>
      </c>
      <c r="K1742" s="10" t="s">
        <v>5134</v>
      </c>
      <c r="L1742" s="10" t="s">
        <v>5135</v>
      </c>
      <c r="M1742" s="10" t="s">
        <v>5136</v>
      </c>
      <c r="O1742" s="8" t="s">
        <v>5217</v>
      </c>
      <c r="P1742" s="12" t="s">
        <v>5222</v>
      </c>
      <c r="Q1742" s="29">
        <v>40086</v>
      </c>
      <c r="R1742" s="39" t="str">
        <f t="shared" si="25"/>
        <v>30.9.2009</v>
      </c>
      <c r="S1742" s="8" t="s">
        <v>5172</v>
      </c>
      <c r="T1742" s="8" t="s">
        <v>3788</v>
      </c>
      <c r="U1742" s="12"/>
      <c r="V1742" s="12"/>
      <c r="W1742" s="15" t="s">
        <v>3788</v>
      </c>
      <c r="X1742" s="8" t="s">
        <v>5224</v>
      </c>
    </row>
    <row r="1743" spans="1:24" ht="15" customHeight="1" x14ac:dyDescent="0.25">
      <c r="A1743" s="15" t="s">
        <v>24</v>
      </c>
      <c r="B1743" s="9">
        <v>2422</v>
      </c>
      <c r="D1743" s="10" t="str">
        <f t="shared" si="26"/>
        <v>Micarea prasina s. lat. Fr.</v>
      </c>
      <c r="E1743" s="8" t="s">
        <v>890</v>
      </c>
      <c r="F1743" s="8" t="s">
        <v>5179</v>
      </c>
      <c r="G1743" s="8" t="s">
        <v>2433</v>
      </c>
      <c r="I1743" s="10" t="s">
        <v>74</v>
      </c>
      <c r="J1743" s="10" t="s">
        <v>1215</v>
      </c>
      <c r="K1743" s="10" t="s">
        <v>5134</v>
      </c>
      <c r="L1743" s="10" t="s">
        <v>5135</v>
      </c>
      <c r="M1743" s="10" t="s">
        <v>5136</v>
      </c>
      <c r="O1743" s="8" t="s">
        <v>5185</v>
      </c>
      <c r="P1743" s="12" t="s">
        <v>5222</v>
      </c>
      <c r="Q1743" s="29">
        <v>40086</v>
      </c>
      <c r="R1743" s="39" t="str">
        <f t="shared" si="25"/>
        <v>30.9.2009</v>
      </c>
      <c r="S1743" s="8" t="s">
        <v>3788</v>
      </c>
      <c r="T1743" s="8" t="s">
        <v>3788</v>
      </c>
      <c r="W1743" s="15" t="s">
        <v>3788</v>
      </c>
      <c r="X1743" s="8" t="s">
        <v>5225</v>
      </c>
    </row>
    <row r="1744" spans="1:24" ht="15" customHeight="1" x14ac:dyDescent="0.25">
      <c r="A1744" s="15" t="s">
        <v>24</v>
      </c>
      <c r="B1744" s="9">
        <v>2423</v>
      </c>
      <c r="D1744" s="10" t="str">
        <f t="shared" si="26"/>
        <v>Lecanora cf. subrugosa Nyl.</v>
      </c>
      <c r="E1744" s="8" t="s">
        <v>818</v>
      </c>
      <c r="F1744" s="8" t="s">
        <v>5226</v>
      </c>
      <c r="G1744" s="8" t="s">
        <v>831</v>
      </c>
      <c r="I1744" s="10" t="s">
        <v>74</v>
      </c>
      <c r="J1744" s="10" t="s">
        <v>1215</v>
      </c>
      <c r="K1744" s="10" t="s">
        <v>5134</v>
      </c>
      <c r="L1744" s="10" t="s">
        <v>5135</v>
      </c>
      <c r="M1744" s="10" t="s">
        <v>5136</v>
      </c>
      <c r="O1744" s="8" t="s">
        <v>5227</v>
      </c>
      <c r="P1744" s="12" t="s">
        <v>5228</v>
      </c>
      <c r="Q1744" s="29">
        <v>40087</v>
      </c>
      <c r="R1744" s="39" t="str">
        <f t="shared" si="25"/>
        <v>1.10.2009</v>
      </c>
      <c r="S1744" s="13" t="s">
        <v>5172</v>
      </c>
      <c r="T1744" s="13" t="s">
        <v>3788</v>
      </c>
      <c r="W1744" s="15" t="s">
        <v>3788</v>
      </c>
      <c r="X1744" s="8" t="s">
        <v>5229</v>
      </c>
    </row>
    <row r="1745" spans="1:26" ht="15" customHeight="1" x14ac:dyDescent="0.25">
      <c r="A1745" s="15" t="s">
        <v>24</v>
      </c>
      <c r="B1745" s="9">
        <v>2424</v>
      </c>
      <c r="D1745" s="10" t="str">
        <f t="shared" si="26"/>
        <v>Melanelia fuliginosa (Fr. ex Duby) Essl.</v>
      </c>
      <c r="E1745" s="8" t="s">
        <v>1792</v>
      </c>
      <c r="F1745" s="8" t="s">
        <v>1112</v>
      </c>
      <c r="G1745" s="12" t="s">
        <v>5230</v>
      </c>
      <c r="I1745" s="10" t="s">
        <v>74</v>
      </c>
      <c r="J1745" s="10" t="s">
        <v>1215</v>
      </c>
      <c r="K1745" s="10" t="s">
        <v>5134</v>
      </c>
      <c r="L1745" s="10" t="s">
        <v>5135</v>
      </c>
      <c r="M1745" s="10" t="s">
        <v>5136</v>
      </c>
      <c r="O1745" s="8" t="s">
        <v>3004</v>
      </c>
      <c r="P1745" s="12" t="s">
        <v>5228</v>
      </c>
      <c r="Q1745" s="29">
        <v>40087</v>
      </c>
      <c r="R1745" s="39" t="str">
        <f t="shared" si="25"/>
        <v>1.10.2009</v>
      </c>
      <c r="S1745" s="8" t="s">
        <v>5172</v>
      </c>
      <c r="T1745" s="8" t="s">
        <v>3788</v>
      </c>
      <c r="W1745" s="15" t="s">
        <v>3788</v>
      </c>
      <c r="X1745" s="8" t="s">
        <v>5231</v>
      </c>
    </row>
    <row r="1746" spans="1:26" ht="15" customHeight="1" x14ac:dyDescent="0.25">
      <c r="A1746" s="15" t="s">
        <v>24</v>
      </c>
      <c r="B1746" s="9">
        <v>2425</v>
      </c>
      <c r="C1746" s="15"/>
      <c r="D1746" s="10" t="str">
        <f t="shared" si="26"/>
        <v>Melanelia fuliginosa (Fr. ex Duby) Essl.</v>
      </c>
      <c r="E1746" s="8" t="s">
        <v>1792</v>
      </c>
      <c r="F1746" s="8" t="s">
        <v>1112</v>
      </c>
      <c r="G1746" s="15" t="s">
        <v>5230</v>
      </c>
      <c r="I1746" s="10" t="s">
        <v>74</v>
      </c>
      <c r="J1746" s="10" t="s">
        <v>1215</v>
      </c>
      <c r="K1746" s="10" t="s">
        <v>5134</v>
      </c>
      <c r="L1746" s="10" t="s">
        <v>5135</v>
      </c>
      <c r="M1746" s="10" t="s">
        <v>5136</v>
      </c>
      <c r="N1746" s="15"/>
      <c r="O1746" s="8" t="s">
        <v>5227</v>
      </c>
      <c r="P1746" s="15" t="s">
        <v>5228</v>
      </c>
      <c r="Q1746" s="29">
        <v>40087</v>
      </c>
      <c r="R1746" s="39" t="str">
        <f t="shared" si="25"/>
        <v>1.10.2009</v>
      </c>
      <c r="S1746" s="8" t="s">
        <v>3788</v>
      </c>
      <c r="T1746" s="8" t="s">
        <v>3788</v>
      </c>
      <c r="W1746" s="15" t="s">
        <v>3788</v>
      </c>
      <c r="X1746" s="8" t="s">
        <v>5232</v>
      </c>
      <c r="Y1746" s="15"/>
      <c r="Z1746" s="15"/>
    </row>
    <row r="1747" spans="1:26" ht="15" customHeight="1" x14ac:dyDescent="0.25">
      <c r="A1747" s="15" t="s">
        <v>24</v>
      </c>
      <c r="B1747" s="9">
        <v>2426</v>
      </c>
      <c r="D1747" s="10" t="str">
        <f t="shared" si="26"/>
        <v>Lecanora pulicaris (Pers.) Ach.</v>
      </c>
      <c r="E1747" s="8" t="s">
        <v>818</v>
      </c>
      <c r="F1747" s="8" t="s">
        <v>4427</v>
      </c>
      <c r="G1747" s="12" t="s">
        <v>4428</v>
      </c>
      <c r="I1747" s="10" t="s">
        <v>74</v>
      </c>
      <c r="J1747" s="10" t="s">
        <v>1215</v>
      </c>
      <c r="K1747" s="10" t="s">
        <v>5134</v>
      </c>
      <c r="L1747" s="10" t="s">
        <v>5135</v>
      </c>
      <c r="M1747" s="10" t="s">
        <v>5136</v>
      </c>
      <c r="O1747" s="8" t="s">
        <v>5233</v>
      </c>
      <c r="P1747" s="12" t="s">
        <v>5228</v>
      </c>
      <c r="Q1747" s="29">
        <v>40087</v>
      </c>
      <c r="R1747" s="39" t="str">
        <f t="shared" si="25"/>
        <v>1.10.2009</v>
      </c>
      <c r="S1747" s="13" t="s">
        <v>5172</v>
      </c>
      <c r="T1747" s="13" t="s">
        <v>3788</v>
      </c>
      <c r="W1747" s="15" t="s">
        <v>3788</v>
      </c>
      <c r="X1747" s="8" t="s">
        <v>5234</v>
      </c>
    </row>
    <row r="1748" spans="1:26" ht="15" customHeight="1" x14ac:dyDescent="0.25">
      <c r="A1748" s="15" t="s">
        <v>24</v>
      </c>
      <c r="B1748" s="9">
        <v>2427</v>
      </c>
      <c r="D1748" s="10" t="str">
        <f t="shared" si="26"/>
        <v xml:space="preserve">Usnea sp. </v>
      </c>
      <c r="E1748" s="8" t="s">
        <v>1152</v>
      </c>
      <c r="F1748" s="8" t="s">
        <v>67</v>
      </c>
      <c r="H1748" s="12"/>
      <c r="I1748" s="10" t="s">
        <v>74</v>
      </c>
      <c r="J1748" s="10" t="s">
        <v>1215</v>
      </c>
      <c r="K1748" s="10" t="s">
        <v>5134</v>
      </c>
      <c r="L1748" s="10" t="s">
        <v>5135</v>
      </c>
      <c r="M1748" s="10" t="s">
        <v>5136</v>
      </c>
      <c r="O1748" s="8" t="s">
        <v>5217</v>
      </c>
      <c r="P1748" s="12" t="s">
        <v>5218</v>
      </c>
      <c r="Q1748" s="29">
        <v>40087</v>
      </c>
      <c r="R1748" s="39" t="str">
        <f t="shared" si="25"/>
        <v>1.10.2009</v>
      </c>
      <c r="S1748" s="8" t="s">
        <v>5172</v>
      </c>
      <c r="T1748" s="8" t="s">
        <v>3788</v>
      </c>
      <c r="U1748" s="12"/>
      <c r="V1748" s="12"/>
      <c r="W1748" s="15" t="s">
        <v>3788</v>
      </c>
      <c r="X1748" s="8" t="s">
        <v>5235</v>
      </c>
    </row>
    <row r="1749" spans="1:26" ht="15" customHeight="1" x14ac:dyDescent="0.25">
      <c r="A1749" s="15" t="s">
        <v>24</v>
      </c>
      <c r="B1749" s="9">
        <v>2428</v>
      </c>
      <c r="D1749" s="10" t="str">
        <f t="shared" si="26"/>
        <v>Pachyphiale fagicola (Arnold) Zwackh</v>
      </c>
      <c r="E1749" s="8" t="s">
        <v>5236</v>
      </c>
      <c r="F1749" s="8" t="s">
        <v>5237</v>
      </c>
      <c r="G1749" s="12" t="s">
        <v>5238</v>
      </c>
      <c r="H1749" s="12"/>
      <c r="I1749" s="10" t="s">
        <v>74</v>
      </c>
      <c r="J1749" s="10" t="s">
        <v>1215</v>
      </c>
      <c r="K1749" s="10" t="s">
        <v>5134</v>
      </c>
      <c r="L1749" s="10" t="s">
        <v>5135</v>
      </c>
      <c r="M1749" s="10" t="s">
        <v>5136</v>
      </c>
      <c r="O1749" s="8" t="s">
        <v>2393</v>
      </c>
      <c r="P1749" s="12" t="s">
        <v>5239</v>
      </c>
      <c r="Q1749" s="29">
        <v>39980</v>
      </c>
      <c r="R1749" s="39" t="str">
        <f t="shared" si="25"/>
        <v>16.6.2009</v>
      </c>
      <c r="S1749" s="8" t="s">
        <v>3788</v>
      </c>
      <c r="T1749" s="8" t="s">
        <v>3788</v>
      </c>
      <c r="U1749" s="12"/>
      <c r="V1749" s="12"/>
      <c r="W1749" s="15" t="s">
        <v>3788</v>
      </c>
      <c r="X1749" s="8" t="s">
        <v>5240</v>
      </c>
    </row>
    <row r="1750" spans="1:26" ht="15" customHeight="1" x14ac:dyDescent="0.25">
      <c r="A1750" s="15" t="s">
        <v>24</v>
      </c>
      <c r="B1750" s="9">
        <v>2429</v>
      </c>
      <c r="D1750" s="10" t="str">
        <f t="shared" si="26"/>
        <v>Usnea scabrata Nyl.</v>
      </c>
      <c r="E1750" s="8" t="s">
        <v>1152</v>
      </c>
      <c r="F1750" s="8" t="s">
        <v>5241</v>
      </c>
      <c r="G1750" s="12" t="s">
        <v>831</v>
      </c>
      <c r="H1750" s="12"/>
      <c r="I1750" s="10" t="s">
        <v>74</v>
      </c>
      <c r="J1750" s="10" t="s">
        <v>1215</v>
      </c>
      <c r="K1750" s="10" t="s">
        <v>5134</v>
      </c>
      <c r="L1750" s="10" t="s">
        <v>5135</v>
      </c>
      <c r="M1750" s="10" t="s">
        <v>5242</v>
      </c>
      <c r="O1750" s="8" t="s">
        <v>5217</v>
      </c>
      <c r="Q1750" s="29">
        <v>40091</v>
      </c>
      <c r="R1750" s="39" t="str">
        <f t="shared" si="25"/>
        <v>5.10.2009</v>
      </c>
      <c r="S1750" s="8" t="s">
        <v>3788</v>
      </c>
      <c r="T1750" s="8" t="s">
        <v>3788</v>
      </c>
      <c r="U1750" s="12"/>
      <c r="V1750" s="12"/>
      <c r="W1750" s="15" t="s">
        <v>3788</v>
      </c>
      <c r="X1750" s="8" t="s">
        <v>5243</v>
      </c>
    </row>
    <row r="1751" spans="1:26" ht="15" customHeight="1" x14ac:dyDescent="0.25">
      <c r="A1751" s="15" t="s">
        <v>24</v>
      </c>
      <c r="B1751" s="9">
        <v>2430</v>
      </c>
      <c r="D1751" s="10" t="str">
        <f t="shared" si="26"/>
        <v>Hypogymnia farinacea Zopf </v>
      </c>
      <c r="E1751" s="8" t="s">
        <v>814</v>
      </c>
      <c r="F1751" s="8" t="s">
        <v>815</v>
      </c>
      <c r="G1751" s="12" t="s">
        <v>5244</v>
      </c>
      <c r="H1751" s="12"/>
      <c r="I1751" s="10" t="s">
        <v>74</v>
      </c>
      <c r="J1751" s="10" t="s">
        <v>1242</v>
      </c>
      <c r="K1751" s="10" t="s">
        <v>2486</v>
      </c>
      <c r="L1751" s="10" t="s">
        <v>5245</v>
      </c>
      <c r="O1751" s="8" t="s">
        <v>3859</v>
      </c>
      <c r="Q1751" s="29">
        <v>40605</v>
      </c>
      <c r="R1751" s="39" t="str">
        <f t="shared" si="25"/>
        <v>3.3.2011</v>
      </c>
      <c r="S1751" s="13" t="s">
        <v>5246</v>
      </c>
      <c r="T1751" s="13" t="s">
        <v>3788</v>
      </c>
      <c r="U1751" s="12"/>
      <c r="V1751" s="12"/>
      <c r="W1751" s="15" t="s">
        <v>3788</v>
      </c>
      <c r="X1751" s="12"/>
    </row>
    <row r="1752" spans="1:26" ht="15" customHeight="1" x14ac:dyDescent="0.25">
      <c r="A1752" s="15" t="s">
        <v>24</v>
      </c>
      <c r="B1752" s="9">
        <v>2431</v>
      </c>
      <c r="C1752" s="19"/>
      <c r="D1752" s="18" t="str">
        <f t="shared" si="26"/>
        <v>Thelloma ocellatum (Körb.) Tibell</v>
      </c>
      <c r="E1752" s="16" t="s">
        <v>5247</v>
      </c>
      <c r="F1752" s="19" t="s">
        <v>5248</v>
      </c>
      <c r="G1752" s="19" t="s">
        <v>5249</v>
      </c>
      <c r="H1752" s="19"/>
      <c r="I1752" s="18" t="s">
        <v>74</v>
      </c>
      <c r="J1752" s="18" t="s">
        <v>1242</v>
      </c>
      <c r="K1752" s="13" t="s">
        <v>2002</v>
      </c>
      <c r="L1752" s="18" t="s">
        <v>5250</v>
      </c>
      <c r="M1752" s="40" t="s">
        <v>5251</v>
      </c>
      <c r="N1752" s="18" t="s">
        <v>5252</v>
      </c>
      <c r="O1752" s="13" t="s">
        <v>1819</v>
      </c>
      <c r="P1752" s="19" t="s">
        <v>5253</v>
      </c>
      <c r="Q1752" s="41">
        <v>40564</v>
      </c>
      <c r="R1752" s="42" t="str">
        <f t="shared" si="25"/>
        <v>21.1.2011</v>
      </c>
      <c r="S1752" s="13" t="s">
        <v>5254</v>
      </c>
      <c r="T1752" s="13" t="s">
        <v>3788</v>
      </c>
      <c r="U1752" s="19"/>
      <c r="V1752" s="19"/>
      <c r="W1752" s="16" t="s">
        <v>3788</v>
      </c>
      <c r="X1752" s="19"/>
      <c r="Y1752" s="19"/>
    </row>
    <row r="1753" spans="1:26" ht="15" customHeight="1" x14ac:dyDescent="0.25">
      <c r="A1753" s="15" t="s">
        <v>24</v>
      </c>
      <c r="B1753" s="9">
        <v>2432</v>
      </c>
      <c r="D1753" s="10" t="str">
        <f t="shared" si="26"/>
        <v>Lecanora varia (Hoffm.) Ach.</v>
      </c>
      <c r="E1753" s="15" t="s">
        <v>818</v>
      </c>
      <c r="F1753" s="8" t="s">
        <v>1853</v>
      </c>
      <c r="G1753" s="12" t="s">
        <v>3502</v>
      </c>
      <c r="H1753" s="12"/>
      <c r="I1753" s="10" t="s">
        <v>74</v>
      </c>
      <c r="J1753" s="10" t="s">
        <v>1242</v>
      </c>
      <c r="K1753" s="8" t="s">
        <v>2002</v>
      </c>
      <c r="L1753" s="10" t="s">
        <v>5250</v>
      </c>
      <c r="M1753" s="43" t="s">
        <v>5251</v>
      </c>
      <c r="N1753" s="10" t="s">
        <v>5252</v>
      </c>
      <c r="O1753" s="8" t="s">
        <v>1819</v>
      </c>
      <c r="P1753" s="12" t="s">
        <v>5253</v>
      </c>
      <c r="Q1753" s="29">
        <v>40564</v>
      </c>
      <c r="R1753" s="39" t="str">
        <f t="shared" si="25"/>
        <v>21.1.2011</v>
      </c>
      <c r="S1753" s="13" t="s">
        <v>5254</v>
      </c>
      <c r="T1753" s="13" t="s">
        <v>3788</v>
      </c>
      <c r="U1753" s="12"/>
      <c r="V1753" s="12"/>
      <c r="W1753" s="15" t="s">
        <v>3788</v>
      </c>
      <c r="X1753" s="12"/>
    </row>
    <row r="1754" spans="1:26" ht="15" customHeight="1" x14ac:dyDescent="0.25">
      <c r="A1754" s="15" t="s">
        <v>24</v>
      </c>
      <c r="B1754" s="9">
        <v>2433</v>
      </c>
      <c r="D1754" s="10" t="str">
        <f t="shared" si="26"/>
        <v>Mycoblastus sanguinarius (L.) Norman</v>
      </c>
      <c r="E1754" s="15" t="s">
        <v>3287</v>
      </c>
      <c r="F1754" s="43" t="s">
        <v>3288</v>
      </c>
      <c r="G1754" s="12" t="s">
        <v>3289</v>
      </c>
      <c r="H1754" s="12"/>
      <c r="I1754" s="10" t="s">
        <v>74</v>
      </c>
      <c r="J1754" s="8" t="s">
        <v>1242</v>
      </c>
      <c r="K1754" s="8" t="s">
        <v>2002</v>
      </c>
      <c r="L1754" s="8" t="s">
        <v>5255</v>
      </c>
      <c r="M1754" s="43" t="s">
        <v>5256</v>
      </c>
      <c r="N1754" s="44" t="s">
        <v>5257</v>
      </c>
      <c r="O1754" s="12" t="s">
        <v>912</v>
      </c>
      <c r="P1754" s="12" t="s">
        <v>5258</v>
      </c>
      <c r="Q1754" s="29">
        <v>40565</v>
      </c>
      <c r="R1754" s="39" t="str">
        <f t="shared" si="25"/>
        <v>22.1.2011</v>
      </c>
      <c r="S1754" s="16" t="s">
        <v>2519</v>
      </c>
      <c r="T1754" s="8" t="s">
        <v>3788</v>
      </c>
      <c r="U1754" s="12"/>
      <c r="V1754" s="12"/>
      <c r="W1754" s="15" t="s">
        <v>3788</v>
      </c>
      <c r="X1754" s="12"/>
    </row>
    <row r="1755" spans="1:26" ht="15" customHeight="1" x14ac:dyDescent="0.25">
      <c r="A1755" s="15" t="s">
        <v>24</v>
      </c>
      <c r="B1755" s="9">
        <v>2434</v>
      </c>
      <c r="D1755" s="10" t="str">
        <f t="shared" si="26"/>
        <v>Parmelia saxatilis (L.) Ach.</v>
      </c>
      <c r="E1755" s="15" t="s">
        <v>2648</v>
      </c>
      <c r="F1755" s="8" t="s">
        <v>2649</v>
      </c>
      <c r="G1755" s="12" t="s">
        <v>89</v>
      </c>
      <c r="H1755" s="12"/>
      <c r="I1755" s="10" t="s">
        <v>74</v>
      </c>
      <c r="J1755" s="8" t="s">
        <v>1242</v>
      </c>
      <c r="K1755" s="8" t="s">
        <v>2002</v>
      </c>
      <c r="L1755" s="8" t="s">
        <v>5255</v>
      </c>
      <c r="M1755" s="43" t="s">
        <v>5256</v>
      </c>
      <c r="N1755" s="44" t="s">
        <v>5257</v>
      </c>
      <c r="O1755" s="12" t="s">
        <v>912</v>
      </c>
      <c r="P1755" s="12" t="s">
        <v>5258</v>
      </c>
      <c r="Q1755" s="29">
        <v>40565</v>
      </c>
      <c r="R1755" s="39" t="str">
        <f t="shared" ref="R1755:R1786" si="27">TEXT(Q1755,"d.m.rrrr")</f>
        <v>22.1.2011</v>
      </c>
      <c r="S1755" s="16" t="s">
        <v>2519</v>
      </c>
      <c r="T1755" s="8" t="s">
        <v>3788</v>
      </c>
      <c r="U1755" s="12"/>
      <c r="V1755" s="12"/>
      <c r="W1755" s="15" t="s">
        <v>3788</v>
      </c>
      <c r="X1755" s="15" t="s">
        <v>5259</v>
      </c>
    </row>
    <row r="1756" spans="1:26" ht="15" customHeight="1" x14ac:dyDescent="0.25">
      <c r="A1756" s="15" t="s">
        <v>24</v>
      </c>
      <c r="B1756" s="9">
        <v>2435</v>
      </c>
      <c r="D1756" s="10" t="str">
        <f t="shared" si="26"/>
        <v xml:space="preserve">Usnea sp. </v>
      </c>
      <c r="E1756" s="15" t="s">
        <v>1152</v>
      </c>
      <c r="F1756" s="8" t="s">
        <v>67</v>
      </c>
      <c r="H1756" s="12"/>
      <c r="I1756" s="10" t="s">
        <v>4314</v>
      </c>
      <c r="J1756" s="10" t="s">
        <v>5260</v>
      </c>
      <c r="M1756" s="43" t="s">
        <v>5261</v>
      </c>
      <c r="N1756" s="12" t="s">
        <v>5262</v>
      </c>
      <c r="O1756" s="8" t="s">
        <v>5263</v>
      </c>
      <c r="Q1756" s="39" t="s">
        <v>5264</v>
      </c>
      <c r="R1756" s="39" t="str">
        <f t="shared" si="27"/>
        <v>xx.8.2010</v>
      </c>
      <c r="S1756" s="13" t="s">
        <v>5265</v>
      </c>
      <c r="T1756" s="8" t="s">
        <v>3788</v>
      </c>
      <c r="U1756" s="12"/>
      <c r="V1756" s="12"/>
      <c r="W1756" s="15" t="s">
        <v>3788</v>
      </c>
      <c r="X1756" s="12"/>
    </row>
    <row r="1757" spans="1:26" ht="15" customHeight="1" x14ac:dyDescent="0.25">
      <c r="A1757" s="15" t="s">
        <v>24</v>
      </c>
      <c r="B1757" s="9">
        <v>2436</v>
      </c>
      <c r="D1757" s="10" t="str">
        <f t="shared" si="26"/>
        <v xml:space="preserve">Usnea sp. </v>
      </c>
      <c r="E1757" s="15" t="s">
        <v>1152</v>
      </c>
      <c r="F1757" s="8" t="s">
        <v>67</v>
      </c>
      <c r="H1757" s="12"/>
      <c r="I1757" s="10" t="s">
        <v>4314</v>
      </c>
      <c r="J1757" s="10" t="s">
        <v>5260</v>
      </c>
      <c r="M1757" s="43" t="s">
        <v>5266</v>
      </c>
      <c r="N1757" s="12" t="s">
        <v>5267</v>
      </c>
      <c r="O1757" s="8" t="s">
        <v>4574</v>
      </c>
      <c r="Q1757" s="39" t="s">
        <v>5264</v>
      </c>
      <c r="R1757" s="39" t="str">
        <f t="shared" si="27"/>
        <v>xx.8.2010</v>
      </c>
      <c r="S1757" s="8" t="s">
        <v>5265</v>
      </c>
      <c r="T1757" s="8" t="s">
        <v>3788</v>
      </c>
      <c r="U1757" s="12"/>
      <c r="V1757" s="12"/>
      <c r="W1757" s="15" t="s">
        <v>3788</v>
      </c>
      <c r="X1757" s="12"/>
    </row>
    <row r="1758" spans="1:26" ht="15" customHeight="1" x14ac:dyDescent="0.25">
      <c r="A1758" s="15" t="s">
        <v>24</v>
      </c>
      <c r="B1758" s="9">
        <v>2437</v>
      </c>
      <c r="D1758" s="10" t="str">
        <f t="shared" si="26"/>
        <v>Lecanora sarcopidoides (A. Massal.) A. L. Sm.</v>
      </c>
      <c r="E1758" s="15" t="s">
        <v>818</v>
      </c>
      <c r="F1758" s="15" t="s">
        <v>5268</v>
      </c>
      <c r="G1758" s="12" t="s">
        <v>5269</v>
      </c>
      <c r="H1758" s="12"/>
      <c r="I1758" s="10" t="s">
        <v>199</v>
      </c>
      <c r="J1758" s="10" t="s">
        <v>1909</v>
      </c>
      <c r="K1758" s="15" t="s">
        <v>4655</v>
      </c>
      <c r="L1758" s="12" t="s">
        <v>4656</v>
      </c>
      <c r="M1758" s="43" t="s">
        <v>5270</v>
      </c>
      <c r="N1758" s="12" t="s">
        <v>1617</v>
      </c>
      <c r="O1758" s="15" t="s">
        <v>1259</v>
      </c>
      <c r="P1758" s="12" t="s">
        <v>5271</v>
      </c>
      <c r="Q1758" s="29">
        <v>41572</v>
      </c>
      <c r="R1758" s="39" t="str">
        <f t="shared" si="27"/>
        <v>25.10.2013</v>
      </c>
      <c r="S1758" s="16" t="s">
        <v>1187</v>
      </c>
      <c r="T1758" s="16" t="s">
        <v>1188</v>
      </c>
      <c r="U1758" s="16"/>
      <c r="V1758" s="15"/>
      <c r="W1758" s="15" t="s">
        <v>1188</v>
      </c>
    </row>
    <row r="1759" spans="1:26" ht="15" customHeight="1" x14ac:dyDescent="0.25">
      <c r="A1759" s="15" t="s">
        <v>24</v>
      </c>
      <c r="B1759" s="9">
        <v>2438</v>
      </c>
      <c r="D1759" s="10" t="str">
        <f t="shared" si="26"/>
        <v>Lecanora expallens Ach.</v>
      </c>
      <c r="E1759" s="15" t="s">
        <v>818</v>
      </c>
      <c r="F1759" s="15" t="s">
        <v>3243</v>
      </c>
      <c r="G1759" s="12" t="s">
        <v>2389</v>
      </c>
      <c r="H1759" s="12"/>
      <c r="I1759" s="10" t="s">
        <v>199</v>
      </c>
      <c r="J1759" s="10" t="s">
        <v>1909</v>
      </c>
      <c r="K1759" s="15" t="s">
        <v>4655</v>
      </c>
      <c r="L1759" s="12" t="s">
        <v>4656</v>
      </c>
      <c r="M1759" s="43" t="s">
        <v>5272</v>
      </c>
      <c r="N1759" s="12" t="s">
        <v>1990</v>
      </c>
      <c r="O1759" s="15" t="s">
        <v>912</v>
      </c>
      <c r="P1759" s="12" t="s">
        <v>5273</v>
      </c>
      <c r="Q1759" s="29">
        <v>41572</v>
      </c>
      <c r="R1759" s="39" t="str">
        <f t="shared" si="27"/>
        <v>25.10.2013</v>
      </c>
      <c r="S1759" s="16" t="s">
        <v>1187</v>
      </c>
      <c r="T1759" s="16" t="s">
        <v>1188</v>
      </c>
      <c r="U1759" s="15"/>
      <c r="V1759" s="15"/>
      <c r="W1759" s="15" t="s">
        <v>1188</v>
      </c>
      <c r="X1759" s="12"/>
    </row>
    <row r="1760" spans="1:26" ht="15" customHeight="1" x14ac:dyDescent="0.25">
      <c r="A1760" s="15" t="s">
        <v>24</v>
      </c>
      <c r="B1760" s="9">
        <v>2439</v>
      </c>
      <c r="D1760" s="10" t="str">
        <f t="shared" si="26"/>
        <v>Candelariella efflorescens R.C.Harris &amp; W.R.Buck</v>
      </c>
      <c r="E1760" s="15" t="s">
        <v>232</v>
      </c>
      <c r="F1760" s="15" t="s">
        <v>1981</v>
      </c>
      <c r="G1760" s="12" t="s">
        <v>5274</v>
      </c>
      <c r="H1760" s="12"/>
      <c r="I1760" s="10" t="s">
        <v>934</v>
      </c>
      <c r="J1760" s="10" t="s">
        <v>1679</v>
      </c>
      <c r="K1760" s="15" t="s">
        <v>5275</v>
      </c>
      <c r="L1760" s="12" t="s">
        <v>5276</v>
      </c>
      <c r="M1760" s="43" t="s">
        <v>5277</v>
      </c>
      <c r="N1760" s="12" t="s">
        <v>2510</v>
      </c>
      <c r="O1760" s="15" t="s">
        <v>5278</v>
      </c>
      <c r="P1760" s="12" t="s">
        <v>5279</v>
      </c>
      <c r="Q1760" s="29">
        <v>41443</v>
      </c>
      <c r="R1760" s="39" t="str">
        <f t="shared" si="27"/>
        <v>18.6.2013</v>
      </c>
      <c r="S1760" s="8" t="s">
        <v>5280</v>
      </c>
      <c r="T1760" s="8" t="s">
        <v>1188</v>
      </c>
      <c r="U1760" s="12"/>
      <c r="V1760" s="12"/>
      <c r="W1760" s="8" t="s">
        <v>1188</v>
      </c>
      <c r="X1760" s="8" t="s">
        <v>5281</v>
      </c>
    </row>
    <row r="1761" spans="1:24" ht="15" customHeight="1" x14ac:dyDescent="0.25">
      <c r="A1761" s="8" t="s">
        <v>3591</v>
      </c>
      <c r="B1761" s="9">
        <v>2440</v>
      </c>
      <c r="C1761" s="10"/>
      <c r="D1761" s="10" t="s">
        <v>5282</v>
      </c>
      <c r="E1761" s="10" t="s">
        <v>3625</v>
      </c>
      <c r="F1761" s="10" t="s">
        <v>3626</v>
      </c>
      <c r="G1761" s="10" t="s">
        <v>5283</v>
      </c>
      <c r="H1761" s="10"/>
      <c r="I1761" s="10" t="s">
        <v>74</v>
      </c>
      <c r="J1761" s="8"/>
      <c r="K1761" s="8"/>
      <c r="L1761" s="8" t="s">
        <v>5284</v>
      </c>
      <c r="M1761" s="8" t="s">
        <v>5285</v>
      </c>
      <c r="N1761" s="31" t="s">
        <v>3622</v>
      </c>
      <c r="O1761" s="45" t="s">
        <v>5286</v>
      </c>
      <c r="P1761" s="31" t="s">
        <v>3623</v>
      </c>
      <c r="Q1761" s="32">
        <v>41525</v>
      </c>
      <c r="R1761" s="39" t="str">
        <f t="shared" si="27"/>
        <v>8.9.2013</v>
      </c>
      <c r="S1761" s="69" t="s">
        <v>3598</v>
      </c>
      <c r="T1761" s="13" t="s">
        <v>5062</v>
      </c>
      <c r="U1761" s="12"/>
      <c r="V1761" s="12"/>
      <c r="W1761" s="8" t="s">
        <v>5063</v>
      </c>
      <c r="X1761" s="8"/>
    </row>
    <row r="1762" spans="1:24" ht="15" customHeight="1" x14ac:dyDescent="0.25">
      <c r="A1762" s="8" t="s">
        <v>3591</v>
      </c>
      <c r="B1762" s="9">
        <v>2441</v>
      </c>
      <c r="C1762" s="10"/>
      <c r="D1762" s="10" t="s">
        <v>5287</v>
      </c>
      <c r="E1762" s="10" t="s">
        <v>3625</v>
      </c>
      <c r="F1762" s="10" t="s">
        <v>3648</v>
      </c>
      <c r="G1762" s="46" t="s">
        <v>5288</v>
      </c>
      <c r="H1762" s="10"/>
      <c r="I1762" s="10" t="s">
        <v>74</v>
      </c>
      <c r="J1762" s="8"/>
      <c r="K1762" s="8"/>
      <c r="L1762" s="8" t="s">
        <v>5284</v>
      </c>
      <c r="M1762" s="8" t="s">
        <v>5285</v>
      </c>
      <c r="N1762" s="31" t="s">
        <v>3622</v>
      </c>
      <c r="O1762" s="45" t="s">
        <v>5286</v>
      </c>
      <c r="P1762" s="31" t="s">
        <v>3623</v>
      </c>
      <c r="Q1762" s="32">
        <v>41525</v>
      </c>
      <c r="R1762" s="39" t="str">
        <f t="shared" si="27"/>
        <v>8.9.2013</v>
      </c>
      <c r="S1762" s="69" t="s">
        <v>3598</v>
      </c>
      <c r="T1762" s="13" t="s">
        <v>5062</v>
      </c>
      <c r="U1762" s="12"/>
      <c r="V1762" s="12"/>
      <c r="W1762" s="8" t="s">
        <v>5063</v>
      </c>
      <c r="X1762" s="8"/>
    </row>
    <row r="1763" spans="1:24" ht="15" customHeight="1" x14ac:dyDescent="0.25">
      <c r="A1763" s="15" t="s">
        <v>24</v>
      </c>
      <c r="B1763" s="9">
        <v>2442</v>
      </c>
      <c r="D1763" s="10" t="s">
        <v>5289</v>
      </c>
      <c r="E1763" s="15" t="s">
        <v>1786</v>
      </c>
      <c r="F1763" s="15" t="s">
        <v>5290</v>
      </c>
      <c r="G1763" s="15" t="s">
        <v>5291</v>
      </c>
      <c r="H1763" s="12"/>
      <c r="I1763" s="10" t="s">
        <v>934</v>
      </c>
      <c r="J1763" s="10" t="s">
        <v>1679</v>
      </c>
      <c r="K1763" s="15" t="s">
        <v>5275</v>
      </c>
      <c r="L1763" s="12" t="s">
        <v>5292</v>
      </c>
      <c r="M1763" s="43" t="s">
        <v>5293</v>
      </c>
      <c r="N1763" s="12" t="s">
        <v>5294</v>
      </c>
      <c r="O1763" s="8" t="s">
        <v>1259</v>
      </c>
      <c r="P1763" s="31" t="s">
        <v>5295</v>
      </c>
      <c r="Q1763" s="29">
        <v>41447</v>
      </c>
      <c r="R1763" s="39" t="str">
        <f t="shared" si="27"/>
        <v>22.6.2013</v>
      </c>
      <c r="S1763" s="8" t="s">
        <v>5280</v>
      </c>
      <c r="T1763" s="8" t="s">
        <v>1188</v>
      </c>
      <c r="U1763" s="12"/>
      <c r="V1763" s="12"/>
      <c r="W1763" s="8" t="s">
        <v>1188</v>
      </c>
      <c r="X1763" s="12"/>
    </row>
    <row r="1764" spans="1:24" ht="15" customHeight="1" x14ac:dyDescent="0.25">
      <c r="A1764" s="15" t="s">
        <v>24</v>
      </c>
      <c r="B1764" s="9">
        <v>2443</v>
      </c>
      <c r="D1764" s="10" t="s">
        <v>5296</v>
      </c>
      <c r="E1764" s="15" t="s">
        <v>818</v>
      </c>
      <c r="F1764" s="15" t="s">
        <v>5297</v>
      </c>
      <c r="G1764" s="15" t="s">
        <v>4628</v>
      </c>
      <c r="H1764" s="12"/>
      <c r="I1764" s="10" t="s">
        <v>934</v>
      </c>
      <c r="J1764" s="10" t="s">
        <v>1679</v>
      </c>
      <c r="K1764" s="15" t="s">
        <v>5275</v>
      </c>
      <c r="L1764" s="12" t="s">
        <v>5292</v>
      </c>
      <c r="M1764" s="43" t="s">
        <v>5298</v>
      </c>
      <c r="N1764" s="12" t="s">
        <v>5294</v>
      </c>
      <c r="O1764" s="8" t="s">
        <v>1117</v>
      </c>
      <c r="P1764" s="31" t="s">
        <v>5295</v>
      </c>
      <c r="Q1764" s="29">
        <v>41447</v>
      </c>
      <c r="R1764" s="39" t="str">
        <f t="shared" si="27"/>
        <v>22.6.2013</v>
      </c>
      <c r="S1764" s="13" t="s">
        <v>5280</v>
      </c>
      <c r="T1764" s="13" t="s">
        <v>1188</v>
      </c>
      <c r="U1764" s="12"/>
      <c r="V1764" s="12"/>
      <c r="W1764" s="8" t="s">
        <v>1188</v>
      </c>
      <c r="X1764" s="8" t="s">
        <v>5299</v>
      </c>
    </row>
    <row r="1765" spans="1:24" ht="15" customHeight="1" x14ac:dyDescent="0.25">
      <c r="A1765" s="15" t="s">
        <v>24</v>
      </c>
      <c r="B1765" s="9">
        <v>2444</v>
      </c>
      <c r="D1765" s="10" t="s">
        <v>1701</v>
      </c>
      <c r="E1765" s="15" t="s">
        <v>818</v>
      </c>
      <c r="F1765" s="15" t="s">
        <v>1702</v>
      </c>
      <c r="G1765" s="15" t="s">
        <v>5300</v>
      </c>
      <c r="H1765" s="12"/>
      <c r="I1765" s="10" t="s">
        <v>934</v>
      </c>
      <c r="J1765" s="10" t="s">
        <v>1679</v>
      </c>
      <c r="K1765" s="15" t="s">
        <v>5275</v>
      </c>
      <c r="L1765" s="12" t="s">
        <v>5292</v>
      </c>
      <c r="M1765" s="43" t="s">
        <v>5298</v>
      </c>
      <c r="N1765" s="12" t="s">
        <v>5294</v>
      </c>
      <c r="O1765" s="8" t="s">
        <v>1117</v>
      </c>
      <c r="P1765" s="31" t="s">
        <v>5295</v>
      </c>
      <c r="Q1765" s="29">
        <v>41447</v>
      </c>
      <c r="R1765" s="39" t="str">
        <f t="shared" si="27"/>
        <v>22.6.2013</v>
      </c>
      <c r="S1765" s="13" t="s">
        <v>5280</v>
      </c>
      <c r="T1765" s="13" t="s">
        <v>1188</v>
      </c>
      <c r="U1765" s="12"/>
      <c r="V1765" s="12"/>
      <c r="W1765" s="8" t="s">
        <v>1188</v>
      </c>
      <c r="X1765" s="12"/>
    </row>
    <row r="1766" spans="1:24" ht="15" customHeight="1" x14ac:dyDescent="0.25">
      <c r="A1766" s="15" t="s">
        <v>24</v>
      </c>
      <c r="B1766" s="9">
        <v>2445</v>
      </c>
      <c r="D1766" s="12" t="s">
        <v>5301</v>
      </c>
      <c r="E1766" s="15" t="s">
        <v>984</v>
      </c>
      <c r="F1766" s="15" t="s">
        <v>5302</v>
      </c>
      <c r="G1766" s="15" t="s">
        <v>5303</v>
      </c>
      <c r="H1766" s="12"/>
      <c r="I1766" s="10" t="s">
        <v>74</v>
      </c>
      <c r="J1766" s="8" t="s">
        <v>1279</v>
      </c>
      <c r="K1766" s="8" t="s">
        <v>1668</v>
      </c>
      <c r="M1766" s="43" t="s">
        <v>5304</v>
      </c>
      <c r="N1766" s="12" t="s">
        <v>2510</v>
      </c>
      <c r="O1766" s="8" t="s">
        <v>5305</v>
      </c>
      <c r="Q1766" s="29">
        <v>41020</v>
      </c>
      <c r="R1766" s="39" t="str">
        <f t="shared" si="27"/>
        <v>21.4.2012</v>
      </c>
      <c r="S1766" s="12" t="s">
        <v>1156</v>
      </c>
      <c r="T1766" s="12" t="s">
        <v>1156</v>
      </c>
      <c r="U1766" s="12"/>
      <c r="V1766" s="12"/>
      <c r="W1766" s="12"/>
      <c r="X1766" s="12"/>
    </row>
    <row r="1767" spans="1:24" ht="15" customHeight="1" x14ac:dyDescent="0.25">
      <c r="A1767" s="15" t="s">
        <v>24</v>
      </c>
      <c r="B1767" s="9">
        <v>2446</v>
      </c>
      <c r="D1767" s="10" t="s">
        <v>4118</v>
      </c>
      <c r="E1767" s="15" t="s">
        <v>2028</v>
      </c>
      <c r="F1767" s="15" t="s">
        <v>67</v>
      </c>
      <c r="H1767" s="12"/>
      <c r="I1767" s="10" t="s">
        <v>74</v>
      </c>
      <c r="J1767" s="8" t="s">
        <v>1242</v>
      </c>
      <c r="K1767" s="8" t="s">
        <v>5306</v>
      </c>
      <c r="L1767" s="8" t="s">
        <v>1244</v>
      </c>
      <c r="M1767" s="16" t="s">
        <v>5307</v>
      </c>
      <c r="N1767" s="16" t="s">
        <v>2194</v>
      </c>
      <c r="O1767" s="12" t="s">
        <v>5308</v>
      </c>
      <c r="P1767" s="12" t="s">
        <v>5309</v>
      </c>
      <c r="Q1767" s="29">
        <v>40386</v>
      </c>
      <c r="R1767" s="39" t="str">
        <f t="shared" si="27"/>
        <v>27.7.2010</v>
      </c>
      <c r="S1767" s="12" t="s">
        <v>1156</v>
      </c>
      <c r="T1767" s="12" t="s">
        <v>1156</v>
      </c>
      <c r="U1767" s="12"/>
      <c r="V1767" s="12"/>
      <c r="W1767" s="12"/>
      <c r="X1767" s="12"/>
    </row>
    <row r="1768" spans="1:24" ht="15" customHeight="1" x14ac:dyDescent="0.25">
      <c r="A1768" s="15" t="s">
        <v>24</v>
      </c>
      <c r="B1768" s="9">
        <v>2447</v>
      </c>
      <c r="D1768" s="12" t="s">
        <v>5310</v>
      </c>
      <c r="E1768" s="15" t="s">
        <v>1152</v>
      </c>
      <c r="F1768" s="15" t="s">
        <v>1159</v>
      </c>
      <c r="G1768" s="15" t="s">
        <v>421</v>
      </c>
      <c r="H1768" s="12"/>
      <c r="I1768" s="10" t="s">
        <v>74</v>
      </c>
      <c r="J1768" s="8" t="s">
        <v>1242</v>
      </c>
      <c r="K1768" s="8" t="s">
        <v>5306</v>
      </c>
      <c r="L1768" s="8" t="s">
        <v>1244</v>
      </c>
      <c r="M1768" s="16" t="s">
        <v>5311</v>
      </c>
      <c r="N1768" s="16" t="s">
        <v>5312</v>
      </c>
      <c r="O1768" s="12" t="s">
        <v>5313</v>
      </c>
      <c r="P1768" s="12" t="s">
        <v>5314</v>
      </c>
      <c r="Q1768" s="29">
        <v>40387</v>
      </c>
      <c r="R1768" s="39" t="str">
        <f t="shared" si="27"/>
        <v>28.7.2010</v>
      </c>
      <c r="S1768" s="12" t="s">
        <v>1156</v>
      </c>
      <c r="T1768" s="12" t="s">
        <v>1156</v>
      </c>
      <c r="U1768" s="12"/>
      <c r="V1768" s="12"/>
      <c r="W1768" s="12"/>
      <c r="X1768" s="12"/>
    </row>
    <row r="1769" spans="1:24" ht="15" customHeight="1" x14ac:dyDescent="0.25">
      <c r="A1769" s="15" t="s">
        <v>24</v>
      </c>
      <c r="B1769" s="9">
        <v>2448</v>
      </c>
      <c r="D1769" s="12" t="s">
        <v>3320</v>
      </c>
      <c r="E1769" s="15" t="s">
        <v>926</v>
      </c>
      <c r="F1769" s="15" t="s">
        <v>2696</v>
      </c>
      <c r="G1769" s="15" t="s">
        <v>3321</v>
      </c>
      <c r="H1769" s="12"/>
      <c r="I1769" s="10" t="s">
        <v>74</v>
      </c>
      <c r="J1769" s="8" t="s">
        <v>1242</v>
      </c>
      <c r="K1769" s="8" t="s">
        <v>5306</v>
      </c>
      <c r="L1769" s="8" t="s">
        <v>1244</v>
      </c>
      <c r="M1769" s="16" t="s">
        <v>5315</v>
      </c>
      <c r="N1769" s="16" t="s">
        <v>1356</v>
      </c>
      <c r="O1769" s="12" t="s">
        <v>5316</v>
      </c>
      <c r="P1769" s="12" t="s">
        <v>5317</v>
      </c>
      <c r="Q1769" s="29">
        <v>40387</v>
      </c>
      <c r="R1769" s="39" t="str">
        <f t="shared" si="27"/>
        <v>28.7.2010</v>
      </c>
      <c r="S1769" s="12" t="s">
        <v>1156</v>
      </c>
      <c r="T1769" s="12" t="s">
        <v>1156</v>
      </c>
      <c r="U1769" s="12"/>
      <c r="V1769" s="12"/>
      <c r="W1769" s="12"/>
      <c r="X1769" s="12"/>
    </row>
    <row r="1770" spans="1:24" ht="15" customHeight="1" x14ac:dyDescent="0.25">
      <c r="A1770" s="15" t="s">
        <v>24</v>
      </c>
      <c r="B1770" s="9">
        <v>2449</v>
      </c>
      <c r="D1770" s="12" t="s">
        <v>5318</v>
      </c>
      <c r="E1770" s="15" t="s">
        <v>26</v>
      </c>
      <c r="F1770" s="15" t="s">
        <v>597</v>
      </c>
      <c r="G1770" s="12" t="s">
        <v>2750</v>
      </c>
      <c r="H1770" s="12"/>
      <c r="I1770" s="10" t="s">
        <v>74</v>
      </c>
      <c r="J1770" s="8" t="s">
        <v>1242</v>
      </c>
      <c r="K1770" s="8" t="s">
        <v>5306</v>
      </c>
      <c r="L1770" s="8" t="s">
        <v>1244</v>
      </c>
      <c r="M1770" s="16" t="s">
        <v>5319</v>
      </c>
      <c r="O1770" s="16" t="s">
        <v>5320</v>
      </c>
      <c r="Q1770" s="29">
        <v>40385</v>
      </c>
      <c r="R1770" s="39" t="str">
        <f t="shared" si="27"/>
        <v>26.7.2010</v>
      </c>
      <c r="S1770" s="12" t="s">
        <v>1156</v>
      </c>
      <c r="T1770" s="12" t="s">
        <v>1156</v>
      </c>
      <c r="U1770" s="12"/>
      <c r="V1770" s="12"/>
      <c r="W1770" s="12"/>
      <c r="X1770" s="12"/>
    </row>
    <row r="1771" spans="1:24" ht="15" customHeight="1" x14ac:dyDescent="0.25">
      <c r="A1771" s="15" t="s">
        <v>24</v>
      </c>
      <c r="B1771" s="9">
        <v>2450</v>
      </c>
      <c r="D1771" s="12" t="s">
        <v>5321</v>
      </c>
      <c r="E1771" s="15" t="s">
        <v>2358</v>
      </c>
      <c r="F1771" s="15" t="s">
        <v>5322</v>
      </c>
      <c r="G1771" s="12" t="s">
        <v>46</v>
      </c>
      <c r="H1771" s="12"/>
      <c r="I1771" s="10" t="s">
        <v>74</v>
      </c>
      <c r="J1771" s="8" t="s">
        <v>1279</v>
      </c>
      <c r="K1771" s="8" t="s">
        <v>5323</v>
      </c>
      <c r="L1771" s="8" t="s">
        <v>2151</v>
      </c>
      <c r="M1771" s="16" t="s">
        <v>5324</v>
      </c>
      <c r="N1771" s="16" t="s">
        <v>2510</v>
      </c>
      <c r="P1771" s="12" t="s">
        <v>5325</v>
      </c>
      <c r="Q1771" s="29">
        <v>41019</v>
      </c>
      <c r="R1771" s="39" t="str">
        <f t="shared" si="27"/>
        <v>20.4.2012</v>
      </c>
      <c r="S1771" s="19" t="s">
        <v>1156</v>
      </c>
      <c r="T1771" s="19" t="s">
        <v>1156</v>
      </c>
      <c r="U1771" s="12"/>
      <c r="V1771" s="12"/>
      <c r="W1771" s="12"/>
      <c r="X1771" s="12"/>
    </row>
    <row r="1772" spans="1:24" ht="15" customHeight="1" x14ac:dyDescent="0.25">
      <c r="A1772" s="15" t="s">
        <v>24</v>
      </c>
      <c r="B1772" s="9">
        <v>2451</v>
      </c>
      <c r="D1772" s="12" t="s">
        <v>3855</v>
      </c>
      <c r="E1772" s="15" t="s">
        <v>3508</v>
      </c>
      <c r="F1772" s="15" t="s">
        <v>3509</v>
      </c>
      <c r="G1772" s="12" t="s">
        <v>3856</v>
      </c>
      <c r="H1772" s="12"/>
      <c r="I1772" s="10" t="s">
        <v>74</v>
      </c>
      <c r="J1772" s="8" t="s">
        <v>1279</v>
      </c>
      <c r="K1772" s="8" t="s">
        <v>5323</v>
      </c>
      <c r="L1772" s="8" t="s">
        <v>1669</v>
      </c>
      <c r="M1772" s="16" t="s">
        <v>5326</v>
      </c>
      <c r="N1772" s="16" t="s">
        <v>1671</v>
      </c>
      <c r="P1772" s="12" t="s">
        <v>5327</v>
      </c>
      <c r="Q1772" s="29">
        <v>41020</v>
      </c>
      <c r="R1772" s="39" t="str">
        <f t="shared" si="27"/>
        <v>21.4.2012</v>
      </c>
      <c r="S1772" s="12" t="s">
        <v>1156</v>
      </c>
      <c r="T1772" s="12" t="s">
        <v>1156</v>
      </c>
      <c r="U1772" s="12"/>
      <c r="V1772" s="12"/>
      <c r="W1772" s="12"/>
      <c r="X1772" s="12"/>
    </row>
    <row r="1773" spans="1:24" ht="15" customHeight="1" x14ac:dyDescent="0.25">
      <c r="A1773" s="15" t="s">
        <v>24</v>
      </c>
      <c r="B1773" s="9">
        <v>2452</v>
      </c>
      <c r="D1773" s="12" t="s">
        <v>3351</v>
      </c>
      <c r="E1773" s="15" t="s">
        <v>1916</v>
      </c>
      <c r="F1773" s="15" t="s">
        <v>3352</v>
      </c>
      <c r="G1773" s="12" t="s">
        <v>3353</v>
      </c>
      <c r="H1773" s="12"/>
      <c r="I1773" s="10" t="s">
        <v>74</v>
      </c>
      <c r="J1773" s="8" t="s">
        <v>1279</v>
      </c>
      <c r="K1773" s="8" t="s">
        <v>5328</v>
      </c>
      <c r="L1773" s="8" t="s">
        <v>5329</v>
      </c>
      <c r="M1773" s="16" t="s">
        <v>5330</v>
      </c>
      <c r="Q1773" s="29">
        <v>40081</v>
      </c>
      <c r="R1773" s="39" t="str">
        <f t="shared" si="27"/>
        <v>25.9.2009</v>
      </c>
      <c r="S1773" s="12" t="s">
        <v>1156</v>
      </c>
      <c r="T1773" s="12" t="s">
        <v>1156</v>
      </c>
      <c r="U1773" s="12"/>
      <c r="V1773" s="12"/>
      <c r="W1773" s="12"/>
      <c r="X1773" s="12"/>
    </row>
    <row r="1774" spans="1:24" ht="15" customHeight="1" x14ac:dyDescent="0.25">
      <c r="A1774" s="15" t="s">
        <v>24</v>
      </c>
      <c r="B1774" s="9">
        <v>2453</v>
      </c>
      <c r="D1774" s="12" t="s">
        <v>987</v>
      </c>
      <c r="E1774" s="15" t="s">
        <v>984</v>
      </c>
      <c r="F1774" s="15" t="s">
        <v>985</v>
      </c>
      <c r="G1774" s="12" t="s">
        <v>986</v>
      </c>
      <c r="H1774" s="12"/>
      <c r="I1774" s="10" t="s">
        <v>74</v>
      </c>
      <c r="J1774" s="10" t="s">
        <v>1215</v>
      </c>
      <c r="K1774" s="10" t="s">
        <v>5331</v>
      </c>
      <c r="L1774" s="10" t="s">
        <v>5135</v>
      </c>
      <c r="M1774" s="16" t="s">
        <v>5136</v>
      </c>
      <c r="O1774" s="12" t="s">
        <v>5332</v>
      </c>
      <c r="P1774" s="12" t="s">
        <v>5333</v>
      </c>
      <c r="Q1774" s="29">
        <v>39980</v>
      </c>
      <c r="R1774" s="39" t="str">
        <f t="shared" si="27"/>
        <v>16.6.2009</v>
      </c>
      <c r="S1774" s="12" t="s">
        <v>1156</v>
      </c>
      <c r="T1774" s="12" t="s">
        <v>1156</v>
      </c>
      <c r="U1774" s="12"/>
      <c r="V1774" s="12"/>
      <c r="W1774" s="12"/>
      <c r="X1774" s="12"/>
    </row>
    <row r="1775" spans="1:24" ht="15" customHeight="1" x14ac:dyDescent="0.25">
      <c r="A1775" s="15" t="s">
        <v>24</v>
      </c>
      <c r="B1775" s="9">
        <v>2454</v>
      </c>
      <c r="D1775" s="8" t="s">
        <v>1618</v>
      </c>
      <c r="E1775" s="15" t="s">
        <v>818</v>
      </c>
      <c r="F1775" s="15" t="s">
        <v>1619</v>
      </c>
      <c r="G1775" s="12" t="s">
        <v>5196</v>
      </c>
      <c r="H1775" s="12"/>
      <c r="I1775" s="10" t="s">
        <v>74</v>
      </c>
      <c r="J1775" s="10" t="s">
        <v>1215</v>
      </c>
      <c r="K1775" s="10" t="s">
        <v>5331</v>
      </c>
      <c r="L1775" s="10" t="s">
        <v>5135</v>
      </c>
      <c r="M1775" s="16" t="s">
        <v>5136</v>
      </c>
      <c r="O1775" s="12" t="s">
        <v>5332</v>
      </c>
      <c r="P1775" s="12" t="s">
        <v>5333</v>
      </c>
      <c r="Q1775" s="29">
        <v>39980</v>
      </c>
      <c r="R1775" s="39" t="str">
        <f t="shared" si="27"/>
        <v>16.6.2009</v>
      </c>
      <c r="S1775" s="47" t="s">
        <v>1156</v>
      </c>
      <c r="T1775" s="47" t="s">
        <v>1156</v>
      </c>
      <c r="U1775" s="12"/>
      <c r="V1775" s="12"/>
      <c r="W1775" s="12"/>
      <c r="X1775" s="12"/>
    </row>
    <row r="1776" spans="1:24" ht="15" customHeight="1" x14ac:dyDescent="0.25">
      <c r="A1776" s="15" t="s">
        <v>24</v>
      </c>
      <c r="B1776" s="9">
        <v>2455</v>
      </c>
      <c r="D1776" s="12" t="s">
        <v>1852</v>
      </c>
      <c r="E1776" s="15" t="s">
        <v>919</v>
      </c>
      <c r="F1776" s="15" t="s">
        <v>1853</v>
      </c>
      <c r="G1776" s="12" t="s">
        <v>2630</v>
      </c>
      <c r="H1776" s="12"/>
      <c r="I1776" s="10" t="s">
        <v>74</v>
      </c>
      <c r="J1776" s="10" t="s">
        <v>1215</v>
      </c>
      <c r="K1776" s="10" t="s">
        <v>5331</v>
      </c>
      <c r="L1776" s="10" t="s">
        <v>5135</v>
      </c>
      <c r="M1776" s="16" t="s">
        <v>5136</v>
      </c>
      <c r="O1776" s="12" t="s">
        <v>4419</v>
      </c>
      <c r="P1776" s="12" t="s">
        <v>5334</v>
      </c>
      <c r="Q1776" s="29">
        <v>39980</v>
      </c>
      <c r="R1776" s="39" t="str">
        <f t="shared" si="27"/>
        <v>16.6.2009</v>
      </c>
      <c r="S1776" s="12" t="s">
        <v>1156</v>
      </c>
      <c r="T1776" s="12" t="s">
        <v>1156</v>
      </c>
      <c r="U1776" s="12"/>
      <c r="V1776" s="12"/>
      <c r="W1776" s="12"/>
      <c r="X1776" s="12"/>
    </row>
    <row r="1777" spans="1:25" ht="15" customHeight="1" x14ac:dyDescent="0.25">
      <c r="A1777" s="15" t="s">
        <v>24</v>
      </c>
      <c r="B1777" s="9">
        <v>2456</v>
      </c>
      <c r="D1777" s="12" t="s">
        <v>4070</v>
      </c>
      <c r="E1777" s="15" t="s">
        <v>1370</v>
      </c>
      <c r="F1777" s="15" t="s">
        <v>4071</v>
      </c>
      <c r="G1777" s="12" t="s">
        <v>5335</v>
      </c>
      <c r="H1777" s="12"/>
      <c r="I1777" s="10" t="s">
        <v>74</v>
      </c>
      <c r="J1777" s="10" t="s">
        <v>1215</v>
      </c>
      <c r="K1777" s="10" t="s">
        <v>5331</v>
      </c>
      <c r="L1777" s="10" t="s">
        <v>5135</v>
      </c>
      <c r="M1777" s="16" t="s">
        <v>5136</v>
      </c>
      <c r="O1777" s="12" t="s">
        <v>4430</v>
      </c>
      <c r="P1777" s="12" t="s">
        <v>5336</v>
      </c>
      <c r="Q1777" s="29">
        <v>39980</v>
      </c>
      <c r="R1777" s="39" t="str">
        <f t="shared" si="27"/>
        <v>16.6.2009</v>
      </c>
      <c r="S1777" s="12" t="s">
        <v>1156</v>
      </c>
      <c r="T1777" s="12" t="s">
        <v>1156</v>
      </c>
      <c r="U1777" s="12"/>
      <c r="V1777" s="12"/>
      <c r="W1777" s="12"/>
      <c r="X1777" s="12"/>
    </row>
    <row r="1778" spans="1:25" ht="15" customHeight="1" x14ac:dyDescent="0.25">
      <c r="A1778" s="15" t="s">
        <v>24</v>
      </c>
      <c r="B1778" s="9">
        <v>2457</v>
      </c>
      <c r="D1778" s="12" t="s">
        <v>1476</v>
      </c>
      <c r="E1778" s="12" t="s">
        <v>1477</v>
      </c>
      <c r="F1778" s="12" t="s">
        <v>1478</v>
      </c>
      <c r="G1778" s="12" t="s">
        <v>3951</v>
      </c>
      <c r="H1778" s="12"/>
      <c r="I1778" s="10" t="s">
        <v>74</v>
      </c>
      <c r="J1778" s="8" t="s">
        <v>1242</v>
      </c>
      <c r="K1778" s="8" t="s">
        <v>5306</v>
      </c>
      <c r="L1778" s="8" t="s">
        <v>1244</v>
      </c>
      <c r="M1778" s="16" t="s">
        <v>5337</v>
      </c>
      <c r="N1778" s="16" t="s">
        <v>2194</v>
      </c>
      <c r="O1778" s="12" t="s">
        <v>5338</v>
      </c>
      <c r="P1778" s="12" t="s">
        <v>5339</v>
      </c>
      <c r="Q1778" s="29">
        <v>40385</v>
      </c>
      <c r="R1778" s="39" t="str">
        <f t="shared" si="27"/>
        <v>26.7.2010</v>
      </c>
      <c r="S1778" s="47" t="s">
        <v>1156</v>
      </c>
      <c r="T1778" s="47" t="s">
        <v>1156</v>
      </c>
      <c r="U1778" s="12"/>
      <c r="V1778" s="12"/>
      <c r="W1778" s="12"/>
      <c r="X1778" s="12"/>
    </row>
    <row r="1779" spans="1:25" ht="15" customHeight="1" x14ac:dyDescent="0.25">
      <c r="A1779" s="15" t="s">
        <v>24</v>
      </c>
      <c r="B1779" s="9">
        <v>2458</v>
      </c>
      <c r="D1779" s="12" t="s">
        <v>5340</v>
      </c>
      <c r="E1779" s="15" t="s">
        <v>5156</v>
      </c>
      <c r="F1779" s="15" t="s">
        <v>5157</v>
      </c>
      <c r="G1779" s="12" t="s">
        <v>5158</v>
      </c>
      <c r="H1779" s="12"/>
      <c r="I1779" s="10" t="s">
        <v>74</v>
      </c>
      <c r="J1779" s="8" t="s">
        <v>1242</v>
      </c>
      <c r="K1779" s="8" t="s">
        <v>5306</v>
      </c>
      <c r="L1779" s="8" t="s">
        <v>1244</v>
      </c>
      <c r="M1779" s="16" t="s">
        <v>5337</v>
      </c>
      <c r="N1779" s="16" t="s">
        <v>2194</v>
      </c>
      <c r="O1779" s="12" t="s">
        <v>5338</v>
      </c>
      <c r="P1779" s="12" t="s">
        <v>5339</v>
      </c>
      <c r="Q1779" s="29">
        <v>40385</v>
      </c>
      <c r="R1779" s="39" t="str">
        <f t="shared" si="27"/>
        <v>26.7.2010</v>
      </c>
      <c r="S1779" s="12" t="s">
        <v>1156</v>
      </c>
      <c r="T1779" s="12" t="s">
        <v>1156</v>
      </c>
      <c r="U1779" s="12"/>
      <c r="V1779" s="12"/>
      <c r="W1779" s="12"/>
      <c r="X1779" s="12"/>
    </row>
    <row r="1780" spans="1:25" ht="15" customHeight="1" x14ac:dyDescent="0.25">
      <c r="A1780" s="15" t="s">
        <v>24</v>
      </c>
      <c r="B1780" s="9">
        <v>2459</v>
      </c>
      <c r="C1780" s="19"/>
      <c r="D1780" s="19" t="s">
        <v>5341</v>
      </c>
      <c r="E1780" s="16" t="s">
        <v>2028</v>
      </c>
      <c r="F1780" s="16" t="s">
        <v>3430</v>
      </c>
      <c r="G1780" s="19" t="s">
        <v>5133</v>
      </c>
      <c r="H1780" s="19"/>
      <c r="I1780" s="18" t="s">
        <v>74</v>
      </c>
      <c r="J1780" s="13" t="s">
        <v>1242</v>
      </c>
      <c r="K1780" s="13" t="s">
        <v>5306</v>
      </c>
      <c r="L1780" s="13" t="s">
        <v>1244</v>
      </c>
      <c r="M1780" s="16" t="s">
        <v>5337</v>
      </c>
      <c r="N1780" s="16" t="s">
        <v>2194</v>
      </c>
      <c r="O1780" s="19" t="s">
        <v>5320</v>
      </c>
      <c r="P1780" s="19" t="s">
        <v>5339</v>
      </c>
      <c r="Q1780" s="41">
        <v>40385</v>
      </c>
      <c r="R1780" s="42" t="str">
        <f t="shared" si="27"/>
        <v>26.7.2010</v>
      </c>
      <c r="S1780" s="19" t="s">
        <v>1156</v>
      </c>
      <c r="T1780" s="19" t="s">
        <v>1156</v>
      </c>
      <c r="U1780" s="19"/>
      <c r="V1780" s="19"/>
      <c r="W1780" s="19"/>
      <c r="X1780" s="19"/>
      <c r="Y1780" s="19"/>
    </row>
    <row r="1781" spans="1:25" ht="15" customHeight="1" x14ac:dyDescent="0.25">
      <c r="A1781" s="15" t="s">
        <v>24</v>
      </c>
      <c r="B1781" s="9">
        <v>2460</v>
      </c>
      <c r="C1781" s="19"/>
      <c r="D1781" s="19" t="s">
        <v>5342</v>
      </c>
      <c r="E1781" s="16" t="s">
        <v>2028</v>
      </c>
      <c r="F1781" s="16" t="s">
        <v>3878</v>
      </c>
      <c r="G1781" s="19" t="s">
        <v>5343</v>
      </c>
      <c r="H1781" s="19"/>
      <c r="I1781" s="18" t="s">
        <v>74</v>
      </c>
      <c r="J1781" s="13" t="s">
        <v>1242</v>
      </c>
      <c r="K1781" s="13" t="s">
        <v>5306</v>
      </c>
      <c r="L1781" s="13" t="s">
        <v>1244</v>
      </c>
      <c r="M1781" s="16" t="s">
        <v>5344</v>
      </c>
      <c r="N1781" s="16" t="s">
        <v>2194</v>
      </c>
      <c r="O1781" s="19" t="s">
        <v>5345</v>
      </c>
      <c r="P1781" s="19" t="s">
        <v>5346</v>
      </c>
      <c r="Q1781" s="41">
        <v>40386</v>
      </c>
      <c r="R1781" s="42" t="str">
        <f t="shared" si="27"/>
        <v>27.7.2010</v>
      </c>
      <c r="S1781" s="19" t="s">
        <v>1156</v>
      </c>
      <c r="T1781" s="19" t="s">
        <v>1156</v>
      </c>
      <c r="U1781" s="19"/>
      <c r="V1781" s="19"/>
      <c r="W1781" s="19"/>
      <c r="X1781" s="19"/>
      <c r="Y1781" s="19"/>
    </row>
    <row r="1782" spans="1:25" ht="15" customHeight="1" x14ac:dyDescent="0.25">
      <c r="A1782" s="15" t="s">
        <v>24</v>
      </c>
      <c r="B1782" s="9">
        <v>2461</v>
      </c>
      <c r="D1782" s="12" t="s">
        <v>5347</v>
      </c>
      <c r="E1782" s="15" t="s">
        <v>1233</v>
      </c>
      <c r="F1782" s="15" t="s">
        <v>5348</v>
      </c>
      <c r="G1782" s="12" t="s">
        <v>5349</v>
      </c>
      <c r="H1782" s="12"/>
      <c r="I1782" s="10" t="s">
        <v>74</v>
      </c>
      <c r="J1782" s="8" t="s">
        <v>1242</v>
      </c>
      <c r="K1782" s="8" t="s">
        <v>5306</v>
      </c>
      <c r="L1782" s="8" t="s">
        <v>1244</v>
      </c>
      <c r="M1782" s="16" t="s">
        <v>5350</v>
      </c>
      <c r="N1782" s="16" t="s">
        <v>1356</v>
      </c>
      <c r="O1782" s="12" t="s">
        <v>5351</v>
      </c>
      <c r="P1782" s="12" t="s">
        <v>5317</v>
      </c>
      <c r="Q1782" s="29">
        <v>40387</v>
      </c>
      <c r="R1782" s="39" t="str">
        <f t="shared" si="27"/>
        <v>28.7.2010</v>
      </c>
      <c r="S1782" s="12" t="s">
        <v>1156</v>
      </c>
      <c r="T1782" s="12" t="s">
        <v>1156</v>
      </c>
      <c r="U1782" s="12"/>
      <c r="V1782" s="12"/>
      <c r="W1782" s="12"/>
      <c r="X1782" s="12"/>
    </row>
    <row r="1783" spans="1:25" ht="15" customHeight="1" x14ac:dyDescent="0.25">
      <c r="A1783" s="15" t="s">
        <v>24</v>
      </c>
      <c r="B1783" s="9">
        <v>2462</v>
      </c>
      <c r="D1783" s="12" t="s">
        <v>1821</v>
      </c>
      <c r="E1783" s="15" t="s">
        <v>890</v>
      </c>
      <c r="F1783" s="15" t="s">
        <v>1822</v>
      </c>
      <c r="G1783" s="12" t="s">
        <v>5352</v>
      </c>
      <c r="H1783" s="12"/>
      <c r="I1783" s="10" t="s">
        <v>74</v>
      </c>
      <c r="J1783" s="8" t="s">
        <v>1242</v>
      </c>
      <c r="K1783" s="8" t="s">
        <v>5306</v>
      </c>
      <c r="L1783" s="8" t="s">
        <v>1244</v>
      </c>
      <c r="M1783" s="16" t="s">
        <v>5337</v>
      </c>
      <c r="N1783" s="16" t="s">
        <v>2194</v>
      </c>
      <c r="O1783" s="12" t="s">
        <v>5353</v>
      </c>
      <c r="P1783" s="12" t="s">
        <v>5339</v>
      </c>
      <c r="Q1783" s="29">
        <v>40385</v>
      </c>
      <c r="R1783" s="39" t="str">
        <f t="shared" si="27"/>
        <v>26.7.2010</v>
      </c>
      <c r="S1783" s="12" t="s">
        <v>1156</v>
      </c>
      <c r="T1783" s="12" t="s">
        <v>1156</v>
      </c>
      <c r="U1783" s="12"/>
      <c r="V1783" s="12"/>
      <c r="W1783" s="12"/>
      <c r="X1783" s="12"/>
    </row>
    <row r="1784" spans="1:25" ht="15" customHeight="1" x14ac:dyDescent="0.25">
      <c r="A1784" s="15" t="s">
        <v>24</v>
      </c>
      <c r="B1784" s="9">
        <v>2463</v>
      </c>
      <c r="D1784" s="12" t="s">
        <v>5354</v>
      </c>
      <c r="E1784" s="15" t="s">
        <v>1152</v>
      </c>
      <c r="F1784" s="15" t="s">
        <v>3537</v>
      </c>
      <c r="G1784" s="12" t="s">
        <v>421</v>
      </c>
      <c r="H1784" s="12"/>
      <c r="I1784" s="10" t="s">
        <v>74</v>
      </c>
      <c r="J1784" s="8" t="s">
        <v>1242</v>
      </c>
      <c r="K1784" s="8" t="s">
        <v>5306</v>
      </c>
      <c r="L1784" s="8" t="s">
        <v>1244</v>
      </c>
      <c r="M1784" s="16" t="s">
        <v>5311</v>
      </c>
      <c r="N1784" s="16" t="s">
        <v>5312</v>
      </c>
      <c r="O1784" s="12" t="s">
        <v>5355</v>
      </c>
      <c r="P1784" s="12" t="s">
        <v>5314</v>
      </c>
      <c r="Q1784" s="29">
        <v>40387</v>
      </c>
      <c r="R1784" s="39" t="str">
        <f t="shared" si="27"/>
        <v>28.7.2010</v>
      </c>
      <c r="S1784" s="12" t="s">
        <v>1156</v>
      </c>
      <c r="T1784" s="12" t="s">
        <v>1156</v>
      </c>
      <c r="U1784" s="12"/>
      <c r="V1784" s="12"/>
      <c r="W1784" s="12"/>
      <c r="X1784" s="12"/>
    </row>
    <row r="1785" spans="1:25" ht="15" customHeight="1" x14ac:dyDescent="0.25">
      <c r="A1785" s="15" t="s">
        <v>24</v>
      </c>
      <c r="B1785" s="9">
        <v>2464</v>
      </c>
      <c r="C1785" s="19"/>
      <c r="D1785" s="18" t="s">
        <v>5356</v>
      </c>
      <c r="E1785" s="16" t="s">
        <v>1142</v>
      </c>
      <c r="F1785" s="16" t="s">
        <v>2024</v>
      </c>
      <c r="G1785" s="19" t="s">
        <v>3441</v>
      </c>
      <c r="H1785" s="19"/>
      <c r="I1785" s="18" t="s">
        <v>74</v>
      </c>
      <c r="J1785" s="13" t="s">
        <v>1279</v>
      </c>
      <c r="K1785" s="13" t="s">
        <v>5323</v>
      </c>
      <c r="L1785" s="13" t="s">
        <v>2151</v>
      </c>
      <c r="M1785" s="16" t="s">
        <v>5357</v>
      </c>
      <c r="N1785" s="16" t="s">
        <v>5358</v>
      </c>
      <c r="O1785" s="16" t="s">
        <v>4419</v>
      </c>
      <c r="P1785" s="19"/>
      <c r="Q1785" s="41">
        <v>41019</v>
      </c>
      <c r="R1785" s="42" t="str">
        <f t="shared" si="27"/>
        <v>20.4.2012</v>
      </c>
      <c r="S1785" s="19" t="s">
        <v>1156</v>
      </c>
      <c r="T1785" s="19" t="s">
        <v>1156</v>
      </c>
      <c r="U1785" s="19"/>
      <c r="V1785" s="19"/>
      <c r="W1785" s="19"/>
      <c r="X1785" s="19"/>
      <c r="Y1785" s="19"/>
    </row>
    <row r="1786" spans="1:25" ht="15" customHeight="1" x14ac:dyDescent="0.25">
      <c r="A1786" s="15" t="s">
        <v>24</v>
      </c>
      <c r="B1786" s="9">
        <v>2465</v>
      </c>
      <c r="D1786" s="12" t="s">
        <v>5359</v>
      </c>
      <c r="E1786" s="15" t="s">
        <v>1337</v>
      </c>
      <c r="F1786" s="15" t="s">
        <v>1165</v>
      </c>
      <c r="G1786" s="12" t="s">
        <v>5360</v>
      </c>
      <c r="H1786" s="12"/>
      <c r="I1786" s="10" t="s">
        <v>74</v>
      </c>
      <c r="J1786" s="8" t="s">
        <v>1242</v>
      </c>
      <c r="K1786" s="8" t="s">
        <v>5306</v>
      </c>
      <c r="L1786" s="8" t="s">
        <v>1244</v>
      </c>
      <c r="M1786" s="16" t="s">
        <v>5361</v>
      </c>
      <c r="N1786" s="16" t="s">
        <v>1505</v>
      </c>
      <c r="O1786" s="12" t="s">
        <v>1117</v>
      </c>
      <c r="P1786" s="12" t="s">
        <v>5362</v>
      </c>
      <c r="Q1786" s="29">
        <v>40387</v>
      </c>
      <c r="R1786" s="39" t="str">
        <f t="shared" si="27"/>
        <v>28.7.2010</v>
      </c>
      <c r="S1786" s="12" t="s">
        <v>1156</v>
      </c>
      <c r="T1786" s="12" t="s">
        <v>1156</v>
      </c>
      <c r="U1786" s="12"/>
      <c r="V1786" s="12"/>
      <c r="W1786" s="12"/>
      <c r="X1786" s="12"/>
    </row>
    <row r="1787" spans="1:25" ht="15" customHeight="1" x14ac:dyDescent="0.25">
      <c r="A1787" s="15" t="s">
        <v>24</v>
      </c>
      <c r="B1787" s="9">
        <v>2466</v>
      </c>
      <c r="D1787" s="12" t="s">
        <v>5359</v>
      </c>
      <c r="E1787" s="15" t="s">
        <v>1337</v>
      </c>
      <c r="F1787" s="15" t="s">
        <v>1165</v>
      </c>
      <c r="G1787" s="12" t="s">
        <v>5360</v>
      </c>
      <c r="H1787" s="12"/>
      <c r="I1787" s="10" t="s">
        <v>74</v>
      </c>
      <c r="J1787" s="8" t="s">
        <v>1242</v>
      </c>
      <c r="K1787" s="8" t="s">
        <v>5306</v>
      </c>
      <c r="L1787" s="8" t="s">
        <v>1244</v>
      </c>
      <c r="M1787" s="16" t="s">
        <v>5315</v>
      </c>
      <c r="N1787" s="16" t="s">
        <v>1356</v>
      </c>
      <c r="O1787" s="12" t="s">
        <v>5351</v>
      </c>
      <c r="P1787" s="12" t="s">
        <v>5317</v>
      </c>
      <c r="Q1787" s="29">
        <v>40387</v>
      </c>
      <c r="R1787" s="39" t="str">
        <f>TEXT(Q1787,"d.m.rrrr")</f>
        <v>28.7.2010</v>
      </c>
      <c r="S1787" s="12" t="s">
        <v>1156</v>
      </c>
      <c r="T1787" s="12" t="s">
        <v>1156</v>
      </c>
      <c r="U1787" s="12"/>
      <c r="V1787" s="12"/>
      <c r="W1787" s="12"/>
      <c r="X1787" s="12"/>
    </row>
    <row r="1788" spans="1:25" ht="15" customHeight="1" x14ac:dyDescent="0.25">
      <c r="A1788" s="15" t="s">
        <v>24</v>
      </c>
      <c r="B1788" s="9">
        <v>2467</v>
      </c>
      <c r="D1788" s="12" t="s">
        <v>2278</v>
      </c>
      <c r="E1788" s="15" t="s">
        <v>1477</v>
      </c>
      <c r="F1788" s="15" t="s">
        <v>2279</v>
      </c>
      <c r="G1788" s="15" t="s">
        <v>2280</v>
      </c>
      <c r="H1788" s="12"/>
      <c r="I1788" s="10" t="s">
        <v>74</v>
      </c>
      <c r="J1788" s="8" t="s">
        <v>1242</v>
      </c>
      <c r="K1788" s="8" t="s">
        <v>5306</v>
      </c>
      <c r="L1788" s="8" t="s">
        <v>1244</v>
      </c>
      <c r="M1788" s="16" t="s">
        <v>5344</v>
      </c>
      <c r="N1788" s="16" t="s">
        <v>2194</v>
      </c>
      <c r="O1788" s="12" t="s">
        <v>5345</v>
      </c>
      <c r="P1788" s="12" t="s">
        <v>5346</v>
      </c>
      <c r="Q1788" s="29">
        <v>40386</v>
      </c>
      <c r="R1788" s="39" t="str">
        <f>TEXT(Q1788,"d.m.rrrr")</f>
        <v>27.7.2010</v>
      </c>
      <c r="S1788" s="47" t="s">
        <v>1156</v>
      </c>
      <c r="T1788" s="47" t="s">
        <v>1156</v>
      </c>
      <c r="U1788" s="12"/>
      <c r="V1788" s="12"/>
      <c r="W1788" s="12"/>
      <c r="X1788" s="12"/>
    </row>
    <row r="1789" spans="1:25" ht="15" customHeight="1" x14ac:dyDescent="0.25">
      <c r="A1789" s="15" t="s">
        <v>5363</v>
      </c>
      <c r="B1789" s="9">
        <v>2468</v>
      </c>
      <c r="D1789" s="10" t="s">
        <v>5364</v>
      </c>
      <c r="E1789" s="10" t="s">
        <v>5364</v>
      </c>
      <c r="F1789" s="15" t="s">
        <v>67</v>
      </c>
      <c r="H1789" s="38" t="s">
        <v>5365</v>
      </c>
      <c r="I1789" s="10" t="s">
        <v>5366</v>
      </c>
      <c r="K1789" s="48" t="s">
        <v>5367</v>
      </c>
      <c r="Q1789" s="39">
        <v>1893</v>
      </c>
      <c r="R1789" s="12"/>
      <c r="S1789" s="8" t="s">
        <v>2343</v>
      </c>
      <c r="T1789" s="12"/>
      <c r="U1789" s="8" t="s">
        <v>5368</v>
      </c>
      <c r="V1789" s="12"/>
      <c r="W1789" s="12"/>
      <c r="X1789" s="12"/>
    </row>
    <row r="1790" spans="1:25" ht="15" customHeight="1" x14ac:dyDescent="0.25">
      <c r="A1790" s="15" t="s">
        <v>5363</v>
      </c>
      <c r="B1790" s="9">
        <v>2469</v>
      </c>
      <c r="D1790" s="10" t="s">
        <v>5369</v>
      </c>
      <c r="E1790" s="15" t="s">
        <v>5369</v>
      </c>
      <c r="F1790" s="15" t="s">
        <v>67</v>
      </c>
      <c r="H1790" s="38" t="s">
        <v>5365</v>
      </c>
      <c r="I1790" s="10" t="s">
        <v>5366</v>
      </c>
      <c r="K1790" s="8" t="s">
        <v>5367</v>
      </c>
      <c r="O1790" s="12" t="s">
        <v>5370</v>
      </c>
      <c r="Q1790" s="39" t="s">
        <v>5371</v>
      </c>
      <c r="R1790" s="12"/>
      <c r="S1790" s="8" t="s">
        <v>2343</v>
      </c>
      <c r="T1790" s="12"/>
      <c r="U1790" s="8" t="s">
        <v>5368</v>
      </c>
      <c r="V1790" s="12"/>
      <c r="W1790" s="12"/>
      <c r="X1790" s="12"/>
    </row>
    <row r="1791" spans="1:25" ht="15" customHeight="1" x14ac:dyDescent="0.25">
      <c r="A1791" s="15" t="s">
        <v>5363</v>
      </c>
      <c r="B1791" s="9">
        <v>2470</v>
      </c>
      <c r="D1791" s="10" t="s">
        <v>5372</v>
      </c>
      <c r="E1791" s="15" t="s">
        <v>5373</v>
      </c>
      <c r="F1791" s="15" t="s">
        <v>5374</v>
      </c>
      <c r="G1791" s="12" t="s">
        <v>5375</v>
      </c>
      <c r="H1791" s="38" t="s">
        <v>5376</v>
      </c>
      <c r="I1791" s="10" t="s">
        <v>5366</v>
      </c>
      <c r="Q1791" s="39">
        <v>1893</v>
      </c>
      <c r="R1791" s="12"/>
      <c r="S1791" s="13" t="s">
        <v>2343</v>
      </c>
      <c r="T1791" s="19"/>
      <c r="U1791" s="8" t="s">
        <v>5368</v>
      </c>
      <c r="V1791" s="12"/>
      <c r="W1791" s="12"/>
      <c r="X1791" s="12"/>
    </row>
    <row r="1792" spans="1:25" ht="15" customHeight="1" x14ac:dyDescent="0.25">
      <c r="A1792" s="15" t="s">
        <v>5363</v>
      </c>
      <c r="B1792" s="9">
        <v>2471</v>
      </c>
      <c r="D1792" s="10" t="s">
        <v>5377</v>
      </c>
      <c r="E1792" s="15" t="s">
        <v>5378</v>
      </c>
      <c r="F1792" s="15" t="s">
        <v>5379</v>
      </c>
      <c r="G1792" s="12" t="s">
        <v>5380</v>
      </c>
      <c r="H1792" s="38" t="s">
        <v>5381</v>
      </c>
      <c r="I1792" s="10" t="s">
        <v>5366</v>
      </c>
      <c r="K1792" s="8" t="s">
        <v>5382</v>
      </c>
      <c r="Q1792" s="39" t="s">
        <v>5371</v>
      </c>
      <c r="R1792" s="12"/>
      <c r="S1792" s="8" t="s">
        <v>2343</v>
      </c>
      <c r="T1792" s="12"/>
      <c r="U1792" s="8" t="s">
        <v>5368</v>
      </c>
      <c r="V1792" s="12"/>
      <c r="W1792" s="12"/>
      <c r="X1792" s="12"/>
    </row>
    <row r="1793" spans="1:25" ht="15" customHeight="1" x14ac:dyDescent="0.25">
      <c r="A1793" s="15" t="s">
        <v>5363</v>
      </c>
      <c r="B1793" s="9">
        <v>2472</v>
      </c>
      <c r="D1793" s="10" t="s">
        <v>5377</v>
      </c>
      <c r="E1793" s="15" t="s">
        <v>5378</v>
      </c>
      <c r="F1793" s="15" t="s">
        <v>5379</v>
      </c>
      <c r="G1793" s="12" t="s">
        <v>5380</v>
      </c>
      <c r="H1793" s="38" t="s">
        <v>5381</v>
      </c>
      <c r="I1793" s="10" t="s">
        <v>5366</v>
      </c>
      <c r="K1793" s="8" t="s">
        <v>5383</v>
      </c>
      <c r="Q1793" s="39">
        <v>1893</v>
      </c>
      <c r="S1793" s="8" t="s">
        <v>2343</v>
      </c>
      <c r="U1793" s="8" t="s">
        <v>5368</v>
      </c>
      <c r="V1793" s="12"/>
      <c r="W1793" s="12"/>
      <c r="X1793" s="12"/>
    </row>
    <row r="1794" spans="1:25" ht="15" customHeight="1" x14ac:dyDescent="0.25">
      <c r="A1794" s="15" t="s">
        <v>5363</v>
      </c>
      <c r="B1794" s="9">
        <v>2473</v>
      </c>
      <c r="C1794" s="19"/>
      <c r="D1794" s="18" t="s">
        <v>5384</v>
      </c>
      <c r="E1794" s="16" t="s">
        <v>5385</v>
      </c>
      <c r="F1794" s="16" t="s">
        <v>5386</v>
      </c>
      <c r="G1794" s="19" t="s">
        <v>5387</v>
      </c>
      <c r="H1794" s="49" t="s">
        <v>5384</v>
      </c>
      <c r="I1794" s="18" t="s">
        <v>5366</v>
      </c>
      <c r="J1794" s="19"/>
      <c r="K1794" s="13" t="s">
        <v>5382</v>
      </c>
      <c r="L1794" s="19"/>
      <c r="M1794" s="19"/>
      <c r="N1794" s="19"/>
      <c r="O1794" s="19"/>
      <c r="P1794" s="19"/>
      <c r="Q1794" s="42">
        <v>1893</v>
      </c>
      <c r="R1794" s="19"/>
      <c r="S1794" s="13" t="s">
        <v>2343</v>
      </c>
      <c r="T1794" s="19"/>
      <c r="U1794" s="13" t="s">
        <v>5368</v>
      </c>
      <c r="V1794" s="19"/>
      <c r="W1794" s="19"/>
      <c r="X1794" s="19"/>
      <c r="Y1794" s="19"/>
    </row>
    <row r="1795" spans="1:25" ht="15" customHeight="1" x14ac:dyDescent="0.25">
      <c r="A1795" s="15" t="s">
        <v>5363</v>
      </c>
      <c r="B1795" s="9">
        <v>2474</v>
      </c>
      <c r="D1795" s="10" t="s">
        <v>5388</v>
      </c>
      <c r="E1795" s="15" t="s">
        <v>5389</v>
      </c>
      <c r="F1795" s="15" t="s">
        <v>5390</v>
      </c>
      <c r="G1795" s="12" t="s">
        <v>5391</v>
      </c>
      <c r="H1795" s="38" t="s">
        <v>5392</v>
      </c>
      <c r="I1795" s="10" t="s">
        <v>5366</v>
      </c>
      <c r="K1795" s="8" t="s">
        <v>5393</v>
      </c>
      <c r="Q1795" s="39">
        <v>1894</v>
      </c>
      <c r="R1795" s="12"/>
      <c r="S1795" s="8" t="s">
        <v>2343</v>
      </c>
      <c r="T1795" s="12"/>
      <c r="U1795" s="8" t="s">
        <v>5368</v>
      </c>
      <c r="V1795" s="12"/>
      <c r="W1795" s="12"/>
      <c r="X1795" s="12"/>
    </row>
    <row r="1796" spans="1:25" ht="15" customHeight="1" x14ac:dyDescent="0.25">
      <c r="A1796" s="15" t="s">
        <v>5363</v>
      </c>
      <c r="B1796" s="9">
        <v>2475</v>
      </c>
      <c r="D1796" s="10" t="s">
        <v>5394</v>
      </c>
      <c r="E1796" s="15" t="s">
        <v>5395</v>
      </c>
      <c r="F1796" s="12" t="s">
        <v>5396</v>
      </c>
      <c r="G1796" s="12" t="s">
        <v>5397</v>
      </c>
      <c r="H1796" s="38" t="s">
        <v>5398</v>
      </c>
      <c r="I1796" s="10" t="s">
        <v>5366</v>
      </c>
      <c r="K1796" s="8" t="s">
        <v>5383</v>
      </c>
      <c r="Q1796" s="39">
        <v>1893</v>
      </c>
      <c r="R1796" s="12"/>
      <c r="S1796" s="16" t="s">
        <v>2343</v>
      </c>
      <c r="T1796" s="19"/>
      <c r="U1796" s="8" t="s">
        <v>5368</v>
      </c>
      <c r="V1796" s="12"/>
      <c r="W1796" s="12"/>
      <c r="X1796" s="12"/>
    </row>
    <row r="1797" spans="1:25" ht="15" customHeight="1" x14ac:dyDescent="0.25">
      <c r="A1797" s="15" t="s">
        <v>5363</v>
      </c>
      <c r="B1797" s="9">
        <v>2476</v>
      </c>
      <c r="D1797" s="10" t="s">
        <v>5394</v>
      </c>
      <c r="E1797" s="15" t="s">
        <v>5395</v>
      </c>
      <c r="F1797" s="12" t="s">
        <v>5396</v>
      </c>
      <c r="G1797" s="12" t="s">
        <v>5397</v>
      </c>
      <c r="H1797" s="38" t="s">
        <v>5398</v>
      </c>
      <c r="I1797" s="10" t="s">
        <v>5366</v>
      </c>
      <c r="K1797" s="8" t="s">
        <v>5393</v>
      </c>
      <c r="Q1797" s="39">
        <v>1894</v>
      </c>
      <c r="R1797" s="12"/>
      <c r="S1797" s="68" t="s">
        <v>5399</v>
      </c>
      <c r="T1797" s="19"/>
      <c r="U1797" s="8" t="s">
        <v>5368</v>
      </c>
      <c r="V1797" s="12"/>
      <c r="W1797" s="12"/>
      <c r="X1797" s="12"/>
    </row>
    <row r="1798" spans="1:25" ht="15" customHeight="1" x14ac:dyDescent="0.25">
      <c r="A1798" s="15" t="s">
        <v>5363</v>
      </c>
      <c r="B1798" s="9">
        <v>2477</v>
      </c>
      <c r="D1798" s="10" t="s">
        <v>5364</v>
      </c>
      <c r="E1798" s="15" t="s">
        <v>5364</v>
      </c>
      <c r="F1798" s="15" t="s">
        <v>67</v>
      </c>
      <c r="H1798" s="38" t="s">
        <v>5400</v>
      </c>
      <c r="I1798" s="10" t="s">
        <v>5366</v>
      </c>
      <c r="R1798" s="12"/>
      <c r="S1798" s="12"/>
      <c r="T1798" s="12"/>
      <c r="U1798" s="8" t="s">
        <v>5368</v>
      </c>
      <c r="V1798" s="12"/>
      <c r="W1798" s="12"/>
      <c r="X1798" s="12"/>
    </row>
    <row r="1799" spans="1:25" ht="15" customHeight="1" x14ac:dyDescent="0.25">
      <c r="A1799" s="15" t="s">
        <v>5363</v>
      </c>
      <c r="B1799" s="9">
        <v>2478</v>
      </c>
      <c r="D1799" s="12" t="s">
        <v>5401</v>
      </c>
      <c r="E1799" s="15" t="s">
        <v>5402</v>
      </c>
      <c r="F1799" s="15" t="s">
        <v>5403</v>
      </c>
      <c r="G1799" s="12" t="s">
        <v>5404</v>
      </c>
      <c r="H1799" s="38" t="s">
        <v>5405</v>
      </c>
      <c r="I1799" s="48" t="s">
        <v>5366</v>
      </c>
      <c r="K1799" s="48" t="s">
        <v>5406</v>
      </c>
      <c r="Q1799" s="48">
        <v>1893</v>
      </c>
      <c r="R1799" s="12"/>
      <c r="S1799" s="50" t="s">
        <v>2343</v>
      </c>
      <c r="T1799" s="19"/>
      <c r="U1799" s="8" t="s">
        <v>5368</v>
      </c>
      <c r="V1799" s="12"/>
      <c r="W1799" s="12"/>
      <c r="X1799" s="12"/>
    </row>
    <row r="1800" spans="1:25" ht="15" customHeight="1" x14ac:dyDescent="0.25">
      <c r="A1800" s="15" t="s">
        <v>5363</v>
      </c>
      <c r="B1800" s="9">
        <v>2479</v>
      </c>
      <c r="D1800" s="10" t="s">
        <v>5364</v>
      </c>
      <c r="E1800" s="15" t="s">
        <v>5364</v>
      </c>
      <c r="F1800" s="15" t="s">
        <v>67</v>
      </c>
      <c r="H1800" s="38" t="s">
        <v>5407</v>
      </c>
      <c r="I1800" s="48" t="s">
        <v>5366</v>
      </c>
      <c r="Q1800" s="48">
        <v>1893</v>
      </c>
      <c r="R1800" s="12"/>
      <c r="S1800" s="48" t="s">
        <v>2343</v>
      </c>
      <c r="T1800" s="12"/>
      <c r="U1800" s="8" t="s">
        <v>5368</v>
      </c>
      <c r="V1800" s="12"/>
      <c r="W1800" s="12"/>
      <c r="X1800" s="12"/>
    </row>
    <row r="1801" spans="1:25" ht="15" customHeight="1" x14ac:dyDescent="0.25">
      <c r="A1801" s="15" t="s">
        <v>5363</v>
      </c>
      <c r="B1801" s="9">
        <v>2480</v>
      </c>
      <c r="D1801" s="10" t="s">
        <v>5408</v>
      </c>
      <c r="E1801" s="16" t="s">
        <v>5402</v>
      </c>
      <c r="F1801" s="16" t="s">
        <v>5409</v>
      </c>
      <c r="G1801" s="12" t="s">
        <v>5410</v>
      </c>
      <c r="H1801" s="38" t="s">
        <v>5411</v>
      </c>
      <c r="I1801" s="48" t="s">
        <v>5366</v>
      </c>
      <c r="K1801" s="48" t="s">
        <v>5383</v>
      </c>
      <c r="Q1801" s="48">
        <v>1893</v>
      </c>
      <c r="R1801" s="12"/>
      <c r="S1801" s="50" t="s">
        <v>2343</v>
      </c>
      <c r="T1801" s="19"/>
      <c r="U1801" s="8" t="s">
        <v>5368</v>
      </c>
      <c r="V1801" s="12"/>
      <c r="W1801" s="12"/>
      <c r="X1801" s="12"/>
    </row>
    <row r="1802" spans="1:25" ht="15" customHeight="1" x14ac:dyDescent="0.25">
      <c r="A1802" s="15" t="s">
        <v>5363</v>
      </c>
      <c r="B1802" s="9">
        <v>2481</v>
      </c>
      <c r="D1802" s="10" t="s">
        <v>5408</v>
      </c>
      <c r="E1802" s="15" t="s">
        <v>5402</v>
      </c>
      <c r="F1802" s="15" t="s">
        <v>5409</v>
      </c>
      <c r="G1802" s="12" t="s">
        <v>5410</v>
      </c>
      <c r="H1802" s="38" t="s">
        <v>5412</v>
      </c>
      <c r="I1802" s="48" t="s">
        <v>5366</v>
      </c>
      <c r="J1802" s="48"/>
      <c r="K1802" s="48" t="s">
        <v>5413</v>
      </c>
      <c r="Q1802" s="48">
        <v>1893</v>
      </c>
      <c r="R1802" s="12"/>
      <c r="S1802" s="50" t="s">
        <v>2343</v>
      </c>
      <c r="T1802" s="19"/>
      <c r="U1802" s="8" t="s">
        <v>5368</v>
      </c>
      <c r="V1802" s="12"/>
      <c r="W1802" s="12"/>
      <c r="X1802" s="12"/>
    </row>
    <row r="1803" spans="1:25" ht="15" customHeight="1" x14ac:dyDescent="0.25">
      <c r="A1803" s="15" t="s">
        <v>5363</v>
      </c>
      <c r="B1803" s="9">
        <v>2482</v>
      </c>
      <c r="D1803" s="10" t="s">
        <v>5414</v>
      </c>
      <c r="E1803" s="15" t="s">
        <v>5402</v>
      </c>
      <c r="F1803" s="15" t="s">
        <v>5415</v>
      </c>
      <c r="G1803" s="12" t="s">
        <v>5410</v>
      </c>
      <c r="H1803" s="38" t="s">
        <v>5416</v>
      </c>
      <c r="I1803" s="48" t="s">
        <v>5366</v>
      </c>
      <c r="J1803" s="48"/>
      <c r="K1803" s="48" t="s">
        <v>5383</v>
      </c>
      <c r="R1803" s="12"/>
      <c r="S1803" s="19"/>
      <c r="T1803" s="19"/>
      <c r="U1803" s="8" t="s">
        <v>5368</v>
      </c>
      <c r="V1803" s="12"/>
      <c r="W1803" s="12"/>
      <c r="X1803" s="12"/>
    </row>
    <row r="1804" spans="1:25" ht="15" customHeight="1" x14ac:dyDescent="0.25">
      <c r="A1804" s="15" t="s">
        <v>5363</v>
      </c>
      <c r="B1804" s="9">
        <v>2483</v>
      </c>
      <c r="C1804" s="19"/>
      <c r="D1804" s="18" t="s">
        <v>5417</v>
      </c>
      <c r="E1804" s="16" t="s">
        <v>5418</v>
      </c>
      <c r="F1804" s="16" t="s">
        <v>67</v>
      </c>
      <c r="G1804" s="19"/>
      <c r="H1804" s="51" t="s">
        <v>5419</v>
      </c>
      <c r="I1804" s="50" t="s">
        <v>5366</v>
      </c>
      <c r="J1804" s="50"/>
      <c r="K1804" s="50" t="s">
        <v>5383</v>
      </c>
      <c r="L1804" s="19"/>
      <c r="M1804" s="19"/>
      <c r="N1804" s="19"/>
      <c r="O1804" s="19"/>
      <c r="P1804" s="19"/>
      <c r="Q1804" s="50" t="s">
        <v>5420</v>
      </c>
      <c r="R1804" s="19"/>
      <c r="S1804" s="50" t="s">
        <v>2343</v>
      </c>
      <c r="T1804" s="19"/>
      <c r="U1804" s="13" t="s">
        <v>5368</v>
      </c>
      <c r="V1804" s="19"/>
      <c r="W1804" s="19"/>
      <c r="X1804" s="19"/>
      <c r="Y1804" s="19"/>
    </row>
    <row r="1805" spans="1:25" ht="15" customHeight="1" x14ac:dyDescent="0.25">
      <c r="A1805" s="15" t="s">
        <v>5363</v>
      </c>
      <c r="B1805" s="9">
        <v>2484</v>
      </c>
      <c r="C1805" s="19"/>
      <c r="D1805" s="19" t="s">
        <v>5421</v>
      </c>
      <c r="E1805" s="16" t="s">
        <v>5418</v>
      </c>
      <c r="F1805" s="16" t="s">
        <v>5422</v>
      </c>
      <c r="G1805" s="19" t="s">
        <v>5423</v>
      </c>
      <c r="H1805" s="51" t="s">
        <v>5419</v>
      </c>
      <c r="I1805" s="50" t="s">
        <v>5366</v>
      </c>
      <c r="J1805" s="50"/>
      <c r="K1805" s="50" t="s">
        <v>5406</v>
      </c>
      <c r="L1805" s="19"/>
      <c r="M1805" s="19"/>
      <c r="N1805" s="19"/>
      <c r="O1805" s="19"/>
      <c r="P1805" s="19"/>
      <c r="Q1805" s="50">
        <v>1893</v>
      </c>
      <c r="R1805" s="19"/>
      <c r="S1805" s="50" t="s">
        <v>2343</v>
      </c>
      <c r="T1805" s="19"/>
      <c r="U1805" s="13" t="s">
        <v>5368</v>
      </c>
      <c r="V1805" s="19"/>
      <c r="W1805" s="19"/>
      <c r="X1805" s="19"/>
      <c r="Y1805" s="19"/>
    </row>
    <row r="1806" spans="1:25" ht="15" customHeight="1" x14ac:dyDescent="0.25">
      <c r="A1806" s="15" t="s">
        <v>5363</v>
      </c>
      <c r="B1806" s="9">
        <v>2485</v>
      </c>
      <c r="D1806" s="10" t="s">
        <v>5414</v>
      </c>
      <c r="E1806" s="15" t="s">
        <v>5402</v>
      </c>
      <c r="F1806" s="15" t="s">
        <v>5415</v>
      </c>
      <c r="G1806" s="12" t="s">
        <v>5410</v>
      </c>
      <c r="H1806" s="52" t="s">
        <v>5411</v>
      </c>
      <c r="I1806" s="48" t="s">
        <v>5366</v>
      </c>
      <c r="J1806" s="48"/>
      <c r="K1806" s="48" t="s">
        <v>5367</v>
      </c>
      <c r="Q1806" s="48" t="s">
        <v>5420</v>
      </c>
      <c r="R1806" s="12"/>
      <c r="S1806" s="19"/>
      <c r="T1806" s="19"/>
      <c r="U1806" s="8" t="s">
        <v>5368</v>
      </c>
      <c r="V1806" s="12"/>
      <c r="W1806" s="12"/>
      <c r="X1806" s="12"/>
    </row>
    <row r="1807" spans="1:25" ht="15" customHeight="1" x14ac:dyDescent="0.25">
      <c r="A1807" s="15" t="s">
        <v>5363</v>
      </c>
      <c r="B1807" s="9">
        <v>2486</v>
      </c>
      <c r="C1807" s="19"/>
      <c r="D1807" s="19" t="s">
        <v>5424</v>
      </c>
      <c r="E1807" s="16" t="s">
        <v>5418</v>
      </c>
      <c r="F1807" s="16" t="s">
        <v>5425</v>
      </c>
      <c r="G1807" s="19" t="s">
        <v>5426</v>
      </c>
      <c r="H1807" s="51" t="s">
        <v>5427</v>
      </c>
      <c r="I1807" s="50" t="s">
        <v>5366</v>
      </c>
      <c r="J1807" s="50"/>
      <c r="K1807" s="50" t="s">
        <v>5428</v>
      </c>
      <c r="L1807" s="19"/>
      <c r="M1807" s="19"/>
      <c r="N1807" s="19"/>
      <c r="O1807" s="19"/>
      <c r="P1807" s="19"/>
      <c r="Q1807" s="50">
        <v>1893</v>
      </c>
      <c r="R1807" s="19"/>
      <c r="S1807" s="50" t="s">
        <v>2343</v>
      </c>
      <c r="T1807" s="19"/>
      <c r="U1807" s="13" t="s">
        <v>5368</v>
      </c>
      <c r="V1807" s="19"/>
      <c r="W1807" s="19"/>
      <c r="X1807" s="19"/>
      <c r="Y1807" s="19"/>
    </row>
    <row r="1808" spans="1:25" ht="15" customHeight="1" x14ac:dyDescent="0.25">
      <c r="A1808" s="15" t="s">
        <v>5363</v>
      </c>
      <c r="B1808" s="9">
        <v>2487</v>
      </c>
      <c r="D1808" s="10" t="s">
        <v>5414</v>
      </c>
      <c r="E1808" s="15" t="s">
        <v>5402</v>
      </c>
      <c r="F1808" s="15" t="s">
        <v>5415</v>
      </c>
      <c r="G1808" s="12" t="s">
        <v>5410</v>
      </c>
      <c r="H1808" s="38" t="s">
        <v>5412</v>
      </c>
      <c r="I1808" s="48" t="s">
        <v>5366</v>
      </c>
      <c r="K1808" s="48" t="s">
        <v>5429</v>
      </c>
      <c r="Q1808" s="48">
        <v>1893</v>
      </c>
      <c r="R1808" s="12"/>
      <c r="S1808" s="50" t="s">
        <v>2343</v>
      </c>
      <c r="T1808" s="19"/>
      <c r="U1808" s="8" t="s">
        <v>5368</v>
      </c>
      <c r="V1808" s="12"/>
      <c r="W1808" s="12"/>
      <c r="X1808" s="12"/>
    </row>
    <row r="1809" spans="1:24" ht="15" customHeight="1" x14ac:dyDescent="0.25">
      <c r="A1809" s="15" t="s">
        <v>24</v>
      </c>
      <c r="B1809" s="9">
        <v>2488</v>
      </c>
      <c r="D1809" s="12" t="s">
        <v>4516</v>
      </c>
      <c r="E1809" s="15" t="s">
        <v>890</v>
      </c>
      <c r="F1809" s="15" t="s">
        <v>67</v>
      </c>
      <c r="H1809" s="12"/>
      <c r="I1809" s="10" t="s">
        <v>74</v>
      </c>
      <c r="J1809" s="8" t="s">
        <v>1279</v>
      </c>
      <c r="K1809" s="8" t="s">
        <v>5323</v>
      </c>
      <c r="L1809" s="8" t="s">
        <v>2151</v>
      </c>
      <c r="M1809" s="16" t="s">
        <v>5430</v>
      </c>
      <c r="N1809" s="16" t="s">
        <v>2153</v>
      </c>
      <c r="O1809" s="16" t="s">
        <v>5431</v>
      </c>
      <c r="Q1809" s="29">
        <v>41019</v>
      </c>
      <c r="R1809" s="39" t="str">
        <f t="shared" ref="R1809:R1853" si="28">TEXT(Q1809,"d.m.rrrr")</f>
        <v>20.4.2012</v>
      </c>
      <c r="S1809" s="12" t="s">
        <v>1156</v>
      </c>
      <c r="T1809" s="12" t="s">
        <v>1156</v>
      </c>
      <c r="U1809" s="12"/>
      <c r="V1809" s="12"/>
      <c r="W1809" s="12"/>
      <c r="X1809" s="12"/>
    </row>
    <row r="1810" spans="1:24" ht="15" customHeight="1" x14ac:dyDescent="0.25">
      <c r="A1810" s="15" t="s">
        <v>24</v>
      </c>
      <c r="B1810" s="9">
        <v>2489</v>
      </c>
      <c r="D1810" s="10" t="s">
        <v>1384</v>
      </c>
      <c r="E1810" s="15" t="s">
        <v>213</v>
      </c>
      <c r="F1810" s="15" t="s">
        <v>1385</v>
      </c>
      <c r="G1810" s="12" t="s">
        <v>2630</v>
      </c>
      <c r="H1810" s="12"/>
      <c r="I1810" s="10" t="s">
        <v>74</v>
      </c>
      <c r="J1810" s="8" t="s">
        <v>1279</v>
      </c>
      <c r="K1810" s="8" t="s">
        <v>5323</v>
      </c>
      <c r="L1810" s="8" t="s">
        <v>2151</v>
      </c>
      <c r="M1810" s="16" t="s">
        <v>5430</v>
      </c>
      <c r="N1810" s="16" t="s">
        <v>2153</v>
      </c>
      <c r="O1810" s="16" t="s">
        <v>5432</v>
      </c>
      <c r="Q1810" s="29">
        <v>41019</v>
      </c>
      <c r="R1810" s="39" t="str">
        <f t="shared" si="28"/>
        <v>20.4.2012</v>
      </c>
      <c r="S1810" s="12" t="s">
        <v>1156</v>
      </c>
      <c r="T1810" s="12" t="s">
        <v>1156</v>
      </c>
      <c r="U1810" s="12"/>
      <c r="V1810" s="12"/>
      <c r="W1810" s="12"/>
      <c r="X1810" s="12"/>
    </row>
    <row r="1811" spans="1:24" ht="15" customHeight="1" x14ac:dyDescent="0.25">
      <c r="A1811" s="15" t="s">
        <v>24</v>
      </c>
      <c r="B1811" s="9">
        <v>2490</v>
      </c>
      <c r="D1811" s="12" t="s">
        <v>5433</v>
      </c>
      <c r="E1811" s="12" t="s">
        <v>1477</v>
      </c>
      <c r="F1811" s="12" t="s">
        <v>5434</v>
      </c>
      <c r="G1811" s="12" t="s">
        <v>5435</v>
      </c>
      <c r="H1811" s="12"/>
      <c r="I1811" s="10" t="s">
        <v>74</v>
      </c>
      <c r="J1811" s="8" t="s">
        <v>1279</v>
      </c>
      <c r="K1811" s="8" t="s">
        <v>5323</v>
      </c>
      <c r="L1811" s="8" t="s">
        <v>2151</v>
      </c>
      <c r="M1811" s="16" t="s">
        <v>5430</v>
      </c>
      <c r="N1811" s="16" t="s">
        <v>2153</v>
      </c>
      <c r="O1811" s="16"/>
      <c r="Q1811" s="29">
        <v>41019</v>
      </c>
      <c r="R1811" s="39" t="str">
        <f t="shared" si="28"/>
        <v>20.4.2012</v>
      </c>
      <c r="S1811" s="47" t="s">
        <v>1156</v>
      </c>
      <c r="T1811" s="47" t="s">
        <v>1156</v>
      </c>
      <c r="U1811" s="12"/>
      <c r="V1811" s="12"/>
      <c r="W1811" s="12"/>
      <c r="X1811" s="12"/>
    </row>
    <row r="1812" spans="1:24" ht="15" customHeight="1" x14ac:dyDescent="0.25">
      <c r="A1812" s="15" t="s">
        <v>24</v>
      </c>
      <c r="B1812" s="9">
        <v>2491</v>
      </c>
      <c r="D1812" s="12" t="s">
        <v>5436</v>
      </c>
      <c r="E1812" s="12" t="s">
        <v>890</v>
      </c>
      <c r="F1812" s="12" t="s">
        <v>5437</v>
      </c>
      <c r="G1812" s="12" t="s">
        <v>2612</v>
      </c>
      <c r="H1812" s="12"/>
      <c r="I1812" s="10" t="s">
        <v>74</v>
      </c>
      <c r="J1812" s="8" t="s">
        <v>1279</v>
      </c>
      <c r="K1812" s="8" t="s">
        <v>5323</v>
      </c>
      <c r="L1812" s="8" t="s">
        <v>2151</v>
      </c>
      <c r="M1812" s="16" t="s">
        <v>5430</v>
      </c>
      <c r="N1812" s="16" t="s">
        <v>2153</v>
      </c>
      <c r="O1812" s="16" t="s">
        <v>5438</v>
      </c>
      <c r="Q1812" s="29">
        <v>41019</v>
      </c>
      <c r="R1812" s="39" t="str">
        <f t="shared" si="28"/>
        <v>20.4.2012</v>
      </c>
      <c r="S1812" s="12" t="s">
        <v>1156</v>
      </c>
      <c r="T1812" s="12" t="s">
        <v>1156</v>
      </c>
      <c r="U1812" s="12"/>
      <c r="V1812" s="12"/>
      <c r="W1812" s="12"/>
      <c r="X1812" s="12"/>
    </row>
    <row r="1813" spans="1:24" ht="15" customHeight="1" x14ac:dyDescent="0.25">
      <c r="A1813" s="15" t="s">
        <v>24</v>
      </c>
      <c r="B1813" s="9">
        <v>2492</v>
      </c>
      <c r="D1813" s="12" t="s">
        <v>5439</v>
      </c>
      <c r="E1813" s="15" t="s">
        <v>1966</v>
      </c>
      <c r="F1813" s="15" t="s">
        <v>5440</v>
      </c>
      <c r="G1813" s="15" t="s">
        <v>4628</v>
      </c>
      <c r="H1813" s="12"/>
      <c r="I1813" s="10" t="s">
        <v>199</v>
      </c>
      <c r="J1813" s="8" t="s">
        <v>2144</v>
      </c>
      <c r="K1813" s="8" t="s">
        <v>2442</v>
      </c>
      <c r="L1813" s="8" t="s">
        <v>2442</v>
      </c>
      <c r="M1813" s="16" t="s">
        <v>5441</v>
      </c>
      <c r="N1813" s="16" t="s">
        <v>5442</v>
      </c>
      <c r="O1813" s="16" t="s">
        <v>5443</v>
      </c>
      <c r="Q1813" s="29">
        <v>22515</v>
      </c>
      <c r="R1813" s="39" t="str">
        <f t="shared" si="28"/>
        <v>22.8.1961</v>
      </c>
      <c r="S1813" s="8" t="s">
        <v>167</v>
      </c>
      <c r="T1813" s="8" t="s">
        <v>167</v>
      </c>
      <c r="U1813" s="12"/>
      <c r="V1813" s="12"/>
      <c r="W1813" s="8" t="s">
        <v>167</v>
      </c>
      <c r="X1813" s="8" t="s">
        <v>5444</v>
      </c>
    </row>
    <row r="1814" spans="1:24" ht="15" customHeight="1" x14ac:dyDescent="0.25">
      <c r="A1814" s="15" t="s">
        <v>24</v>
      </c>
      <c r="B1814" s="9">
        <v>2493</v>
      </c>
      <c r="D1814" s="12" t="s">
        <v>5439</v>
      </c>
      <c r="E1814" s="15" t="s">
        <v>1966</v>
      </c>
      <c r="F1814" s="15" t="s">
        <v>5440</v>
      </c>
      <c r="G1814" s="15" t="s">
        <v>4628</v>
      </c>
      <c r="H1814" s="12"/>
      <c r="I1814" s="10" t="s">
        <v>199</v>
      </c>
      <c r="J1814" s="8" t="s">
        <v>2144</v>
      </c>
      <c r="K1814" s="8" t="s">
        <v>2442</v>
      </c>
      <c r="L1814" s="8" t="s">
        <v>2442</v>
      </c>
      <c r="M1814" s="16" t="s">
        <v>5445</v>
      </c>
      <c r="N1814" s="16" t="s">
        <v>5446</v>
      </c>
      <c r="O1814" s="16" t="s">
        <v>5443</v>
      </c>
      <c r="Q1814" s="29">
        <v>23255</v>
      </c>
      <c r="R1814" s="39" t="str">
        <f t="shared" si="28"/>
        <v>1.9.1963</v>
      </c>
      <c r="S1814" s="8" t="s">
        <v>167</v>
      </c>
      <c r="T1814" s="8" t="s">
        <v>167</v>
      </c>
      <c r="U1814" s="12"/>
      <c r="V1814" s="12"/>
      <c r="W1814" s="8" t="s">
        <v>167</v>
      </c>
      <c r="X1814" s="12"/>
    </row>
    <row r="1815" spans="1:24" ht="15" customHeight="1" x14ac:dyDescent="0.25">
      <c r="A1815" s="15" t="s">
        <v>24</v>
      </c>
      <c r="B1815" s="9">
        <v>2494</v>
      </c>
      <c r="D1815" s="12" t="s">
        <v>5447</v>
      </c>
      <c r="E1815" s="15" t="s">
        <v>1966</v>
      </c>
      <c r="F1815" s="15" t="s">
        <v>5448</v>
      </c>
      <c r="G1815" s="15" t="s">
        <v>3272</v>
      </c>
      <c r="H1815" s="12" t="s">
        <v>5447</v>
      </c>
      <c r="I1815" s="10" t="s">
        <v>74</v>
      </c>
      <c r="J1815" s="8" t="s">
        <v>1242</v>
      </c>
      <c r="K1815" s="8" t="s">
        <v>2245</v>
      </c>
      <c r="L1815" s="8" t="s">
        <v>5449</v>
      </c>
      <c r="M1815" s="16" t="s">
        <v>5450</v>
      </c>
      <c r="N1815" s="16" t="s">
        <v>1683</v>
      </c>
      <c r="O1815" s="16" t="s">
        <v>5443</v>
      </c>
      <c r="Q1815" s="29">
        <v>23994</v>
      </c>
      <c r="R1815" s="39" t="str">
        <f t="shared" si="28"/>
        <v>9.9.1965</v>
      </c>
      <c r="S1815" s="8" t="s">
        <v>5451</v>
      </c>
      <c r="T1815" s="12"/>
      <c r="U1815" s="12"/>
      <c r="V1815" s="12"/>
      <c r="W1815" s="12"/>
      <c r="X1815" s="12"/>
    </row>
    <row r="1816" spans="1:24" ht="15" customHeight="1" x14ac:dyDescent="0.25">
      <c r="A1816" s="15" t="s">
        <v>24</v>
      </c>
      <c r="B1816" s="9">
        <v>2495</v>
      </c>
      <c r="C1816" s="12">
        <v>427</v>
      </c>
      <c r="D1816" s="12" t="s">
        <v>5452</v>
      </c>
      <c r="E1816" s="15" t="s">
        <v>1966</v>
      </c>
      <c r="F1816" s="15" t="s">
        <v>5453</v>
      </c>
      <c r="G1816" s="15" t="s">
        <v>5454</v>
      </c>
      <c r="H1816" s="38" t="str">
        <f t="shared" ref="H1816:H1821" si="29">D1816</f>
        <v>Rhizocarpon cf. drepanodes Ramond ex DC.</v>
      </c>
      <c r="I1816" s="10" t="s">
        <v>74</v>
      </c>
      <c r="J1816" s="8" t="s">
        <v>1242</v>
      </c>
      <c r="K1816" s="8" t="s">
        <v>2245</v>
      </c>
      <c r="L1816" s="8" t="s">
        <v>2297</v>
      </c>
      <c r="M1816" s="16" t="s">
        <v>5455</v>
      </c>
      <c r="N1816" s="16" t="s">
        <v>5456</v>
      </c>
      <c r="O1816" s="16" t="s">
        <v>1012</v>
      </c>
      <c r="Q1816" s="29">
        <v>39650</v>
      </c>
      <c r="R1816" s="39" t="str">
        <f t="shared" si="28"/>
        <v>21.7.2008</v>
      </c>
      <c r="S1816" s="8" t="s">
        <v>5457</v>
      </c>
      <c r="T1816" s="8" t="s">
        <v>5457</v>
      </c>
      <c r="U1816" s="12"/>
      <c r="V1816" s="12"/>
      <c r="W1816" s="8" t="s">
        <v>789</v>
      </c>
      <c r="X1816" s="12"/>
    </row>
    <row r="1817" spans="1:24" ht="15" customHeight="1" x14ac:dyDescent="0.25">
      <c r="A1817" s="15" t="s">
        <v>24</v>
      </c>
      <c r="B1817" s="9">
        <v>2496</v>
      </c>
      <c r="C1817" s="12">
        <v>371</v>
      </c>
      <c r="D1817" s="12" t="s">
        <v>3404</v>
      </c>
      <c r="E1817" s="15" t="s">
        <v>1966</v>
      </c>
      <c r="F1817" s="15" t="s">
        <v>3405</v>
      </c>
      <c r="G1817" s="15" t="s">
        <v>3406</v>
      </c>
      <c r="H1817" s="38" t="str">
        <f t="shared" si="29"/>
        <v>Rhizocarpon lecanorinum Anders</v>
      </c>
      <c r="I1817" s="10" t="s">
        <v>74</v>
      </c>
      <c r="J1817" s="8" t="s">
        <v>1242</v>
      </c>
      <c r="K1817" s="8" t="s">
        <v>2245</v>
      </c>
      <c r="L1817" s="8" t="s">
        <v>2297</v>
      </c>
      <c r="M1817" s="16" t="s">
        <v>5458</v>
      </c>
      <c r="O1817" s="16" t="s">
        <v>1012</v>
      </c>
      <c r="Q1817" s="29">
        <v>39651</v>
      </c>
      <c r="R1817" s="39" t="str">
        <f t="shared" si="28"/>
        <v>22.7.2008</v>
      </c>
      <c r="S1817" s="8" t="s">
        <v>5457</v>
      </c>
      <c r="T1817" s="8" t="s">
        <v>5457</v>
      </c>
      <c r="U1817" s="12"/>
      <c r="V1817" s="12"/>
      <c r="W1817" s="8" t="s">
        <v>789</v>
      </c>
      <c r="X1817" s="12"/>
    </row>
    <row r="1818" spans="1:24" ht="15" customHeight="1" x14ac:dyDescent="0.25">
      <c r="A1818" s="15" t="s">
        <v>24</v>
      </c>
      <c r="B1818" s="9">
        <v>2497</v>
      </c>
      <c r="C1818" s="12">
        <v>591</v>
      </c>
      <c r="D1818" s="12" t="s">
        <v>5459</v>
      </c>
      <c r="E1818" s="15" t="s">
        <v>1966</v>
      </c>
      <c r="F1818" s="15" t="s">
        <v>2850</v>
      </c>
      <c r="G1818" s="15" t="s">
        <v>5460</v>
      </c>
      <c r="H1818" s="38" t="str">
        <f t="shared" si="29"/>
        <v>Rhizocarpon geographicum (L.) DC.</v>
      </c>
      <c r="I1818" s="10" t="s">
        <v>74</v>
      </c>
      <c r="J1818" s="8" t="s">
        <v>1242</v>
      </c>
      <c r="K1818" s="8" t="s">
        <v>5461</v>
      </c>
      <c r="L1818" s="8" t="s">
        <v>5462</v>
      </c>
      <c r="M1818" s="16" t="s">
        <v>5463</v>
      </c>
      <c r="N1818" s="16" t="s">
        <v>5464</v>
      </c>
      <c r="O1818" s="16" t="s">
        <v>1012</v>
      </c>
      <c r="Q1818" s="29">
        <v>39764</v>
      </c>
      <c r="R1818" s="39" t="str">
        <f t="shared" si="28"/>
        <v>12.11.2008</v>
      </c>
      <c r="S1818" s="8" t="s">
        <v>5457</v>
      </c>
      <c r="T1818" s="8" t="s">
        <v>5457</v>
      </c>
      <c r="U1818" s="12"/>
      <c r="V1818" s="12"/>
      <c r="W1818" s="8" t="s">
        <v>789</v>
      </c>
      <c r="X1818" s="12"/>
    </row>
    <row r="1819" spans="1:24" ht="15" customHeight="1" x14ac:dyDescent="0.25">
      <c r="A1819" s="15" t="s">
        <v>24</v>
      </c>
      <c r="B1819" s="9">
        <v>2498</v>
      </c>
      <c r="D1819" s="12" t="s">
        <v>1973</v>
      </c>
      <c r="E1819" s="15" t="s">
        <v>1966</v>
      </c>
      <c r="F1819" s="15" t="s">
        <v>1974</v>
      </c>
      <c r="G1819" s="15" t="s">
        <v>5465</v>
      </c>
      <c r="H1819" s="38" t="str">
        <f t="shared" si="29"/>
        <v>Rhizocarpon carpaticum Runem.</v>
      </c>
      <c r="I1819" s="10" t="s">
        <v>199</v>
      </c>
      <c r="J1819" s="8" t="s">
        <v>2144</v>
      </c>
      <c r="K1819" s="8" t="s">
        <v>2442</v>
      </c>
      <c r="L1819" s="8" t="s">
        <v>2442</v>
      </c>
      <c r="M1819" s="16" t="s">
        <v>5466</v>
      </c>
      <c r="N1819" s="16" t="s">
        <v>5467</v>
      </c>
      <c r="O1819" s="16" t="s">
        <v>5468</v>
      </c>
      <c r="Q1819" s="29">
        <v>23589</v>
      </c>
      <c r="R1819" s="39" t="str">
        <f t="shared" si="28"/>
        <v>31.7.1964</v>
      </c>
      <c r="S1819" s="8" t="s">
        <v>167</v>
      </c>
      <c r="T1819" s="8" t="s">
        <v>167</v>
      </c>
      <c r="U1819" s="12"/>
      <c r="V1819" s="12"/>
      <c r="W1819" s="8" t="s">
        <v>167</v>
      </c>
      <c r="X1819" s="12"/>
    </row>
    <row r="1820" spans="1:24" ht="15" customHeight="1" x14ac:dyDescent="0.25">
      <c r="A1820" s="15" t="s">
        <v>24</v>
      </c>
      <c r="B1820" s="9">
        <v>2499</v>
      </c>
      <c r="C1820" s="12">
        <v>83</v>
      </c>
      <c r="D1820" s="12" t="s">
        <v>1973</v>
      </c>
      <c r="E1820" s="15" t="s">
        <v>1966</v>
      </c>
      <c r="F1820" s="15" t="s">
        <v>1974</v>
      </c>
      <c r="G1820" s="15" t="s">
        <v>5465</v>
      </c>
      <c r="H1820" s="38" t="str">
        <f t="shared" si="29"/>
        <v>Rhizocarpon carpaticum Runem.</v>
      </c>
      <c r="I1820" s="10" t="s">
        <v>199</v>
      </c>
      <c r="J1820" s="8" t="s">
        <v>2144</v>
      </c>
      <c r="K1820" s="8" t="s">
        <v>5469</v>
      </c>
      <c r="L1820" s="8" t="s">
        <v>5469</v>
      </c>
      <c r="M1820" s="16" t="s">
        <v>5470</v>
      </c>
      <c r="N1820" s="16" t="s">
        <v>2220</v>
      </c>
      <c r="O1820" s="16" t="s">
        <v>5471</v>
      </c>
      <c r="Q1820" s="29">
        <v>23917</v>
      </c>
      <c r="R1820" s="39" t="str">
        <f t="shared" si="28"/>
        <v>24.6.1965</v>
      </c>
      <c r="S1820" s="8" t="s">
        <v>5472</v>
      </c>
      <c r="T1820" s="8" t="s">
        <v>167</v>
      </c>
      <c r="U1820" s="12"/>
      <c r="V1820" s="12"/>
      <c r="W1820" s="8" t="s">
        <v>5473</v>
      </c>
      <c r="X1820" s="12"/>
    </row>
    <row r="1821" spans="1:24" ht="15" customHeight="1" x14ac:dyDescent="0.25">
      <c r="A1821" s="15" t="s">
        <v>24</v>
      </c>
      <c r="B1821" s="9">
        <v>2500</v>
      </c>
      <c r="C1821" s="12">
        <v>136</v>
      </c>
      <c r="D1821" s="12" t="s">
        <v>1973</v>
      </c>
      <c r="E1821" s="15" t="s">
        <v>1966</v>
      </c>
      <c r="F1821" s="15" t="s">
        <v>1974</v>
      </c>
      <c r="G1821" s="15" t="s">
        <v>5465</v>
      </c>
      <c r="H1821" s="38" t="str">
        <f t="shared" si="29"/>
        <v>Rhizocarpon carpaticum Runem.</v>
      </c>
      <c r="I1821" s="10" t="s">
        <v>199</v>
      </c>
      <c r="J1821" s="8" t="s">
        <v>1613</v>
      </c>
      <c r="K1821" s="8" t="s">
        <v>5474</v>
      </c>
      <c r="L1821" s="8" t="s">
        <v>5474</v>
      </c>
      <c r="M1821" s="16" t="s">
        <v>5475</v>
      </c>
      <c r="N1821" s="16" t="s">
        <v>5476</v>
      </c>
      <c r="O1821" s="16" t="s">
        <v>5477</v>
      </c>
      <c r="Q1821" s="29">
        <v>25066</v>
      </c>
      <c r="R1821" s="39" t="str">
        <f t="shared" si="28"/>
        <v>16.8.1968</v>
      </c>
      <c r="S1821" s="8" t="s">
        <v>5472</v>
      </c>
      <c r="T1821" s="8" t="s">
        <v>167</v>
      </c>
      <c r="U1821" s="12"/>
      <c r="V1821" s="12"/>
      <c r="W1821" s="8" t="s">
        <v>5473</v>
      </c>
      <c r="X1821" s="12"/>
    </row>
    <row r="1822" spans="1:24" ht="15" customHeight="1" x14ac:dyDescent="0.25">
      <c r="A1822" s="15" t="s">
        <v>24</v>
      </c>
      <c r="B1822" s="9">
        <v>2501</v>
      </c>
      <c r="C1822" s="12">
        <v>135</v>
      </c>
      <c r="D1822" s="12" t="s">
        <v>5447</v>
      </c>
      <c r="E1822" s="15" t="s">
        <v>1966</v>
      </c>
      <c r="F1822" s="15" t="s">
        <v>5448</v>
      </c>
      <c r="G1822" s="15" t="s">
        <v>3272</v>
      </c>
      <c r="H1822" s="12" t="s">
        <v>5447</v>
      </c>
      <c r="I1822" s="10" t="s">
        <v>199</v>
      </c>
      <c r="J1822" s="8" t="s">
        <v>1613</v>
      </c>
      <c r="K1822" s="8" t="s">
        <v>5474</v>
      </c>
      <c r="L1822" s="8" t="s">
        <v>5474</v>
      </c>
      <c r="M1822" s="16" t="s">
        <v>5478</v>
      </c>
      <c r="N1822" s="16" t="s">
        <v>1487</v>
      </c>
      <c r="O1822" s="16" t="s">
        <v>5479</v>
      </c>
      <c r="Q1822" s="29">
        <v>25066</v>
      </c>
      <c r="R1822" s="39" t="str">
        <f t="shared" si="28"/>
        <v>16.8.1968</v>
      </c>
      <c r="S1822" s="8" t="s">
        <v>5472</v>
      </c>
      <c r="T1822" s="8" t="s">
        <v>167</v>
      </c>
      <c r="U1822" s="12"/>
      <c r="V1822" s="12"/>
      <c r="W1822" s="8" t="s">
        <v>5473</v>
      </c>
      <c r="X1822" s="12"/>
    </row>
    <row r="1823" spans="1:24" ht="15" customHeight="1" x14ac:dyDescent="0.25">
      <c r="A1823" s="15" t="s">
        <v>24</v>
      </c>
      <c r="B1823" s="9">
        <v>2502</v>
      </c>
      <c r="D1823" s="12" t="s">
        <v>5447</v>
      </c>
      <c r="E1823" s="15" t="s">
        <v>1966</v>
      </c>
      <c r="F1823" s="15" t="s">
        <v>5448</v>
      </c>
      <c r="G1823" s="15" t="s">
        <v>3272</v>
      </c>
      <c r="H1823" s="12" t="s">
        <v>5447</v>
      </c>
      <c r="I1823" s="10" t="s">
        <v>199</v>
      </c>
      <c r="J1823" s="8" t="s">
        <v>2144</v>
      </c>
      <c r="K1823" s="8" t="s">
        <v>2442</v>
      </c>
      <c r="L1823" s="8" t="s">
        <v>2442</v>
      </c>
      <c r="M1823" s="16" t="s">
        <v>5480</v>
      </c>
      <c r="N1823" s="16" t="s">
        <v>5481</v>
      </c>
      <c r="O1823" s="16" t="s">
        <v>5443</v>
      </c>
      <c r="Q1823" s="29">
        <v>23258</v>
      </c>
      <c r="R1823" s="39" t="str">
        <f t="shared" si="28"/>
        <v>4.9.1963</v>
      </c>
      <c r="S1823" s="8" t="s">
        <v>5482</v>
      </c>
      <c r="T1823" s="8" t="s">
        <v>5482</v>
      </c>
      <c r="U1823" s="12"/>
      <c r="V1823" s="12"/>
      <c r="W1823" s="12"/>
      <c r="X1823" s="12"/>
    </row>
    <row r="1824" spans="1:24" ht="15" customHeight="1" x14ac:dyDescent="0.25">
      <c r="A1824" s="15" t="s">
        <v>24</v>
      </c>
      <c r="B1824" s="9">
        <v>2503</v>
      </c>
      <c r="D1824" s="12" t="s">
        <v>5483</v>
      </c>
      <c r="E1824" s="15" t="s">
        <v>1966</v>
      </c>
      <c r="F1824" s="15" t="s">
        <v>5484</v>
      </c>
      <c r="G1824" s="15" t="s">
        <v>5485</v>
      </c>
      <c r="H1824" s="38" t="str">
        <f t="shared" ref="H1824:H1833" si="30">D1824</f>
        <v>Rhizocarpon sublucidum Räs.</v>
      </c>
      <c r="I1824" s="10" t="s">
        <v>199</v>
      </c>
      <c r="J1824" s="8" t="s">
        <v>1613</v>
      </c>
      <c r="K1824" s="8" t="s">
        <v>5474</v>
      </c>
      <c r="L1824" s="8" t="s">
        <v>5486</v>
      </c>
      <c r="M1824" s="16" t="s">
        <v>5487</v>
      </c>
      <c r="N1824" s="16" t="s">
        <v>5488</v>
      </c>
      <c r="O1824" s="16" t="s">
        <v>5479</v>
      </c>
      <c r="Q1824" s="29">
        <v>24700</v>
      </c>
      <c r="R1824" s="39" t="str">
        <f t="shared" si="28"/>
        <v>16.8.1967</v>
      </c>
      <c r="S1824" s="8" t="s">
        <v>167</v>
      </c>
      <c r="T1824" s="8" t="s">
        <v>167</v>
      </c>
      <c r="U1824" s="12"/>
      <c r="V1824" s="12"/>
      <c r="W1824" s="8" t="s">
        <v>167</v>
      </c>
      <c r="X1824" s="12"/>
    </row>
    <row r="1825" spans="1:24" ht="15" customHeight="1" x14ac:dyDescent="0.25">
      <c r="A1825" s="15" t="s">
        <v>24</v>
      </c>
      <c r="B1825" s="9">
        <v>2504</v>
      </c>
      <c r="D1825" s="12" t="s">
        <v>5483</v>
      </c>
      <c r="E1825" s="15" t="s">
        <v>1966</v>
      </c>
      <c r="F1825" s="15" t="s">
        <v>5484</v>
      </c>
      <c r="G1825" s="15" t="s">
        <v>5485</v>
      </c>
      <c r="H1825" s="38" t="str">
        <f t="shared" si="30"/>
        <v>Rhizocarpon sublucidum Räs.</v>
      </c>
      <c r="I1825" s="10" t="s">
        <v>199</v>
      </c>
      <c r="J1825" s="8" t="s">
        <v>2144</v>
      </c>
      <c r="K1825" s="8" t="s">
        <v>5489</v>
      </c>
      <c r="L1825" s="8" t="s">
        <v>5489</v>
      </c>
      <c r="M1825" s="16" t="s">
        <v>5490</v>
      </c>
      <c r="N1825" s="16" t="s">
        <v>5491</v>
      </c>
      <c r="O1825" s="16" t="s">
        <v>5492</v>
      </c>
      <c r="Q1825" s="29">
        <v>22519</v>
      </c>
      <c r="R1825" s="39" t="str">
        <f t="shared" si="28"/>
        <v>26.8.1961</v>
      </c>
      <c r="S1825" s="8" t="s">
        <v>167</v>
      </c>
      <c r="T1825" s="8" t="s">
        <v>167</v>
      </c>
      <c r="U1825" s="12"/>
      <c r="V1825" s="12"/>
      <c r="W1825" s="8" t="s">
        <v>167</v>
      </c>
      <c r="X1825" s="12"/>
    </row>
    <row r="1826" spans="1:24" ht="15" customHeight="1" x14ac:dyDescent="0.25">
      <c r="A1826" s="15" t="s">
        <v>24</v>
      </c>
      <c r="B1826" s="9">
        <v>2505</v>
      </c>
      <c r="D1826" s="12" t="s">
        <v>5493</v>
      </c>
      <c r="E1826" s="15" t="s">
        <v>1966</v>
      </c>
      <c r="F1826" s="15" t="s">
        <v>5494</v>
      </c>
      <c r="G1826" s="15" t="s">
        <v>5495</v>
      </c>
      <c r="H1826" s="38" t="str">
        <f t="shared" si="30"/>
        <v>Rhizocarpon effiguratum (Anzi) Th. Fr.</v>
      </c>
      <c r="I1826" s="10" t="s">
        <v>199</v>
      </c>
      <c r="J1826" s="8" t="s">
        <v>2144</v>
      </c>
      <c r="K1826" s="8" t="s">
        <v>2442</v>
      </c>
      <c r="L1826" s="8" t="s">
        <v>2442</v>
      </c>
      <c r="M1826" s="16" t="s">
        <v>5496</v>
      </c>
      <c r="N1826" s="16" t="s">
        <v>5497</v>
      </c>
      <c r="O1826" s="16" t="s">
        <v>5443</v>
      </c>
      <c r="Q1826" s="29">
        <v>23254</v>
      </c>
      <c r="R1826" s="39" t="str">
        <f t="shared" si="28"/>
        <v>31.8.1963</v>
      </c>
      <c r="S1826" s="8" t="s">
        <v>167</v>
      </c>
      <c r="T1826" s="8" t="s">
        <v>167</v>
      </c>
      <c r="U1826" s="12"/>
      <c r="V1826" s="12"/>
      <c r="W1826" s="8" t="s">
        <v>167</v>
      </c>
      <c r="X1826" s="12"/>
    </row>
    <row r="1827" spans="1:24" ht="15" customHeight="1" x14ac:dyDescent="0.25">
      <c r="A1827" s="15" t="s">
        <v>24</v>
      </c>
      <c r="B1827" s="9">
        <v>2506</v>
      </c>
      <c r="D1827" s="12" t="s">
        <v>1973</v>
      </c>
      <c r="E1827" s="15" t="s">
        <v>1966</v>
      </c>
      <c r="F1827" s="15" t="s">
        <v>1974</v>
      </c>
      <c r="G1827" s="15" t="s">
        <v>5465</v>
      </c>
      <c r="H1827" s="38" t="str">
        <f t="shared" si="30"/>
        <v>Rhizocarpon carpaticum Runem.</v>
      </c>
      <c r="I1827" s="10" t="s">
        <v>199</v>
      </c>
      <c r="J1827" s="8" t="s">
        <v>1613</v>
      </c>
      <c r="K1827" s="8" t="s">
        <v>5474</v>
      </c>
      <c r="L1827" s="8" t="s">
        <v>5474</v>
      </c>
      <c r="M1827" s="16" t="s">
        <v>5498</v>
      </c>
      <c r="N1827" s="16" t="s">
        <v>5499</v>
      </c>
      <c r="O1827" s="16" t="s">
        <v>5479</v>
      </c>
      <c r="Q1827" s="29">
        <v>24695</v>
      </c>
      <c r="R1827" s="39" t="str">
        <f t="shared" si="28"/>
        <v>11.8.1967</v>
      </c>
      <c r="S1827" s="8" t="s">
        <v>167</v>
      </c>
      <c r="T1827" s="8" t="s">
        <v>167</v>
      </c>
      <c r="U1827" s="12"/>
      <c r="V1827" s="12"/>
      <c r="W1827" s="8" t="s">
        <v>167</v>
      </c>
      <c r="X1827" s="12"/>
    </row>
    <row r="1828" spans="1:24" ht="15" customHeight="1" x14ac:dyDescent="0.25">
      <c r="A1828" s="15" t="s">
        <v>24</v>
      </c>
      <c r="B1828" s="9">
        <v>2507</v>
      </c>
      <c r="C1828" s="12">
        <v>163</v>
      </c>
      <c r="D1828" s="12" t="s">
        <v>5500</v>
      </c>
      <c r="E1828" s="15" t="s">
        <v>1966</v>
      </c>
      <c r="F1828" s="15" t="s">
        <v>5501</v>
      </c>
      <c r="G1828" s="15" t="s">
        <v>5485</v>
      </c>
      <c r="H1828" s="38" t="str">
        <f t="shared" si="30"/>
        <v>Rhizocarpon intermediellum Räs.</v>
      </c>
      <c r="I1828" s="10" t="s">
        <v>27</v>
      </c>
      <c r="J1828" s="8" t="s">
        <v>5502</v>
      </c>
      <c r="K1828" s="8" t="s">
        <v>5503</v>
      </c>
      <c r="L1828" s="8" t="s">
        <v>5504</v>
      </c>
      <c r="M1828" s="8" t="s">
        <v>5505</v>
      </c>
      <c r="N1828" s="16" t="s">
        <v>5506</v>
      </c>
      <c r="O1828" s="16" t="s">
        <v>5479</v>
      </c>
      <c r="Q1828" s="53" t="s">
        <v>5507</v>
      </c>
      <c r="R1828" s="39" t="str">
        <f t="shared" si="28"/>
        <v>September 1961</v>
      </c>
      <c r="S1828" s="8" t="s">
        <v>5508</v>
      </c>
      <c r="T1828" s="8" t="s">
        <v>5508</v>
      </c>
      <c r="U1828" s="12"/>
      <c r="V1828" s="12"/>
      <c r="W1828" s="8" t="s">
        <v>5509</v>
      </c>
      <c r="X1828" s="12"/>
    </row>
    <row r="1829" spans="1:24" ht="15" customHeight="1" x14ac:dyDescent="0.25">
      <c r="A1829" s="15" t="s">
        <v>24</v>
      </c>
      <c r="B1829" s="9">
        <v>2508</v>
      </c>
      <c r="D1829" s="12" t="s">
        <v>5510</v>
      </c>
      <c r="E1829" s="15" t="s">
        <v>1966</v>
      </c>
      <c r="F1829" s="15" t="s">
        <v>5511</v>
      </c>
      <c r="G1829" s="15" t="s">
        <v>5485</v>
      </c>
      <c r="H1829" s="38" t="str">
        <f t="shared" si="30"/>
        <v>Rhizocarpon macrosporum Räs.</v>
      </c>
      <c r="I1829" s="10" t="s">
        <v>199</v>
      </c>
      <c r="J1829" s="8" t="s">
        <v>2144</v>
      </c>
      <c r="K1829" s="8" t="s">
        <v>5469</v>
      </c>
      <c r="L1829" s="8" t="s">
        <v>5469</v>
      </c>
      <c r="M1829" s="8" t="s">
        <v>5512</v>
      </c>
      <c r="N1829" s="16" t="s">
        <v>1683</v>
      </c>
      <c r="O1829" s="16" t="s">
        <v>5513</v>
      </c>
      <c r="Q1829" s="29">
        <v>24365</v>
      </c>
      <c r="R1829" s="39" t="str">
        <f t="shared" si="28"/>
        <v>15.9.1966</v>
      </c>
      <c r="S1829" s="8" t="s">
        <v>167</v>
      </c>
      <c r="T1829" s="8" t="s">
        <v>167</v>
      </c>
      <c r="U1829" s="12"/>
      <c r="V1829" s="12"/>
      <c r="W1829" s="8" t="s">
        <v>167</v>
      </c>
      <c r="X1829" s="12"/>
    </row>
    <row r="1830" spans="1:24" ht="15" customHeight="1" x14ac:dyDescent="0.25">
      <c r="A1830" s="15" t="s">
        <v>24</v>
      </c>
      <c r="B1830" s="9">
        <v>2509</v>
      </c>
      <c r="D1830" s="12" t="s">
        <v>5500</v>
      </c>
      <c r="E1830" s="15" t="s">
        <v>1966</v>
      </c>
      <c r="F1830" s="15" t="s">
        <v>5501</v>
      </c>
      <c r="G1830" s="15" t="s">
        <v>5485</v>
      </c>
      <c r="H1830" s="38" t="str">
        <f t="shared" si="30"/>
        <v>Rhizocarpon intermediellum Räs.</v>
      </c>
      <c r="I1830" s="10" t="s">
        <v>199</v>
      </c>
      <c r="J1830" s="8" t="s">
        <v>2144</v>
      </c>
      <c r="K1830" s="8" t="s">
        <v>2442</v>
      </c>
      <c r="L1830" s="8" t="s">
        <v>2442</v>
      </c>
      <c r="M1830" s="8" t="s">
        <v>5514</v>
      </c>
      <c r="N1830" s="16" t="s">
        <v>5491</v>
      </c>
      <c r="O1830" s="16" t="s">
        <v>5443</v>
      </c>
      <c r="Q1830" s="29">
        <v>22068</v>
      </c>
      <c r="R1830" s="39" t="str">
        <f t="shared" si="28"/>
        <v>1.6.1960</v>
      </c>
      <c r="S1830" s="8" t="s">
        <v>167</v>
      </c>
      <c r="T1830" s="8" t="s">
        <v>167</v>
      </c>
      <c r="U1830" s="12"/>
      <c r="V1830" s="12"/>
      <c r="W1830" s="8" t="s">
        <v>167</v>
      </c>
      <c r="X1830" s="12"/>
    </row>
    <row r="1831" spans="1:24" ht="15" customHeight="1" x14ac:dyDescent="0.25">
      <c r="A1831" s="15" t="s">
        <v>24</v>
      </c>
      <c r="B1831" s="9">
        <v>2510</v>
      </c>
      <c r="D1831" s="12" t="s">
        <v>5515</v>
      </c>
      <c r="E1831" s="15" t="s">
        <v>1966</v>
      </c>
      <c r="F1831" s="12" t="s">
        <v>5516</v>
      </c>
      <c r="G1831" s="15" t="s">
        <v>5517</v>
      </c>
      <c r="H1831" s="38" t="str">
        <f t="shared" si="30"/>
        <v>Rhizocarpon atroflavescens ssp. pulvelurentum (Schaer.) Runem.</v>
      </c>
      <c r="I1831" s="10" t="s">
        <v>199</v>
      </c>
      <c r="J1831" s="8" t="s">
        <v>2144</v>
      </c>
      <c r="K1831" s="8" t="s">
        <v>5489</v>
      </c>
      <c r="L1831" s="8" t="s">
        <v>5489</v>
      </c>
      <c r="M1831" s="8" t="s">
        <v>5490</v>
      </c>
      <c r="N1831" s="16" t="s">
        <v>5518</v>
      </c>
      <c r="O1831" s="16" t="s">
        <v>5492</v>
      </c>
      <c r="Q1831" s="29">
        <v>22162</v>
      </c>
      <c r="R1831" s="39" t="str">
        <f t="shared" si="28"/>
        <v>3.9.1960</v>
      </c>
      <c r="S1831" s="8" t="s">
        <v>167</v>
      </c>
      <c r="T1831" s="8" t="s">
        <v>167</v>
      </c>
      <c r="U1831" s="12"/>
      <c r="V1831" s="12"/>
      <c r="W1831" s="8" t="s">
        <v>167</v>
      </c>
      <c r="X1831" s="12"/>
    </row>
    <row r="1832" spans="1:24" ht="15" customHeight="1" x14ac:dyDescent="0.25">
      <c r="A1832" s="15" t="s">
        <v>24</v>
      </c>
      <c r="B1832" s="9">
        <v>2511</v>
      </c>
      <c r="D1832" s="12" t="s">
        <v>5519</v>
      </c>
      <c r="E1832" s="15" t="s">
        <v>1966</v>
      </c>
      <c r="F1832" s="15" t="s">
        <v>5520</v>
      </c>
      <c r="G1832" s="15" t="s">
        <v>5521</v>
      </c>
      <c r="H1832" s="38" t="str">
        <f t="shared" si="30"/>
        <v>Rhizocarpon atroflavescens Lynge</v>
      </c>
      <c r="I1832" s="10" t="s">
        <v>199</v>
      </c>
      <c r="J1832" s="8" t="s">
        <v>2144</v>
      </c>
      <c r="K1832" s="8" t="s">
        <v>5489</v>
      </c>
      <c r="L1832" s="8" t="s">
        <v>5489</v>
      </c>
      <c r="M1832" s="8" t="s">
        <v>5522</v>
      </c>
      <c r="N1832" s="16" t="s">
        <v>5523</v>
      </c>
      <c r="Q1832" s="29">
        <v>20296</v>
      </c>
      <c r="R1832" s="39" t="str">
        <f t="shared" si="28"/>
        <v>26.7.1955</v>
      </c>
      <c r="S1832" s="8" t="s">
        <v>5524</v>
      </c>
      <c r="T1832" s="8" t="s">
        <v>195</v>
      </c>
      <c r="U1832" s="12"/>
      <c r="V1832" s="12"/>
      <c r="W1832" s="8" t="s">
        <v>5524</v>
      </c>
      <c r="X1832" s="12"/>
    </row>
    <row r="1833" spans="1:24" ht="15" customHeight="1" x14ac:dyDescent="0.25">
      <c r="A1833" s="15" t="s">
        <v>24</v>
      </c>
      <c r="B1833" s="9">
        <v>2512</v>
      </c>
      <c r="D1833" s="12" t="s">
        <v>5525</v>
      </c>
      <c r="E1833" s="15" t="s">
        <v>1966</v>
      </c>
      <c r="F1833" s="15" t="s">
        <v>5526</v>
      </c>
      <c r="G1833" s="15" t="s">
        <v>5465</v>
      </c>
      <c r="H1833" s="38" t="str">
        <f t="shared" si="30"/>
        <v>Rhizocarpon superficiale ssp. boreale Runem.</v>
      </c>
      <c r="I1833" s="10" t="s">
        <v>5527</v>
      </c>
      <c r="J1833" s="8" t="s">
        <v>5528</v>
      </c>
      <c r="K1833" s="8" t="s">
        <v>5529</v>
      </c>
      <c r="L1833" s="8" t="s">
        <v>5529</v>
      </c>
      <c r="M1833" s="8" t="s">
        <v>5530</v>
      </c>
      <c r="N1833" s="16" t="s">
        <v>5531</v>
      </c>
      <c r="Q1833" s="29">
        <v>22846</v>
      </c>
      <c r="R1833" s="39" t="str">
        <f t="shared" si="28"/>
        <v>19.7.1962</v>
      </c>
      <c r="S1833" s="8" t="s">
        <v>167</v>
      </c>
      <c r="T1833" s="8" t="s">
        <v>167</v>
      </c>
      <c r="U1833" s="12"/>
      <c r="V1833" s="12"/>
      <c r="W1833" s="8" t="s">
        <v>167</v>
      </c>
      <c r="X1833" s="12"/>
    </row>
    <row r="1834" spans="1:24" ht="15" customHeight="1" x14ac:dyDescent="0.25">
      <c r="A1834" s="15" t="s">
        <v>24</v>
      </c>
      <c r="B1834" s="9">
        <v>2513</v>
      </c>
      <c r="D1834" s="12" t="s">
        <v>5459</v>
      </c>
      <c r="E1834" s="15" t="s">
        <v>1966</v>
      </c>
      <c r="F1834" s="15" t="s">
        <v>2850</v>
      </c>
      <c r="G1834" s="15" t="s">
        <v>5460</v>
      </c>
      <c r="H1834" s="38" t="s">
        <v>5532</v>
      </c>
      <c r="I1834" s="10" t="s">
        <v>74</v>
      </c>
      <c r="J1834" s="8" t="s">
        <v>1180</v>
      </c>
      <c r="K1834" s="8" t="s">
        <v>5533</v>
      </c>
      <c r="L1834" s="8" t="s">
        <v>5534</v>
      </c>
      <c r="M1834" s="8" t="s">
        <v>5535</v>
      </c>
      <c r="N1834" s="16" t="s">
        <v>5536</v>
      </c>
      <c r="O1834" s="16" t="s">
        <v>5443</v>
      </c>
      <c r="Q1834" s="29">
        <v>23277</v>
      </c>
      <c r="R1834" s="39" t="str">
        <f t="shared" si="28"/>
        <v>23.9.1963</v>
      </c>
      <c r="S1834" s="8" t="s">
        <v>167</v>
      </c>
      <c r="T1834" s="8" t="s">
        <v>167</v>
      </c>
      <c r="U1834" s="12"/>
      <c r="V1834" s="12"/>
      <c r="W1834" s="8" t="s">
        <v>167</v>
      </c>
      <c r="X1834" s="12"/>
    </row>
    <row r="1835" spans="1:24" ht="15" customHeight="1" x14ac:dyDescent="0.25">
      <c r="A1835" s="15" t="s">
        <v>24</v>
      </c>
      <c r="B1835" s="9">
        <v>2514</v>
      </c>
      <c r="D1835" s="12" t="s">
        <v>1966</v>
      </c>
      <c r="E1835" s="15" t="s">
        <v>1966</v>
      </c>
      <c r="F1835" s="8" t="s">
        <v>67</v>
      </c>
      <c r="H1835" s="38" t="str">
        <f>D1835</f>
        <v>Rhizocarpon</v>
      </c>
      <c r="I1835" s="10" t="s">
        <v>74</v>
      </c>
      <c r="J1835" s="8" t="s">
        <v>1242</v>
      </c>
      <c r="K1835" s="8" t="s">
        <v>2245</v>
      </c>
      <c r="L1835" s="8" t="s">
        <v>2003</v>
      </c>
      <c r="M1835" s="8" t="s">
        <v>5537</v>
      </c>
      <c r="N1835" s="16" t="s">
        <v>5538</v>
      </c>
      <c r="O1835" s="16" t="s">
        <v>5443</v>
      </c>
      <c r="Q1835" s="29">
        <v>35231</v>
      </c>
      <c r="R1835" s="39" t="str">
        <f t="shared" si="28"/>
        <v>15.6.1996</v>
      </c>
      <c r="S1835" s="8" t="s">
        <v>195</v>
      </c>
      <c r="T1835" s="12"/>
      <c r="U1835" s="12"/>
      <c r="V1835" s="12"/>
      <c r="W1835" s="8" t="s">
        <v>195</v>
      </c>
      <c r="X1835" s="12"/>
    </row>
    <row r="1836" spans="1:24" ht="15" customHeight="1" x14ac:dyDescent="0.25">
      <c r="A1836" s="15" t="s">
        <v>24</v>
      </c>
      <c r="B1836" s="9">
        <v>2515</v>
      </c>
      <c r="C1836" s="12">
        <v>439</v>
      </c>
      <c r="D1836" s="12" t="s">
        <v>5539</v>
      </c>
      <c r="E1836" s="15" t="s">
        <v>5540</v>
      </c>
      <c r="F1836" s="15" t="s">
        <v>5541</v>
      </c>
      <c r="G1836" s="15" t="s">
        <v>5542</v>
      </c>
      <c r="H1836" s="38" t="str">
        <f>D1836</f>
        <v>Schaereria fuscocinerea (Nyl.) Clauzade et Roux</v>
      </c>
      <c r="I1836" s="10" t="s">
        <v>74</v>
      </c>
      <c r="J1836" s="8" t="s">
        <v>1242</v>
      </c>
      <c r="K1836" s="8" t="s">
        <v>2245</v>
      </c>
      <c r="L1836" s="8" t="s">
        <v>2297</v>
      </c>
      <c r="M1836" s="8" t="s">
        <v>5455</v>
      </c>
      <c r="N1836" s="16" t="s">
        <v>5456</v>
      </c>
      <c r="Q1836" s="29">
        <v>39650</v>
      </c>
      <c r="R1836" s="39" t="str">
        <f t="shared" si="28"/>
        <v>21.7.2008</v>
      </c>
      <c r="S1836" s="8" t="s">
        <v>5457</v>
      </c>
      <c r="T1836" s="8" t="s">
        <v>5457</v>
      </c>
      <c r="U1836" s="12"/>
      <c r="V1836" s="12"/>
      <c r="W1836" s="8" t="s">
        <v>789</v>
      </c>
      <c r="X1836" s="8" t="s">
        <v>5543</v>
      </c>
    </row>
    <row r="1837" spans="1:24" ht="15" customHeight="1" x14ac:dyDescent="0.25">
      <c r="A1837" s="15" t="s">
        <v>24</v>
      </c>
      <c r="B1837" s="9">
        <v>2516</v>
      </c>
      <c r="D1837" s="12" t="s">
        <v>5544</v>
      </c>
      <c r="E1837" s="15" t="s">
        <v>1966</v>
      </c>
      <c r="F1837" s="15" t="s">
        <v>5545</v>
      </c>
      <c r="G1837" s="15" t="s">
        <v>5546</v>
      </c>
      <c r="H1837" s="38" t="s">
        <v>5547</v>
      </c>
      <c r="I1837" s="10" t="s">
        <v>5548</v>
      </c>
      <c r="J1837" s="8" t="s">
        <v>5549</v>
      </c>
      <c r="K1837" s="8" t="s">
        <v>5550</v>
      </c>
      <c r="Q1837" s="29">
        <v>7870</v>
      </c>
      <c r="R1837" s="39" t="str">
        <f t="shared" si="28"/>
        <v>18.7.1921</v>
      </c>
      <c r="S1837" s="8" t="s">
        <v>5521</v>
      </c>
      <c r="T1837" s="8" t="s">
        <v>5521</v>
      </c>
      <c r="U1837" s="8" t="s">
        <v>5551</v>
      </c>
      <c r="V1837" s="12"/>
      <c r="W1837" s="12"/>
      <c r="X1837" s="12"/>
    </row>
    <row r="1838" spans="1:24" ht="15" customHeight="1" x14ac:dyDescent="0.25">
      <c r="A1838" s="15" t="s">
        <v>24</v>
      </c>
      <c r="B1838" s="9">
        <v>2517</v>
      </c>
      <c r="D1838" s="12" t="s">
        <v>5515</v>
      </c>
      <c r="E1838" s="15" t="s">
        <v>1966</v>
      </c>
      <c r="F1838" s="12" t="s">
        <v>5516</v>
      </c>
      <c r="G1838" s="15" t="s">
        <v>5517</v>
      </c>
      <c r="H1838" s="38" t="str">
        <f>D1838</f>
        <v>Rhizocarpon atroflavescens ssp. pulvelurentum (Schaer.) Runem.</v>
      </c>
      <c r="I1838" s="10" t="s">
        <v>199</v>
      </c>
      <c r="J1838" s="8" t="s">
        <v>2144</v>
      </c>
      <c r="K1838" s="8" t="s">
        <v>5489</v>
      </c>
      <c r="L1838" s="8" t="s">
        <v>5489</v>
      </c>
      <c r="M1838" s="8" t="s">
        <v>5490</v>
      </c>
      <c r="N1838" s="16" t="s">
        <v>5552</v>
      </c>
      <c r="O1838" s="16" t="s">
        <v>5479</v>
      </c>
      <c r="Q1838" s="29">
        <v>20293</v>
      </c>
      <c r="R1838" s="39" t="str">
        <f t="shared" si="28"/>
        <v>23.7.1955</v>
      </c>
      <c r="S1838" s="8" t="s">
        <v>5524</v>
      </c>
      <c r="T1838" s="8" t="s">
        <v>167</v>
      </c>
      <c r="U1838" s="12"/>
      <c r="V1838" s="12"/>
      <c r="W1838" s="8" t="s">
        <v>5524</v>
      </c>
      <c r="X1838" s="12"/>
    </row>
    <row r="1839" spans="1:24" ht="15" customHeight="1" x14ac:dyDescent="0.25">
      <c r="A1839" s="15" t="s">
        <v>24</v>
      </c>
      <c r="B1839" s="9">
        <v>2518</v>
      </c>
      <c r="C1839" s="12">
        <v>442</v>
      </c>
      <c r="D1839" s="12" t="s">
        <v>5459</v>
      </c>
      <c r="E1839" s="15" t="s">
        <v>1966</v>
      </c>
      <c r="F1839" s="15" t="s">
        <v>2850</v>
      </c>
      <c r="G1839" s="15" t="s">
        <v>5460</v>
      </c>
      <c r="H1839" s="38" t="s">
        <v>5532</v>
      </c>
      <c r="I1839" s="10" t="s">
        <v>74</v>
      </c>
      <c r="J1839" s="8" t="s">
        <v>1242</v>
      </c>
      <c r="K1839" s="8" t="s">
        <v>2245</v>
      </c>
      <c r="L1839" s="8" t="s">
        <v>2297</v>
      </c>
      <c r="M1839" s="8" t="s">
        <v>5455</v>
      </c>
      <c r="N1839" s="16" t="s">
        <v>5456</v>
      </c>
      <c r="Q1839" s="29">
        <v>39650</v>
      </c>
      <c r="R1839" s="39" t="str">
        <f t="shared" si="28"/>
        <v>21.7.2008</v>
      </c>
      <c r="S1839" s="8" t="s">
        <v>5457</v>
      </c>
      <c r="T1839" s="8" t="s">
        <v>5457</v>
      </c>
      <c r="U1839" s="12"/>
      <c r="V1839" s="12"/>
      <c r="W1839" s="8" t="s">
        <v>789</v>
      </c>
      <c r="X1839" s="12"/>
    </row>
    <row r="1840" spans="1:24" ht="15" customHeight="1" x14ac:dyDescent="0.25">
      <c r="A1840" s="15" t="s">
        <v>24</v>
      </c>
      <c r="B1840" s="9">
        <v>2519</v>
      </c>
      <c r="D1840" s="12" t="s">
        <v>5515</v>
      </c>
      <c r="E1840" s="15" t="s">
        <v>1966</v>
      </c>
      <c r="F1840" s="12" t="s">
        <v>5516</v>
      </c>
      <c r="G1840" s="15" t="s">
        <v>5517</v>
      </c>
      <c r="H1840" s="38" t="str">
        <f>D1840</f>
        <v>Rhizocarpon atroflavescens ssp. pulvelurentum (Schaer.) Runem.</v>
      </c>
      <c r="I1840" s="10" t="s">
        <v>199</v>
      </c>
      <c r="J1840" s="8" t="s">
        <v>2144</v>
      </c>
      <c r="K1840" s="8" t="s">
        <v>2442</v>
      </c>
      <c r="L1840" s="8" t="s">
        <v>2442</v>
      </c>
      <c r="M1840" s="8" t="s">
        <v>5553</v>
      </c>
      <c r="N1840" s="16" t="s">
        <v>5491</v>
      </c>
      <c r="O1840" s="16" t="s">
        <v>5443</v>
      </c>
      <c r="Q1840" s="29">
        <v>23257</v>
      </c>
      <c r="R1840" s="39" t="str">
        <f t="shared" si="28"/>
        <v>3.9.1963</v>
      </c>
      <c r="S1840" s="8" t="s">
        <v>167</v>
      </c>
      <c r="T1840" s="8" t="s">
        <v>167</v>
      </c>
      <c r="U1840" s="12"/>
      <c r="V1840" s="12"/>
      <c r="W1840" s="8" t="s">
        <v>5554</v>
      </c>
      <c r="X1840" s="12"/>
    </row>
    <row r="1841" spans="1:25" ht="15" customHeight="1" x14ac:dyDescent="0.25">
      <c r="A1841" s="15" t="s">
        <v>24</v>
      </c>
      <c r="B1841" s="9">
        <v>2520</v>
      </c>
      <c r="C1841" s="12">
        <v>73</v>
      </c>
      <c r="D1841" s="12" t="s">
        <v>5515</v>
      </c>
      <c r="E1841" s="15" t="s">
        <v>1966</v>
      </c>
      <c r="F1841" s="12" t="s">
        <v>5516</v>
      </c>
      <c r="G1841" s="15" t="s">
        <v>5517</v>
      </c>
      <c r="H1841" s="38" t="str">
        <f>D1841</f>
        <v>Rhizocarpon atroflavescens ssp. pulvelurentum (Schaer.) Runem.</v>
      </c>
      <c r="I1841" s="10" t="s">
        <v>199</v>
      </c>
      <c r="J1841" s="8" t="s">
        <v>2144</v>
      </c>
      <c r="K1841" s="8" t="s">
        <v>5489</v>
      </c>
      <c r="L1841" s="8" t="s">
        <v>5489</v>
      </c>
      <c r="M1841" s="8" t="s">
        <v>5555</v>
      </c>
      <c r="N1841" s="16" t="s">
        <v>5556</v>
      </c>
      <c r="O1841" s="16" t="s">
        <v>5479</v>
      </c>
      <c r="Q1841" s="29">
        <v>20932</v>
      </c>
      <c r="R1841" s="39" t="str">
        <f t="shared" si="28"/>
        <v>22.4.1957</v>
      </c>
      <c r="S1841" s="8" t="s">
        <v>2164</v>
      </c>
      <c r="T1841" s="8" t="s">
        <v>167</v>
      </c>
      <c r="U1841" s="12"/>
      <c r="V1841" s="12"/>
      <c r="W1841" s="12"/>
      <c r="X1841" s="12"/>
    </row>
    <row r="1842" spans="1:25" ht="15" customHeight="1" x14ac:dyDescent="0.25">
      <c r="A1842" s="15" t="s">
        <v>24</v>
      </c>
      <c r="B1842" s="9">
        <v>2521</v>
      </c>
      <c r="D1842" s="12" t="s">
        <v>3404</v>
      </c>
      <c r="E1842" s="15" t="s">
        <v>1966</v>
      </c>
      <c r="F1842" s="15" t="s">
        <v>3405</v>
      </c>
      <c r="G1842" s="15" t="s">
        <v>3406</v>
      </c>
      <c r="H1842" s="38" t="str">
        <f>D1842</f>
        <v>Rhizocarpon lecanorinum Anders</v>
      </c>
      <c r="I1842" s="10" t="s">
        <v>74</v>
      </c>
      <c r="J1842" s="8" t="s">
        <v>1242</v>
      </c>
      <c r="K1842" s="8" t="s">
        <v>2245</v>
      </c>
      <c r="L1842" s="8" t="s">
        <v>5557</v>
      </c>
      <c r="M1842" s="8" t="s">
        <v>5558</v>
      </c>
      <c r="N1842" s="16" t="s">
        <v>5559</v>
      </c>
      <c r="O1842" s="16" t="s">
        <v>5479</v>
      </c>
      <c r="Q1842" s="29">
        <v>23980</v>
      </c>
      <c r="R1842" s="39" t="str">
        <f t="shared" si="28"/>
        <v>26.8.1965</v>
      </c>
      <c r="S1842" s="8" t="s">
        <v>5482</v>
      </c>
      <c r="T1842" s="8" t="s">
        <v>167</v>
      </c>
      <c r="U1842" s="12"/>
      <c r="V1842" s="12"/>
      <c r="W1842" s="12"/>
      <c r="X1842" s="12"/>
    </row>
    <row r="1843" spans="1:25" ht="15" customHeight="1" x14ac:dyDescent="0.25">
      <c r="A1843" s="15" t="s">
        <v>24</v>
      </c>
      <c r="B1843" s="9">
        <v>2522</v>
      </c>
      <c r="C1843" s="12">
        <v>812</v>
      </c>
      <c r="D1843" s="12" t="s">
        <v>2849</v>
      </c>
      <c r="E1843" s="15" t="s">
        <v>1966</v>
      </c>
      <c r="F1843" s="15" t="s">
        <v>2850</v>
      </c>
      <c r="G1843" s="15" t="s">
        <v>5460</v>
      </c>
      <c r="H1843" s="38" t="s">
        <v>5560</v>
      </c>
      <c r="I1843" s="10" t="s">
        <v>47</v>
      </c>
      <c r="J1843" s="8" t="s">
        <v>47</v>
      </c>
      <c r="K1843" s="8" t="s">
        <v>5561</v>
      </c>
      <c r="L1843" s="8" t="s">
        <v>5562</v>
      </c>
      <c r="M1843" s="8" t="s">
        <v>5563</v>
      </c>
      <c r="O1843" s="16" t="s">
        <v>5479</v>
      </c>
      <c r="Q1843" s="29">
        <v>15518</v>
      </c>
      <c r="R1843" s="39" t="str">
        <f t="shared" si="28"/>
        <v>26.6.1942</v>
      </c>
      <c r="S1843" s="8" t="s">
        <v>4683</v>
      </c>
      <c r="T1843" s="8" t="s">
        <v>4683</v>
      </c>
      <c r="U1843" s="12"/>
      <c r="V1843" s="12"/>
      <c r="W1843" s="8" t="s">
        <v>5564</v>
      </c>
      <c r="X1843" s="12"/>
    </row>
    <row r="1844" spans="1:25" ht="15" customHeight="1" x14ac:dyDescent="0.25">
      <c r="A1844" s="15" t="s">
        <v>24</v>
      </c>
      <c r="B1844" s="9">
        <v>2523</v>
      </c>
      <c r="C1844" s="12">
        <v>811</v>
      </c>
      <c r="D1844" s="12" t="s">
        <v>2849</v>
      </c>
      <c r="E1844" s="15" t="s">
        <v>1966</v>
      </c>
      <c r="F1844" s="15" t="s">
        <v>2850</v>
      </c>
      <c r="G1844" s="15" t="s">
        <v>5460</v>
      </c>
      <c r="H1844" s="38" t="s">
        <v>5565</v>
      </c>
      <c r="I1844" s="10" t="s">
        <v>47</v>
      </c>
      <c r="J1844" s="8" t="s">
        <v>5566</v>
      </c>
      <c r="K1844" s="8" t="s">
        <v>5567</v>
      </c>
      <c r="L1844" s="8" t="s">
        <v>5568</v>
      </c>
      <c r="M1844" s="8" t="s">
        <v>5569</v>
      </c>
      <c r="O1844" s="16" t="s">
        <v>5513</v>
      </c>
      <c r="Q1844" s="29">
        <v>15469</v>
      </c>
      <c r="R1844" s="39" t="str">
        <f t="shared" si="28"/>
        <v>8.5.1942</v>
      </c>
      <c r="S1844" s="8" t="s">
        <v>4683</v>
      </c>
      <c r="T1844" s="8" t="s">
        <v>4683</v>
      </c>
      <c r="U1844" s="12"/>
      <c r="V1844" s="12"/>
      <c r="W1844" s="8" t="s">
        <v>5564</v>
      </c>
      <c r="X1844" s="12"/>
    </row>
    <row r="1845" spans="1:25" ht="15" customHeight="1" x14ac:dyDescent="0.25">
      <c r="A1845" s="15" t="s">
        <v>3591</v>
      </c>
      <c r="B1845" s="9">
        <v>2524</v>
      </c>
      <c r="C1845" s="12" t="s">
        <v>5570</v>
      </c>
      <c r="D1845" s="12" t="s">
        <v>5571</v>
      </c>
      <c r="E1845" s="15" t="s">
        <v>5572</v>
      </c>
      <c r="F1845" s="15" t="s">
        <v>5573</v>
      </c>
      <c r="G1845" s="12" t="s">
        <v>5574</v>
      </c>
      <c r="H1845" s="38" t="str">
        <f>D1845</f>
        <v>Daedaleopsis confragosa (Bolton) J. Schöt.</v>
      </c>
      <c r="I1845" s="10" t="s">
        <v>74</v>
      </c>
      <c r="J1845" s="8" t="s">
        <v>1203</v>
      </c>
      <c r="K1845" s="8"/>
      <c r="L1845" s="8" t="s">
        <v>5073</v>
      </c>
      <c r="M1845" s="8" t="s">
        <v>5575</v>
      </c>
      <c r="N1845" s="16" t="s">
        <v>5576</v>
      </c>
      <c r="O1845" s="16" t="s">
        <v>5577</v>
      </c>
      <c r="Q1845" s="29">
        <v>40994</v>
      </c>
      <c r="R1845" s="39" t="str">
        <f t="shared" si="28"/>
        <v>26.3.2012</v>
      </c>
      <c r="S1845" s="13" t="s">
        <v>5578</v>
      </c>
      <c r="T1845" s="13" t="s">
        <v>5578</v>
      </c>
      <c r="U1845" s="12"/>
      <c r="V1845" s="12"/>
      <c r="W1845" s="8" t="s">
        <v>3598</v>
      </c>
      <c r="X1845" s="12"/>
    </row>
    <row r="1846" spans="1:25" ht="15" customHeight="1" x14ac:dyDescent="0.25">
      <c r="A1846" s="15" t="s">
        <v>3591</v>
      </c>
      <c r="B1846" s="9">
        <v>2525</v>
      </c>
      <c r="C1846" s="12" t="s">
        <v>5579</v>
      </c>
      <c r="D1846" s="12" t="s">
        <v>5571</v>
      </c>
      <c r="E1846" s="15" t="s">
        <v>5572</v>
      </c>
      <c r="F1846" s="15" t="s">
        <v>5573</v>
      </c>
      <c r="G1846" s="12" t="s">
        <v>5574</v>
      </c>
      <c r="H1846" s="38" t="str">
        <f>D1846</f>
        <v>Daedaleopsis confragosa (Bolton) J. Schöt.</v>
      </c>
      <c r="I1846" s="10" t="s">
        <v>74</v>
      </c>
      <c r="J1846" s="8" t="s">
        <v>1203</v>
      </c>
      <c r="L1846" s="8" t="s">
        <v>5073</v>
      </c>
      <c r="M1846" s="8" t="s">
        <v>5580</v>
      </c>
      <c r="N1846" s="16" t="s">
        <v>5581</v>
      </c>
      <c r="O1846" s="16" t="s">
        <v>5582</v>
      </c>
      <c r="Q1846" s="29">
        <v>41035</v>
      </c>
      <c r="R1846" s="39" t="str">
        <f t="shared" si="28"/>
        <v>6.5.2012</v>
      </c>
      <c r="S1846" s="13" t="s">
        <v>3598</v>
      </c>
      <c r="T1846" s="13" t="s">
        <v>3598</v>
      </c>
      <c r="U1846" s="12"/>
      <c r="V1846" s="12"/>
      <c r="W1846" s="8" t="s">
        <v>3598</v>
      </c>
      <c r="X1846" s="12"/>
    </row>
    <row r="1847" spans="1:25" ht="15" customHeight="1" x14ac:dyDescent="0.25">
      <c r="A1847" s="12" t="s">
        <v>3591</v>
      </c>
      <c r="B1847" s="9">
        <v>2526</v>
      </c>
      <c r="D1847" s="12" t="s">
        <v>5571</v>
      </c>
      <c r="E1847" s="15" t="s">
        <v>5572</v>
      </c>
      <c r="F1847" s="15" t="s">
        <v>5573</v>
      </c>
      <c r="G1847" s="12" t="s">
        <v>5574</v>
      </c>
      <c r="H1847" s="38" t="str">
        <f>D1847</f>
        <v>Daedaleopsis confragosa (Bolton) J. Schöt.</v>
      </c>
      <c r="I1847" s="10" t="s">
        <v>74</v>
      </c>
      <c r="J1847" s="8" t="s">
        <v>1203</v>
      </c>
      <c r="L1847" s="8" t="s">
        <v>5073</v>
      </c>
      <c r="M1847" s="8" t="s">
        <v>5583</v>
      </c>
      <c r="N1847" s="16" t="s">
        <v>5095</v>
      </c>
      <c r="O1847" s="16" t="s">
        <v>5584</v>
      </c>
      <c r="Q1847" s="29">
        <v>41095</v>
      </c>
      <c r="R1847" s="39" t="str">
        <f t="shared" si="28"/>
        <v>5.7.2012</v>
      </c>
      <c r="S1847" s="13" t="s">
        <v>5578</v>
      </c>
      <c r="T1847" s="13" t="s">
        <v>5578</v>
      </c>
      <c r="U1847" s="12"/>
      <c r="V1847" s="12"/>
      <c r="W1847" s="8" t="s">
        <v>3598</v>
      </c>
      <c r="X1847" s="12"/>
    </row>
    <row r="1848" spans="1:25" ht="15" customHeight="1" x14ac:dyDescent="0.25">
      <c r="A1848" s="12" t="s">
        <v>3591</v>
      </c>
      <c r="B1848" s="9">
        <v>2527</v>
      </c>
      <c r="D1848" s="12" t="s">
        <v>5571</v>
      </c>
      <c r="E1848" s="15" t="s">
        <v>5572</v>
      </c>
      <c r="F1848" s="15" t="s">
        <v>5573</v>
      </c>
      <c r="G1848" s="12" t="s">
        <v>5574</v>
      </c>
      <c r="H1848" s="38" t="str">
        <f>D1848</f>
        <v>Daedaleopsis confragosa (Bolton) J. Schöt.</v>
      </c>
      <c r="I1848" s="10" t="s">
        <v>74</v>
      </c>
      <c r="J1848" s="8" t="s">
        <v>1203</v>
      </c>
      <c r="L1848" s="8" t="s">
        <v>5073</v>
      </c>
      <c r="M1848" s="8" t="s">
        <v>5585</v>
      </c>
      <c r="O1848" s="16" t="s">
        <v>5586</v>
      </c>
      <c r="Q1848" s="29">
        <v>41022</v>
      </c>
      <c r="R1848" s="39" t="str">
        <f t="shared" si="28"/>
        <v>23.4.2012</v>
      </c>
      <c r="S1848" s="13" t="s">
        <v>5578</v>
      </c>
      <c r="T1848" s="13" t="s">
        <v>5578</v>
      </c>
      <c r="U1848" s="12"/>
      <c r="V1848" s="12"/>
      <c r="W1848" s="8" t="s">
        <v>3598</v>
      </c>
      <c r="X1848" s="12"/>
    </row>
    <row r="1849" spans="1:25" ht="15" customHeight="1" x14ac:dyDescent="0.25">
      <c r="A1849" s="15" t="s">
        <v>24</v>
      </c>
      <c r="B1849" s="9">
        <v>2528</v>
      </c>
      <c r="C1849" s="19"/>
      <c r="D1849" s="19" t="s">
        <v>4345</v>
      </c>
      <c r="E1849" s="16" t="s">
        <v>1061</v>
      </c>
      <c r="F1849" s="13" t="s">
        <v>67</v>
      </c>
      <c r="G1849" s="19"/>
      <c r="H1849" s="49" t="str">
        <f>D1849</f>
        <v>Stereocaulon sp.</v>
      </c>
      <c r="I1849" s="18" t="s">
        <v>74</v>
      </c>
      <c r="J1849" s="13" t="s">
        <v>1242</v>
      </c>
      <c r="K1849" s="19" t="s">
        <v>2245</v>
      </c>
      <c r="L1849" s="13" t="s">
        <v>5587</v>
      </c>
      <c r="M1849" s="13" t="s">
        <v>5588</v>
      </c>
      <c r="N1849" s="16" t="s">
        <v>5589</v>
      </c>
      <c r="O1849" s="19"/>
      <c r="P1849" s="19"/>
      <c r="Q1849" s="41">
        <v>34898</v>
      </c>
      <c r="R1849" s="42" t="str">
        <f t="shared" si="28"/>
        <v>18.7.1995</v>
      </c>
      <c r="S1849" s="13" t="s">
        <v>195</v>
      </c>
      <c r="T1849" s="19"/>
      <c r="U1849" s="19"/>
      <c r="V1849" s="19"/>
      <c r="W1849" s="19"/>
      <c r="X1849" s="19"/>
      <c r="Y1849" s="19"/>
    </row>
    <row r="1850" spans="1:25" ht="15" customHeight="1" x14ac:dyDescent="0.25">
      <c r="A1850" s="15" t="s">
        <v>24</v>
      </c>
      <c r="B1850" s="15">
        <v>2529</v>
      </c>
      <c r="C1850" s="15">
        <v>175</v>
      </c>
      <c r="D1850" s="10" t="str">
        <f t="shared" ref="D1850:D1885" si="31">E1850&amp;" "&amp;F1850&amp;" "&amp;G1850</f>
        <v>Cladonia gracilis subsp. gracilis (L.) Willd.</v>
      </c>
      <c r="E1850" s="15" t="s">
        <v>26</v>
      </c>
      <c r="F1850" s="15" t="s">
        <v>5651</v>
      </c>
      <c r="G1850" s="12" t="s">
        <v>2750</v>
      </c>
      <c r="H1850" s="38" t="s">
        <v>5652</v>
      </c>
      <c r="I1850" s="15" t="s">
        <v>74</v>
      </c>
      <c r="J1850" s="15" t="s">
        <v>1180</v>
      </c>
      <c r="K1850" s="15" t="s">
        <v>1182</v>
      </c>
      <c r="M1850" s="15" t="s">
        <v>5653</v>
      </c>
      <c r="N1850" s="15" t="s">
        <v>5654</v>
      </c>
      <c r="Q1850" s="29">
        <v>11159</v>
      </c>
      <c r="R1850" s="39" t="str">
        <f t="shared" si="28"/>
        <v>20.7.1930</v>
      </c>
      <c r="S1850" s="15" t="s">
        <v>124</v>
      </c>
      <c r="T1850" s="15" t="s">
        <v>124</v>
      </c>
      <c r="U1850" s="15" t="s">
        <v>649</v>
      </c>
      <c r="V1850" s="15"/>
      <c r="W1850" s="15" t="s">
        <v>5655</v>
      </c>
      <c r="X1850" s="15" t="s">
        <v>5656</v>
      </c>
    </row>
    <row r="1851" spans="1:25" ht="15" customHeight="1" x14ac:dyDescent="0.25">
      <c r="A1851" s="15" t="s">
        <v>24</v>
      </c>
      <c r="B1851" s="15">
        <v>2530</v>
      </c>
      <c r="C1851" s="15">
        <v>175</v>
      </c>
      <c r="D1851" s="10" t="str">
        <f t="shared" si="31"/>
        <v>Cladonia gracilis subsp. gracilis (L.) Willd.</v>
      </c>
      <c r="E1851" s="15" t="s">
        <v>26</v>
      </c>
      <c r="F1851" s="15" t="s">
        <v>5651</v>
      </c>
      <c r="G1851" s="12" t="s">
        <v>2750</v>
      </c>
      <c r="H1851" s="38" t="s">
        <v>5652</v>
      </c>
      <c r="I1851" s="15" t="s">
        <v>74</v>
      </c>
      <c r="J1851" s="15" t="s">
        <v>1180</v>
      </c>
      <c r="K1851" s="15" t="s">
        <v>1182</v>
      </c>
      <c r="M1851" s="15" t="s">
        <v>5653</v>
      </c>
      <c r="N1851" s="15" t="s">
        <v>5654</v>
      </c>
      <c r="Q1851" s="29">
        <v>11159</v>
      </c>
      <c r="R1851" s="39" t="str">
        <f t="shared" si="28"/>
        <v>20.7.1930</v>
      </c>
      <c r="S1851" s="15" t="s">
        <v>124</v>
      </c>
      <c r="T1851" s="15" t="s">
        <v>124</v>
      </c>
      <c r="U1851" s="15" t="s">
        <v>649</v>
      </c>
      <c r="V1851" s="15"/>
      <c r="W1851" s="15" t="s">
        <v>5655</v>
      </c>
      <c r="X1851" s="15" t="s">
        <v>5656</v>
      </c>
    </row>
    <row r="1852" spans="1:25" ht="15" customHeight="1" x14ac:dyDescent="0.25">
      <c r="A1852" s="15" t="s">
        <v>24</v>
      </c>
      <c r="B1852" s="15">
        <v>2531</v>
      </c>
      <c r="C1852" s="15">
        <v>175</v>
      </c>
      <c r="D1852" s="10" t="str">
        <f t="shared" si="31"/>
        <v>Cladonia gracilis subsp. gracilis (L.) Willd.</v>
      </c>
      <c r="E1852" s="15" t="s">
        <v>26</v>
      </c>
      <c r="F1852" s="15" t="s">
        <v>5651</v>
      </c>
      <c r="G1852" s="12" t="s">
        <v>2750</v>
      </c>
      <c r="H1852" s="38" t="s">
        <v>5652</v>
      </c>
      <c r="I1852" s="15" t="s">
        <v>74</v>
      </c>
      <c r="J1852" s="15" t="s">
        <v>1180</v>
      </c>
      <c r="K1852" s="15" t="s">
        <v>1182</v>
      </c>
      <c r="M1852" s="15" t="s">
        <v>5653</v>
      </c>
      <c r="N1852" s="15" t="s">
        <v>5654</v>
      </c>
      <c r="Q1852" s="29">
        <v>11159</v>
      </c>
      <c r="R1852" s="39" t="str">
        <f t="shared" si="28"/>
        <v>20.7.1930</v>
      </c>
      <c r="S1852" s="15" t="s">
        <v>124</v>
      </c>
      <c r="T1852" s="15" t="s">
        <v>124</v>
      </c>
      <c r="U1852" s="15" t="s">
        <v>649</v>
      </c>
      <c r="V1852" s="15"/>
      <c r="W1852" s="15" t="s">
        <v>5655</v>
      </c>
      <c r="X1852" s="15" t="s">
        <v>5656</v>
      </c>
    </row>
    <row r="1853" spans="1:25" ht="15" customHeight="1" x14ac:dyDescent="0.25">
      <c r="A1853" s="15" t="s">
        <v>24</v>
      </c>
      <c r="B1853" s="15">
        <v>2532</v>
      </c>
      <c r="C1853" s="15">
        <v>175</v>
      </c>
      <c r="D1853" s="10" t="str">
        <f t="shared" si="31"/>
        <v>Cladonia gracilis subsp. gracilis (L.) Willd.</v>
      </c>
      <c r="E1853" s="15" t="s">
        <v>26</v>
      </c>
      <c r="F1853" s="15" t="s">
        <v>5651</v>
      </c>
      <c r="G1853" s="12" t="s">
        <v>2750</v>
      </c>
      <c r="H1853" s="38" t="s">
        <v>5652</v>
      </c>
      <c r="I1853" s="15" t="s">
        <v>74</v>
      </c>
      <c r="J1853" s="15" t="s">
        <v>1180</v>
      </c>
      <c r="K1853" s="15" t="s">
        <v>1182</v>
      </c>
      <c r="M1853" s="15" t="s">
        <v>5653</v>
      </c>
      <c r="N1853" s="15" t="s">
        <v>5654</v>
      </c>
      <c r="Q1853" s="29">
        <v>11159</v>
      </c>
      <c r="R1853" s="39" t="str">
        <f t="shared" si="28"/>
        <v>20.7.1930</v>
      </c>
      <c r="S1853" s="15" t="s">
        <v>124</v>
      </c>
      <c r="T1853" s="15" t="s">
        <v>124</v>
      </c>
      <c r="U1853" s="15" t="s">
        <v>649</v>
      </c>
      <c r="V1853" s="15"/>
      <c r="W1853" s="15" t="s">
        <v>5655</v>
      </c>
      <c r="X1853" s="15" t="s">
        <v>5656</v>
      </c>
    </row>
    <row r="1854" spans="1:25" ht="15" customHeight="1" x14ac:dyDescent="0.25">
      <c r="A1854" s="15" t="s">
        <v>24</v>
      </c>
      <c r="B1854" s="15">
        <v>2533</v>
      </c>
      <c r="C1854" s="15">
        <v>54</v>
      </c>
      <c r="D1854" s="10" t="str">
        <f t="shared" si="31"/>
        <v>Rhizocarpon obscuratum (Ach.) A. Massal.</v>
      </c>
      <c r="E1854" s="15" t="s">
        <v>1966</v>
      </c>
      <c r="F1854" s="15" t="s">
        <v>5657</v>
      </c>
      <c r="G1854" s="12" t="s">
        <v>1225</v>
      </c>
      <c r="H1854" s="38" t="s">
        <v>5658</v>
      </c>
      <c r="I1854" s="15" t="s">
        <v>74</v>
      </c>
      <c r="J1854" s="15" t="s">
        <v>1180</v>
      </c>
      <c r="K1854" s="15" t="s">
        <v>5533</v>
      </c>
      <c r="M1854" s="15" t="s">
        <v>5659</v>
      </c>
      <c r="Q1854" s="39">
        <v>1917</v>
      </c>
      <c r="S1854" s="15" t="s">
        <v>129</v>
      </c>
      <c r="T1854" s="15" t="s">
        <v>5660</v>
      </c>
      <c r="U1854" s="15" t="s">
        <v>8726</v>
      </c>
      <c r="V1854" s="15"/>
      <c r="W1854" s="15" t="s">
        <v>5661</v>
      </c>
      <c r="X1854" s="15" t="s">
        <v>8737</v>
      </c>
    </row>
    <row r="1855" spans="1:25" ht="15" customHeight="1" x14ac:dyDescent="0.25">
      <c r="A1855" s="15" t="s">
        <v>24</v>
      </c>
      <c r="B1855" s="15">
        <v>2534</v>
      </c>
      <c r="C1855" s="15">
        <v>80</v>
      </c>
      <c r="D1855" s="10" t="str">
        <f t="shared" si="31"/>
        <v>Acarospora peliscypha Th.Fr.</v>
      </c>
      <c r="E1855" s="15" t="s">
        <v>1191</v>
      </c>
      <c r="F1855" s="15" t="s">
        <v>5663</v>
      </c>
      <c r="G1855" s="12" t="s">
        <v>2759</v>
      </c>
      <c r="H1855" s="38" t="s">
        <v>5664</v>
      </c>
      <c r="I1855" s="15" t="s">
        <v>74</v>
      </c>
      <c r="J1855" s="15" t="s">
        <v>3558</v>
      </c>
      <c r="K1855" s="15" t="s">
        <v>5665</v>
      </c>
      <c r="L1855" s="15" t="s">
        <v>5666</v>
      </c>
      <c r="M1855" s="15" t="s">
        <v>5667</v>
      </c>
      <c r="N1855" s="15" t="s">
        <v>3754</v>
      </c>
      <c r="O1855" s="15"/>
      <c r="Q1855" s="39">
        <v>1928</v>
      </c>
      <c r="S1855" s="15" t="s">
        <v>138</v>
      </c>
      <c r="T1855" s="15" t="s">
        <v>4628</v>
      </c>
      <c r="U1855" s="15"/>
      <c r="V1855" s="15"/>
      <c r="W1855" s="15" t="s">
        <v>5668</v>
      </c>
      <c r="X1855" s="15" t="s">
        <v>5662</v>
      </c>
    </row>
    <row r="1856" spans="1:25" ht="15" customHeight="1" x14ac:dyDescent="0.25">
      <c r="A1856" s="15" t="s">
        <v>24</v>
      </c>
      <c r="B1856" s="15">
        <v>2535</v>
      </c>
      <c r="C1856" s="15">
        <v>80</v>
      </c>
      <c r="D1856" s="10" t="str">
        <f t="shared" si="31"/>
        <v>Acarospora peliscypha Th.Fr.</v>
      </c>
      <c r="E1856" s="15" t="s">
        <v>1191</v>
      </c>
      <c r="F1856" s="15" t="s">
        <v>5663</v>
      </c>
      <c r="G1856" s="12" t="s">
        <v>2759</v>
      </c>
      <c r="H1856" s="38" t="s">
        <v>5664</v>
      </c>
      <c r="I1856" s="15" t="s">
        <v>74</v>
      </c>
      <c r="J1856" s="15" t="s">
        <v>3558</v>
      </c>
      <c r="K1856" s="15" t="s">
        <v>5665</v>
      </c>
      <c r="L1856" s="15" t="s">
        <v>5666</v>
      </c>
      <c r="M1856" s="15" t="s">
        <v>5667</v>
      </c>
      <c r="N1856" s="15" t="s">
        <v>3754</v>
      </c>
      <c r="Q1856" s="39">
        <v>1928</v>
      </c>
      <c r="S1856" s="15" t="s">
        <v>138</v>
      </c>
      <c r="T1856" s="15" t="s">
        <v>4628</v>
      </c>
      <c r="U1856" s="15"/>
      <c r="V1856" s="15"/>
      <c r="W1856" s="15" t="s">
        <v>5668</v>
      </c>
      <c r="X1856" s="15" t="s">
        <v>5662</v>
      </c>
    </row>
    <row r="1857" spans="1:25" ht="15" customHeight="1" x14ac:dyDescent="0.25">
      <c r="A1857" s="15" t="s">
        <v>24</v>
      </c>
      <c r="B1857" s="15">
        <v>2536</v>
      </c>
      <c r="C1857" s="15">
        <v>46</v>
      </c>
      <c r="D1857" s="10" t="str">
        <f t="shared" si="31"/>
        <v>Acarospora suzai H. Magn.</v>
      </c>
      <c r="E1857" s="15" t="s">
        <v>1191</v>
      </c>
      <c r="F1857" s="15" t="s">
        <v>5669</v>
      </c>
      <c r="G1857" s="12" t="s">
        <v>4628</v>
      </c>
      <c r="H1857" s="38" t="s">
        <v>5670</v>
      </c>
      <c r="I1857" s="15" t="s">
        <v>74</v>
      </c>
      <c r="J1857" s="15" t="s">
        <v>3558</v>
      </c>
      <c r="K1857" s="15" t="s">
        <v>5665</v>
      </c>
      <c r="L1857" s="15" t="s">
        <v>1414</v>
      </c>
      <c r="M1857" s="15" t="s">
        <v>5671</v>
      </c>
      <c r="N1857" s="15" t="s">
        <v>5672</v>
      </c>
      <c r="Q1857" s="39">
        <v>1927</v>
      </c>
      <c r="S1857" s="15" t="s">
        <v>138</v>
      </c>
      <c r="T1857" s="15" t="s">
        <v>4628</v>
      </c>
      <c r="U1857" s="15"/>
      <c r="V1857" s="15"/>
      <c r="W1857" s="15" t="s">
        <v>5668</v>
      </c>
      <c r="X1857" s="15" t="s">
        <v>5662</v>
      </c>
    </row>
    <row r="1858" spans="1:25" ht="15" customHeight="1" x14ac:dyDescent="0.25">
      <c r="A1858" s="15" t="s">
        <v>24</v>
      </c>
      <c r="B1858" s="15">
        <v>2537</v>
      </c>
      <c r="C1858" s="15">
        <v>46</v>
      </c>
      <c r="D1858" s="10" t="str">
        <f t="shared" si="31"/>
        <v>Acarospora suzai H. Magn.</v>
      </c>
      <c r="E1858" s="15" t="s">
        <v>1191</v>
      </c>
      <c r="F1858" s="15" t="s">
        <v>5669</v>
      </c>
      <c r="G1858" s="12" t="s">
        <v>4628</v>
      </c>
      <c r="H1858" s="38" t="s">
        <v>5670</v>
      </c>
      <c r="I1858" s="15" t="s">
        <v>74</v>
      </c>
      <c r="J1858" s="15" t="s">
        <v>3558</v>
      </c>
      <c r="K1858" s="15" t="s">
        <v>5665</v>
      </c>
      <c r="L1858" s="15" t="s">
        <v>1414</v>
      </c>
      <c r="M1858" s="15" t="s">
        <v>5671</v>
      </c>
      <c r="N1858" s="15" t="s">
        <v>5672</v>
      </c>
      <c r="Q1858" s="39">
        <v>1927</v>
      </c>
      <c r="S1858" s="15" t="s">
        <v>138</v>
      </c>
      <c r="T1858" s="15" t="s">
        <v>4628</v>
      </c>
      <c r="U1858" s="12"/>
      <c r="V1858" s="12"/>
      <c r="W1858" s="15" t="s">
        <v>5668</v>
      </c>
      <c r="X1858" s="15" t="s">
        <v>5662</v>
      </c>
    </row>
    <row r="1859" spans="1:25" ht="15" customHeight="1" x14ac:dyDescent="0.25">
      <c r="A1859" s="15" t="s">
        <v>24</v>
      </c>
      <c r="B1859" s="15">
        <v>2538</v>
      </c>
      <c r="C1859" s="15">
        <v>48</v>
      </c>
      <c r="D1859" s="10" t="str">
        <f t="shared" si="31"/>
        <v>Aspicilia serpentinicola Suza</v>
      </c>
      <c r="E1859" s="15" t="s">
        <v>190</v>
      </c>
      <c r="F1859" s="15" t="s">
        <v>5673</v>
      </c>
      <c r="G1859" s="12" t="s">
        <v>5674</v>
      </c>
      <c r="H1859" s="38" t="s">
        <v>5675</v>
      </c>
      <c r="I1859" s="15" t="s">
        <v>74</v>
      </c>
      <c r="J1859" s="15" t="s">
        <v>3558</v>
      </c>
      <c r="K1859" s="15" t="s">
        <v>5665</v>
      </c>
      <c r="L1859" s="15" t="s">
        <v>1414</v>
      </c>
      <c r="M1859" s="15" t="s">
        <v>5676</v>
      </c>
      <c r="N1859" s="15" t="s">
        <v>5677</v>
      </c>
      <c r="Q1859" s="39">
        <v>1927</v>
      </c>
      <c r="S1859" s="15" t="s">
        <v>138</v>
      </c>
      <c r="T1859" s="15" t="s">
        <v>138</v>
      </c>
      <c r="U1859" s="12"/>
      <c r="V1859" s="12"/>
      <c r="W1859" s="15" t="s">
        <v>5668</v>
      </c>
      <c r="X1859" s="15" t="s">
        <v>5662</v>
      </c>
    </row>
    <row r="1860" spans="1:25" ht="15" customHeight="1" x14ac:dyDescent="0.25">
      <c r="A1860" s="15" t="s">
        <v>24</v>
      </c>
      <c r="B1860" s="15">
        <v>2539</v>
      </c>
      <c r="C1860" s="15">
        <v>48</v>
      </c>
      <c r="D1860" s="10" t="str">
        <f t="shared" si="31"/>
        <v>Aspicilia serpentinicola Suza</v>
      </c>
      <c r="E1860" s="15" t="s">
        <v>190</v>
      </c>
      <c r="F1860" s="15" t="s">
        <v>5673</v>
      </c>
      <c r="G1860" s="12" t="s">
        <v>5674</v>
      </c>
      <c r="H1860" s="38" t="s">
        <v>5675</v>
      </c>
      <c r="I1860" s="15" t="s">
        <v>74</v>
      </c>
      <c r="J1860" s="15" t="s">
        <v>3558</v>
      </c>
      <c r="K1860" s="15" t="s">
        <v>5665</v>
      </c>
      <c r="L1860" s="15" t="s">
        <v>1414</v>
      </c>
      <c r="M1860" s="15" t="s">
        <v>5676</v>
      </c>
      <c r="N1860" s="15" t="s">
        <v>5677</v>
      </c>
      <c r="Q1860" s="39">
        <v>1927</v>
      </c>
      <c r="S1860" s="15" t="s">
        <v>138</v>
      </c>
      <c r="T1860" s="15" t="s">
        <v>138</v>
      </c>
      <c r="U1860" s="12"/>
      <c r="V1860" s="12"/>
      <c r="W1860" s="15" t="s">
        <v>5668</v>
      </c>
      <c r="X1860" s="15" t="s">
        <v>5662</v>
      </c>
    </row>
    <row r="1861" spans="1:25" ht="15" customHeight="1" x14ac:dyDescent="0.25">
      <c r="A1861" s="15" t="s">
        <v>24</v>
      </c>
      <c r="B1861" s="15">
        <v>2540</v>
      </c>
      <c r="C1861" s="15">
        <v>50</v>
      </c>
      <c r="D1861" s="10" t="str">
        <f t="shared" si="31"/>
        <v>Lecanora demissa (Flot.) Zahlbr.</v>
      </c>
      <c r="E1861" s="15" t="s">
        <v>818</v>
      </c>
      <c r="F1861" s="15" t="s">
        <v>1412</v>
      </c>
      <c r="G1861" s="12" t="s">
        <v>5678</v>
      </c>
      <c r="H1861" s="38" t="s">
        <v>5679</v>
      </c>
      <c r="I1861" s="15" t="s">
        <v>74</v>
      </c>
      <c r="J1861" s="15" t="s">
        <v>3558</v>
      </c>
      <c r="K1861" s="15" t="s">
        <v>5665</v>
      </c>
      <c r="M1861" s="15" t="s">
        <v>5680</v>
      </c>
      <c r="N1861" s="15" t="s">
        <v>3696</v>
      </c>
      <c r="Q1861" s="39">
        <v>1927</v>
      </c>
      <c r="S1861" s="15" t="s">
        <v>138</v>
      </c>
      <c r="T1861" s="15" t="s">
        <v>138</v>
      </c>
      <c r="U1861" s="12"/>
      <c r="V1861" s="12"/>
      <c r="W1861" s="15" t="s">
        <v>5668</v>
      </c>
      <c r="X1861" s="15" t="s">
        <v>5662</v>
      </c>
    </row>
    <row r="1862" spans="1:25" ht="15" customHeight="1" x14ac:dyDescent="0.25">
      <c r="A1862" s="15" t="s">
        <v>24</v>
      </c>
      <c r="B1862" s="15">
        <v>2541</v>
      </c>
      <c r="C1862" s="15">
        <v>50</v>
      </c>
      <c r="D1862" s="10" t="str">
        <f t="shared" si="31"/>
        <v>Lecanora demissa (Flot.) Zahlbr.</v>
      </c>
      <c r="E1862" s="15" t="s">
        <v>818</v>
      </c>
      <c r="F1862" s="15" t="s">
        <v>1412</v>
      </c>
      <c r="G1862" s="12" t="s">
        <v>5678</v>
      </c>
      <c r="H1862" s="38" t="s">
        <v>5679</v>
      </c>
      <c r="I1862" s="15" t="s">
        <v>74</v>
      </c>
      <c r="J1862" s="15" t="s">
        <v>3558</v>
      </c>
      <c r="K1862" s="15" t="s">
        <v>5665</v>
      </c>
      <c r="M1862" s="15" t="s">
        <v>5680</v>
      </c>
      <c r="N1862" s="15" t="s">
        <v>3696</v>
      </c>
      <c r="Q1862" s="39">
        <v>1927</v>
      </c>
      <c r="S1862" s="15" t="s">
        <v>138</v>
      </c>
      <c r="T1862" s="15" t="s">
        <v>138</v>
      </c>
      <c r="U1862" s="12"/>
      <c r="V1862" s="12"/>
      <c r="W1862" s="15" t="s">
        <v>5668</v>
      </c>
      <c r="X1862" s="15" t="s">
        <v>5662</v>
      </c>
    </row>
    <row r="1863" spans="1:25" ht="15" customHeight="1" x14ac:dyDescent="0.25">
      <c r="A1863" s="15" t="s">
        <v>24</v>
      </c>
      <c r="B1863" s="15">
        <v>2542</v>
      </c>
      <c r="C1863" s="15">
        <v>593</v>
      </c>
      <c r="D1863" s="10" t="str">
        <f t="shared" si="31"/>
        <v>Coenogonium pineti (Dicks.) Kalb et Lücking</v>
      </c>
      <c r="E1863" s="15" t="s">
        <v>4019</v>
      </c>
      <c r="F1863" s="15" t="s">
        <v>3195</v>
      </c>
      <c r="G1863" s="12" t="s">
        <v>5681</v>
      </c>
      <c r="H1863" s="38" t="s">
        <v>5682</v>
      </c>
      <c r="I1863" s="15" t="s">
        <v>74</v>
      </c>
      <c r="J1863" s="15" t="s">
        <v>1180</v>
      </c>
      <c r="K1863" s="15" t="s">
        <v>5683</v>
      </c>
      <c r="L1863" s="15" t="s">
        <v>1182</v>
      </c>
      <c r="M1863" s="15" t="s">
        <v>5684</v>
      </c>
      <c r="S1863" s="19"/>
      <c r="T1863" s="16"/>
      <c r="U1863" s="12" t="s">
        <v>2164</v>
      </c>
      <c r="V1863" s="12"/>
      <c r="W1863" s="15" t="s">
        <v>5685</v>
      </c>
      <c r="X1863" s="15" t="s">
        <v>5662</v>
      </c>
    </row>
    <row r="1864" spans="1:25" ht="15" customHeight="1" x14ac:dyDescent="0.25">
      <c r="A1864" s="15" t="s">
        <v>24</v>
      </c>
      <c r="B1864" s="15">
        <v>2543</v>
      </c>
      <c r="C1864" s="15">
        <v>23</v>
      </c>
      <c r="D1864" s="10" t="str">
        <f t="shared" si="31"/>
        <v>Cyphelium inquinans (Sm.) Trevis.</v>
      </c>
      <c r="E1864" s="15" t="s">
        <v>783</v>
      </c>
      <c r="F1864" s="15" t="s">
        <v>5686</v>
      </c>
      <c r="G1864" s="12" t="s">
        <v>5687</v>
      </c>
      <c r="H1864" s="38" t="s">
        <v>5688</v>
      </c>
      <c r="I1864" s="15" t="s">
        <v>74</v>
      </c>
      <c r="J1864" s="15" t="s">
        <v>1242</v>
      </c>
      <c r="K1864" s="15" t="s">
        <v>5587</v>
      </c>
      <c r="M1864" s="15" t="s">
        <v>5689</v>
      </c>
      <c r="Q1864" s="54">
        <v>8599</v>
      </c>
      <c r="S1864" s="16" t="s">
        <v>5690</v>
      </c>
      <c r="T1864" s="16" t="s">
        <v>5690</v>
      </c>
      <c r="U1864" s="12"/>
      <c r="V1864" s="12"/>
      <c r="W1864" s="15" t="s">
        <v>5691</v>
      </c>
      <c r="X1864" s="15" t="s">
        <v>5662</v>
      </c>
    </row>
    <row r="1865" spans="1:25" ht="15" customHeight="1" x14ac:dyDescent="0.25">
      <c r="A1865" s="15" t="s">
        <v>24</v>
      </c>
      <c r="B1865" s="15">
        <v>2544</v>
      </c>
      <c r="C1865" s="15">
        <v>611</v>
      </c>
      <c r="D1865" s="10" t="str">
        <f t="shared" si="31"/>
        <v>Chaenotheca trichialis (Ach.) Th. Fr.</v>
      </c>
      <c r="E1865" s="15" t="s">
        <v>1477</v>
      </c>
      <c r="F1865" s="15" t="s">
        <v>3100</v>
      </c>
      <c r="G1865" s="12" t="s">
        <v>3564</v>
      </c>
      <c r="H1865" s="38" t="s">
        <v>5692</v>
      </c>
      <c r="I1865" s="15" t="s">
        <v>199</v>
      </c>
      <c r="J1865" s="15" t="s">
        <v>5693</v>
      </c>
      <c r="K1865" s="15" t="s">
        <v>2131</v>
      </c>
      <c r="M1865" s="15" t="s">
        <v>5694</v>
      </c>
      <c r="N1865" s="15" t="s">
        <v>5695</v>
      </c>
      <c r="Q1865" s="55" t="s">
        <v>5696</v>
      </c>
      <c r="S1865" s="15" t="s">
        <v>5697</v>
      </c>
      <c r="T1865" s="12"/>
      <c r="U1865" s="15" t="s">
        <v>8726</v>
      </c>
      <c r="V1865" s="12"/>
      <c r="W1865" s="15" t="s">
        <v>5698</v>
      </c>
      <c r="X1865" s="15" t="s">
        <v>8740</v>
      </c>
    </row>
    <row r="1866" spans="1:25" ht="15" customHeight="1" x14ac:dyDescent="0.25">
      <c r="A1866" s="15" t="s">
        <v>24</v>
      </c>
      <c r="B1866" s="15">
        <v>2545</v>
      </c>
      <c r="C1866" s="16">
        <v>262</v>
      </c>
      <c r="D1866" s="18" t="str">
        <f t="shared" si="31"/>
        <v>Squamarina cartilaginea (With.) P. James</v>
      </c>
      <c r="E1866" s="16" t="s">
        <v>1053</v>
      </c>
      <c r="F1866" s="16" t="s">
        <v>4705</v>
      </c>
      <c r="G1866" s="19" t="s">
        <v>4706</v>
      </c>
      <c r="H1866" s="49" t="s">
        <v>5699</v>
      </c>
      <c r="I1866" s="16" t="s">
        <v>74</v>
      </c>
      <c r="J1866" s="16" t="s">
        <v>5700</v>
      </c>
      <c r="K1866" s="16" t="s">
        <v>5701</v>
      </c>
      <c r="L1866" s="19"/>
      <c r="M1866" s="16" t="s">
        <v>5702</v>
      </c>
      <c r="N1866" s="16" t="s">
        <v>1851</v>
      </c>
      <c r="O1866" s="19"/>
      <c r="P1866" s="19"/>
      <c r="Q1866" s="19">
        <v>1934</v>
      </c>
      <c r="R1866" s="42"/>
      <c r="S1866" s="16" t="s">
        <v>138</v>
      </c>
      <c r="T1866" s="16" t="s">
        <v>138</v>
      </c>
      <c r="U1866" s="19" t="s">
        <v>5703</v>
      </c>
      <c r="V1866" s="19"/>
      <c r="W1866" s="16" t="s">
        <v>5668</v>
      </c>
      <c r="X1866" s="16" t="s">
        <v>5662</v>
      </c>
      <c r="Y1866" s="19"/>
    </row>
    <row r="1867" spans="1:25" ht="15" customHeight="1" x14ac:dyDescent="0.25">
      <c r="A1867" s="15" t="s">
        <v>24</v>
      </c>
      <c r="B1867" s="15">
        <v>2546</v>
      </c>
      <c r="C1867" s="16">
        <v>262</v>
      </c>
      <c r="D1867" s="18" t="str">
        <f t="shared" si="31"/>
        <v>Squamarina cartilaginea (With.) P. James</v>
      </c>
      <c r="E1867" s="16" t="s">
        <v>1053</v>
      </c>
      <c r="F1867" s="16" t="s">
        <v>4705</v>
      </c>
      <c r="G1867" s="19" t="s">
        <v>4706</v>
      </c>
      <c r="H1867" s="49" t="s">
        <v>5699</v>
      </c>
      <c r="I1867" s="16" t="s">
        <v>74</v>
      </c>
      <c r="J1867" s="16" t="s">
        <v>5700</v>
      </c>
      <c r="K1867" s="16" t="s">
        <v>5701</v>
      </c>
      <c r="L1867" s="19"/>
      <c r="M1867" s="16" t="s">
        <v>5702</v>
      </c>
      <c r="N1867" s="16" t="s">
        <v>1851</v>
      </c>
      <c r="O1867" s="19"/>
      <c r="P1867" s="19"/>
      <c r="Q1867" s="19">
        <v>1934</v>
      </c>
      <c r="R1867" s="42"/>
      <c r="S1867" s="16" t="s">
        <v>138</v>
      </c>
      <c r="T1867" s="16" t="s">
        <v>138</v>
      </c>
      <c r="U1867" s="19" t="s">
        <v>5703</v>
      </c>
      <c r="V1867" s="19"/>
      <c r="W1867" s="16" t="s">
        <v>5668</v>
      </c>
      <c r="X1867" s="16" t="s">
        <v>5662</v>
      </c>
      <c r="Y1867" s="19"/>
    </row>
    <row r="1868" spans="1:25" ht="15" customHeight="1" x14ac:dyDescent="0.25">
      <c r="A1868" s="15" t="s">
        <v>24</v>
      </c>
      <c r="B1868" s="15">
        <v>2547</v>
      </c>
      <c r="C1868" s="15">
        <v>605</v>
      </c>
      <c r="D1868" s="10" t="str">
        <f t="shared" si="31"/>
        <v>Physcia dubia (Hoffm.) Lettau</v>
      </c>
      <c r="E1868" s="15" t="s">
        <v>2795</v>
      </c>
      <c r="F1868" s="15" t="s">
        <v>4624</v>
      </c>
      <c r="G1868" s="12" t="s">
        <v>4625</v>
      </c>
      <c r="H1868" s="38" t="s">
        <v>5704</v>
      </c>
      <c r="I1868" s="15" t="s">
        <v>74</v>
      </c>
      <c r="J1868" s="15" t="s">
        <v>1242</v>
      </c>
      <c r="K1868" s="15" t="s">
        <v>2370</v>
      </c>
      <c r="M1868" s="15" t="s">
        <v>5705</v>
      </c>
      <c r="N1868" s="15" t="s">
        <v>3754</v>
      </c>
      <c r="Q1868" s="55" t="s">
        <v>5706</v>
      </c>
      <c r="S1868" s="15" t="s">
        <v>167</v>
      </c>
      <c r="T1868" s="15" t="s">
        <v>5524</v>
      </c>
      <c r="U1868" s="12" t="s">
        <v>5524</v>
      </c>
      <c r="V1868" s="12"/>
      <c r="W1868" s="15" t="s">
        <v>5707</v>
      </c>
      <c r="X1868" s="15" t="s">
        <v>5662</v>
      </c>
    </row>
    <row r="1869" spans="1:25" ht="15" customHeight="1" x14ac:dyDescent="0.25">
      <c r="A1869" s="15" t="s">
        <v>24</v>
      </c>
      <c r="B1869" s="15">
        <v>2548</v>
      </c>
      <c r="C1869" s="15">
        <v>632</v>
      </c>
      <c r="D1869" s="10" t="str">
        <f t="shared" si="31"/>
        <v>Porina olivacea (Pers.) A. L. Sm.</v>
      </c>
      <c r="E1869" s="15" t="s">
        <v>1916</v>
      </c>
      <c r="F1869" s="15" t="s">
        <v>5708</v>
      </c>
      <c r="G1869" s="12" t="s">
        <v>5709</v>
      </c>
      <c r="H1869" s="38" t="s">
        <v>5710</v>
      </c>
      <c r="I1869" s="15" t="s">
        <v>74</v>
      </c>
      <c r="J1869" s="15" t="s">
        <v>1180</v>
      </c>
      <c r="K1869" s="15" t="s">
        <v>1182</v>
      </c>
      <c r="M1869" s="15" t="s">
        <v>5711</v>
      </c>
      <c r="S1869" s="12"/>
      <c r="T1869" s="15" t="s">
        <v>5712</v>
      </c>
      <c r="U1869" s="12" t="s">
        <v>5713</v>
      </c>
      <c r="V1869" s="12"/>
      <c r="W1869" s="15" t="s">
        <v>5685</v>
      </c>
      <c r="X1869" s="15" t="s">
        <v>5662</v>
      </c>
    </row>
    <row r="1870" spans="1:25" ht="15" customHeight="1" x14ac:dyDescent="0.25">
      <c r="A1870" s="15" t="s">
        <v>24</v>
      </c>
      <c r="B1870" s="15">
        <v>2549</v>
      </c>
      <c r="C1870" s="15">
        <v>596</v>
      </c>
      <c r="D1870" s="10" t="str">
        <f t="shared" si="31"/>
        <v>Physcia dubia (Hoffm.) Lettau</v>
      </c>
      <c r="E1870" s="15" t="s">
        <v>2795</v>
      </c>
      <c r="F1870" s="15" t="s">
        <v>4624</v>
      </c>
      <c r="G1870" s="12" t="s">
        <v>4625</v>
      </c>
      <c r="H1870" s="38" t="s">
        <v>5714</v>
      </c>
      <c r="I1870" s="15" t="s">
        <v>74</v>
      </c>
      <c r="J1870" s="15" t="s">
        <v>1203</v>
      </c>
      <c r="K1870" s="15" t="s">
        <v>3002</v>
      </c>
      <c r="L1870" s="15" t="s">
        <v>5715</v>
      </c>
      <c r="M1870" s="15" t="s">
        <v>4827</v>
      </c>
      <c r="N1870" s="15" t="s">
        <v>1795</v>
      </c>
      <c r="Q1870" s="54">
        <v>11405</v>
      </c>
      <c r="S1870" s="15" t="s">
        <v>167</v>
      </c>
      <c r="T1870" s="15" t="s">
        <v>5524</v>
      </c>
      <c r="U1870" s="12" t="s">
        <v>5524</v>
      </c>
      <c r="V1870" s="12"/>
      <c r="W1870" s="15" t="s">
        <v>5707</v>
      </c>
      <c r="X1870" s="15" t="s">
        <v>5662</v>
      </c>
    </row>
    <row r="1871" spans="1:25" ht="15" customHeight="1" x14ac:dyDescent="0.25">
      <c r="A1871" s="15" t="s">
        <v>24</v>
      </c>
      <c r="B1871" s="15">
        <v>2550</v>
      </c>
      <c r="C1871" s="15">
        <v>170</v>
      </c>
      <c r="D1871" s="10" t="str">
        <f t="shared" si="31"/>
        <v>Dimelaena oreina (Ach.) Norman</v>
      </c>
      <c r="E1871" s="15" t="s">
        <v>5716</v>
      </c>
      <c r="F1871" s="15" t="s">
        <v>5717</v>
      </c>
      <c r="G1871" s="12" t="s">
        <v>5718</v>
      </c>
      <c r="H1871" s="38" t="s">
        <v>5719</v>
      </c>
      <c r="I1871" s="15" t="s">
        <v>74</v>
      </c>
      <c r="J1871" s="15" t="s">
        <v>1203</v>
      </c>
      <c r="K1871" s="15" t="s">
        <v>5720</v>
      </c>
      <c r="M1871" s="15" t="s">
        <v>5721</v>
      </c>
      <c r="N1871" s="15" t="s">
        <v>1312</v>
      </c>
      <c r="Q1871" s="54">
        <v>12860</v>
      </c>
      <c r="S1871" s="16" t="s">
        <v>5690</v>
      </c>
      <c r="T1871" s="16" t="s">
        <v>5690</v>
      </c>
      <c r="U1871" s="12"/>
      <c r="V1871" s="12"/>
      <c r="W1871" s="15" t="s">
        <v>5691</v>
      </c>
      <c r="X1871" s="15" t="s">
        <v>5662</v>
      </c>
    </row>
    <row r="1872" spans="1:25" ht="15" customHeight="1" x14ac:dyDescent="0.25">
      <c r="A1872" s="15" t="s">
        <v>24</v>
      </c>
      <c r="B1872" s="15">
        <v>2551</v>
      </c>
      <c r="C1872" s="15">
        <v>48</v>
      </c>
      <c r="D1872" s="10" t="str">
        <f t="shared" si="31"/>
        <v>Chaenotheca trichialis (Ach.) Th. Fr.</v>
      </c>
      <c r="E1872" s="15" t="s">
        <v>1477</v>
      </c>
      <c r="F1872" s="15" t="s">
        <v>3100</v>
      </c>
      <c r="G1872" s="12" t="s">
        <v>3564</v>
      </c>
      <c r="H1872" s="38" t="s">
        <v>5722</v>
      </c>
      <c r="I1872" s="15" t="s">
        <v>74</v>
      </c>
      <c r="J1872" s="15" t="s">
        <v>1279</v>
      </c>
      <c r="K1872" s="15" t="s">
        <v>5723</v>
      </c>
      <c r="M1872" s="15" t="s">
        <v>5724</v>
      </c>
      <c r="N1872" s="15" t="s">
        <v>3754</v>
      </c>
      <c r="Q1872" s="12">
        <v>1933</v>
      </c>
      <c r="S1872" s="15" t="s">
        <v>5524</v>
      </c>
      <c r="T1872" s="15" t="s">
        <v>5524</v>
      </c>
      <c r="U1872" s="12"/>
      <c r="V1872" s="12"/>
      <c r="W1872" s="15" t="s">
        <v>5725</v>
      </c>
      <c r="X1872" s="15" t="s">
        <v>5662</v>
      </c>
    </row>
    <row r="1873" spans="1:25" ht="15" customHeight="1" x14ac:dyDescent="0.25">
      <c r="A1873" s="15" t="s">
        <v>24</v>
      </c>
      <c r="B1873" s="15">
        <v>2552</v>
      </c>
      <c r="C1873" s="15">
        <v>49</v>
      </c>
      <c r="D1873" s="10" t="str">
        <f t="shared" si="31"/>
        <v>Chaenotheca trichialis (Ach.) Th. Fr.</v>
      </c>
      <c r="E1873" s="15" t="s">
        <v>1477</v>
      </c>
      <c r="F1873" s="15" t="s">
        <v>3100</v>
      </c>
      <c r="G1873" s="12" t="s">
        <v>3564</v>
      </c>
      <c r="H1873" s="38" t="s">
        <v>5722</v>
      </c>
      <c r="I1873" s="15" t="s">
        <v>74</v>
      </c>
      <c r="J1873" s="15" t="s">
        <v>1804</v>
      </c>
      <c r="K1873" s="15" t="s">
        <v>5726</v>
      </c>
      <c r="M1873" s="15" t="s">
        <v>5727</v>
      </c>
      <c r="N1873" s="15" t="s">
        <v>3754</v>
      </c>
      <c r="Q1873" s="54">
        <v>14817</v>
      </c>
      <c r="S1873" s="15" t="s">
        <v>5524</v>
      </c>
      <c r="T1873" s="15" t="s">
        <v>5524</v>
      </c>
      <c r="U1873" s="12"/>
      <c r="V1873" s="12"/>
      <c r="W1873" s="15" t="s">
        <v>5725</v>
      </c>
      <c r="X1873" s="15" t="s">
        <v>5662</v>
      </c>
    </row>
    <row r="1874" spans="1:25" ht="15" customHeight="1" x14ac:dyDescent="0.25">
      <c r="A1874" s="15" t="s">
        <v>24</v>
      </c>
      <c r="B1874" s="15">
        <v>2553</v>
      </c>
      <c r="D1874" s="10" t="str">
        <f t="shared" si="31"/>
        <v>Arthonia dispersa (Schrad.) Nyl.</v>
      </c>
      <c r="E1874" s="15" t="s">
        <v>5728</v>
      </c>
      <c r="F1874" s="15" t="s">
        <v>3826</v>
      </c>
      <c r="G1874" s="12" t="s">
        <v>5729</v>
      </c>
      <c r="H1874" s="38" t="s">
        <v>5730</v>
      </c>
      <c r="I1874" s="15" t="s">
        <v>74</v>
      </c>
      <c r="J1874" s="15" t="s">
        <v>1203</v>
      </c>
      <c r="K1874" s="15" t="s">
        <v>3002</v>
      </c>
      <c r="M1874" s="15" t="s">
        <v>5731</v>
      </c>
      <c r="Q1874" s="12" t="s">
        <v>5732</v>
      </c>
      <c r="S1874" s="15" t="s">
        <v>5733</v>
      </c>
      <c r="T1874" s="15" t="s">
        <v>5733</v>
      </c>
      <c r="U1874" s="12"/>
      <c r="V1874" s="12"/>
      <c r="W1874" s="15" t="s">
        <v>5734</v>
      </c>
      <c r="X1874" s="15" t="s">
        <v>5662</v>
      </c>
    </row>
    <row r="1875" spans="1:25" ht="15" customHeight="1" x14ac:dyDescent="0.25">
      <c r="A1875" s="15" t="s">
        <v>24</v>
      </c>
      <c r="B1875" s="15">
        <v>2554</v>
      </c>
      <c r="C1875" s="15">
        <v>907</v>
      </c>
      <c r="D1875" s="10" t="str">
        <f t="shared" si="31"/>
        <v>Phaeophyscia hirsuta (Mereschk.) Essl.</v>
      </c>
      <c r="E1875" s="15" t="s">
        <v>984</v>
      </c>
      <c r="F1875" s="15" t="s">
        <v>2040</v>
      </c>
      <c r="G1875" s="12" t="s">
        <v>4780</v>
      </c>
      <c r="H1875" s="38" t="s">
        <v>5735</v>
      </c>
      <c r="I1875" s="15" t="s">
        <v>74</v>
      </c>
      <c r="J1875" s="15" t="s">
        <v>1203</v>
      </c>
      <c r="K1875" s="15" t="s">
        <v>3002</v>
      </c>
      <c r="L1875" s="15" t="s">
        <v>5736</v>
      </c>
      <c r="M1875" s="15" t="s">
        <v>2365</v>
      </c>
      <c r="N1875" s="15" t="s">
        <v>1795</v>
      </c>
      <c r="Q1875" s="54">
        <v>15765</v>
      </c>
      <c r="S1875" s="15" t="s">
        <v>167</v>
      </c>
      <c r="T1875" s="15" t="s">
        <v>5524</v>
      </c>
      <c r="U1875" s="12"/>
      <c r="V1875" s="12"/>
      <c r="W1875" s="15" t="s">
        <v>5707</v>
      </c>
      <c r="X1875" s="15" t="s">
        <v>5662</v>
      </c>
    </row>
    <row r="1876" spans="1:25" ht="15" customHeight="1" x14ac:dyDescent="0.25">
      <c r="A1876" s="15" t="s">
        <v>24</v>
      </c>
      <c r="B1876" s="15">
        <v>2555</v>
      </c>
      <c r="C1876" s="15">
        <v>610</v>
      </c>
      <c r="D1876" s="10" t="str">
        <f t="shared" si="31"/>
        <v>Physcia dubia (Hoffm.) Lettau</v>
      </c>
      <c r="E1876" s="15" t="s">
        <v>2795</v>
      </c>
      <c r="F1876" s="15" t="s">
        <v>4624</v>
      </c>
      <c r="G1876" s="12" t="s">
        <v>4625</v>
      </c>
      <c r="H1876" s="38" t="s">
        <v>5704</v>
      </c>
      <c r="I1876" s="15" t="s">
        <v>74</v>
      </c>
      <c r="J1876" s="15" t="s">
        <v>1203</v>
      </c>
      <c r="K1876" s="15" t="s">
        <v>3002</v>
      </c>
      <c r="L1876" s="15" t="s">
        <v>5737</v>
      </c>
      <c r="M1876" s="15" t="s">
        <v>4827</v>
      </c>
      <c r="N1876" s="15" t="s">
        <v>1795</v>
      </c>
      <c r="Q1876" s="55" t="s">
        <v>5738</v>
      </c>
      <c r="S1876" s="15" t="s">
        <v>167</v>
      </c>
      <c r="T1876" s="15" t="s">
        <v>5524</v>
      </c>
      <c r="U1876" s="12" t="s">
        <v>5524</v>
      </c>
      <c r="V1876" s="12"/>
      <c r="W1876" s="15" t="s">
        <v>5707</v>
      </c>
      <c r="X1876" s="15" t="s">
        <v>5662</v>
      </c>
    </row>
    <row r="1877" spans="1:25" ht="15" customHeight="1" x14ac:dyDescent="0.25">
      <c r="A1877" s="15" t="s">
        <v>24</v>
      </c>
      <c r="B1877" s="15">
        <v>2556</v>
      </c>
      <c r="C1877" s="15">
        <v>8</v>
      </c>
      <c r="D1877" s="10" t="str">
        <f t="shared" si="31"/>
        <v>Physcia tenella (Scop.) DC.</v>
      </c>
      <c r="E1877" s="15" t="s">
        <v>2795</v>
      </c>
      <c r="F1877" s="15" t="s">
        <v>2800</v>
      </c>
      <c r="G1877" s="12" t="s">
        <v>3337</v>
      </c>
      <c r="H1877" s="38" t="s">
        <v>3336</v>
      </c>
      <c r="I1877" s="15" t="s">
        <v>74</v>
      </c>
      <c r="J1877" s="15" t="s">
        <v>3558</v>
      </c>
      <c r="K1877" s="15" t="s">
        <v>5739</v>
      </c>
      <c r="M1877" s="15" t="s">
        <v>3004</v>
      </c>
      <c r="N1877" s="15" t="s">
        <v>1919</v>
      </c>
      <c r="Q1877" s="54">
        <v>15560</v>
      </c>
      <c r="S1877" s="15" t="s">
        <v>5524</v>
      </c>
      <c r="T1877" s="15" t="s">
        <v>5524</v>
      </c>
      <c r="U1877" s="12"/>
      <c r="V1877" s="12"/>
      <c r="W1877" s="15" t="s">
        <v>5725</v>
      </c>
      <c r="X1877" s="15" t="s">
        <v>5662</v>
      </c>
    </row>
    <row r="1878" spans="1:25" ht="15" customHeight="1" x14ac:dyDescent="0.25">
      <c r="A1878" s="15" t="s">
        <v>24</v>
      </c>
      <c r="B1878" s="15">
        <v>2557</v>
      </c>
      <c r="C1878" s="15">
        <v>18</v>
      </c>
      <c r="D1878" s="10" t="str">
        <f t="shared" si="31"/>
        <v xml:space="preserve">Physconia bayeri </v>
      </c>
      <c r="E1878" s="15" t="s">
        <v>1002</v>
      </c>
      <c r="F1878" s="15" t="s">
        <v>5740</v>
      </c>
      <c r="H1878" s="38" t="s">
        <v>5741</v>
      </c>
      <c r="I1878" s="15" t="s">
        <v>74</v>
      </c>
      <c r="J1878" s="15" t="s">
        <v>1203</v>
      </c>
      <c r="K1878" s="15" t="s">
        <v>3002</v>
      </c>
      <c r="L1878" s="15" t="s">
        <v>5742</v>
      </c>
      <c r="M1878" s="15" t="s">
        <v>5743</v>
      </c>
      <c r="N1878" s="15" t="s">
        <v>5744</v>
      </c>
      <c r="Q1878" s="54">
        <v>17677</v>
      </c>
      <c r="S1878" s="15" t="s">
        <v>5524</v>
      </c>
      <c r="T1878" s="15" t="s">
        <v>5524</v>
      </c>
      <c r="U1878" s="12"/>
      <c r="V1878" s="12"/>
      <c r="W1878" s="15" t="s">
        <v>5725</v>
      </c>
      <c r="X1878" s="15" t="s">
        <v>5662</v>
      </c>
    </row>
    <row r="1879" spans="1:25" ht="15" customHeight="1" x14ac:dyDescent="0.25">
      <c r="A1879" s="15" t="s">
        <v>24</v>
      </c>
      <c r="B1879" s="15">
        <v>2558</v>
      </c>
      <c r="D1879" s="10" t="str">
        <f t="shared" si="31"/>
        <v>Lecanora argopholis Ach.</v>
      </c>
      <c r="E1879" s="15" t="s">
        <v>818</v>
      </c>
      <c r="F1879" s="15" t="s">
        <v>4826</v>
      </c>
      <c r="G1879" s="12" t="s">
        <v>2389</v>
      </c>
      <c r="H1879" s="38" t="s">
        <v>5745</v>
      </c>
      <c r="I1879" s="15" t="s">
        <v>74</v>
      </c>
      <c r="J1879" s="15" t="s">
        <v>1203</v>
      </c>
      <c r="K1879" s="15" t="s">
        <v>3002</v>
      </c>
      <c r="M1879" s="15" t="s">
        <v>5746</v>
      </c>
      <c r="N1879" s="15" t="s">
        <v>1207</v>
      </c>
      <c r="Q1879" s="55" t="s">
        <v>5747</v>
      </c>
      <c r="S1879" s="15" t="s">
        <v>167</v>
      </c>
      <c r="T1879" s="15" t="s">
        <v>167</v>
      </c>
      <c r="U1879" s="12" t="s">
        <v>5748</v>
      </c>
      <c r="V1879" s="12"/>
      <c r="W1879" s="12"/>
      <c r="X1879" s="15" t="s">
        <v>5662</v>
      </c>
    </row>
    <row r="1880" spans="1:25" ht="15" customHeight="1" x14ac:dyDescent="0.25">
      <c r="A1880" s="15" t="s">
        <v>24</v>
      </c>
      <c r="B1880" s="15">
        <v>2559</v>
      </c>
      <c r="D1880" s="10" t="str">
        <f t="shared" si="31"/>
        <v>Lecanora argopholis Ach.</v>
      </c>
      <c r="E1880" s="15" t="s">
        <v>818</v>
      </c>
      <c r="F1880" s="15" t="s">
        <v>4826</v>
      </c>
      <c r="G1880" s="12" t="s">
        <v>2389</v>
      </c>
      <c r="H1880" s="38" t="s">
        <v>5749</v>
      </c>
      <c r="I1880" s="15" t="s">
        <v>74</v>
      </c>
      <c r="J1880" s="15" t="s">
        <v>1203</v>
      </c>
      <c r="K1880" s="15" t="s">
        <v>3002</v>
      </c>
      <c r="M1880" s="15" t="s">
        <v>5746</v>
      </c>
      <c r="N1880" s="15" t="s">
        <v>1207</v>
      </c>
      <c r="Q1880" s="55" t="s">
        <v>5747</v>
      </c>
      <c r="S1880" s="15" t="s">
        <v>167</v>
      </c>
      <c r="T1880" s="15" t="s">
        <v>167</v>
      </c>
      <c r="U1880" s="12" t="s">
        <v>5748</v>
      </c>
      <c r="V1880" s="12"/>
      <c r="W1880" s="12"/>
      <c r="X1880" s="15" t="s">
        <v>5662</v>
      </c>
    </row>
    <row r="1881" spans="1:25" ht="15" customHeight="1" x14ac:dyDescent="0.25">
      <c r="A1881" s="15" t="s">
        <v>24</v>
      </c>
      <c r="B1881" s="15">
        <v>2560</v>
      </c>
      <c r="D1881" s="10" t="str">
        <f t="shared" si="31"/>
        <v>Lecanora handelii J. Steiner</v>
      </c>
      <c r="E1881" s="15" t="s">
        <v>818</v>
      </c>
      <c r="F1881" s="15" t="s">
        <v>5750</v>
      </c>
      <c r="G1881" s="12" t="s">
        <v>5751</v>
      </c>
      <c r="H1881" s="38" t="s">
        <v>5752</v>
      </c>
      <c r="I1881" s="15" t="s">
        <v>74</v>
      </c>
      <c r="J1881" s="15" t="s">
        <v>1180</v>
      </c>
      <c r="K1881" s="15" t="s">
        <v>5533</v>
      </c>
      <c r="M1881" s="15" t="s">
        <v>5753</v>
      </c>
      <c r="Q1881" s="12">
        <v>1920</v>
      </c>
      <c r="S1881" s="15" t="s">
        <v>129</v>
      </c>
      <c r="T1881" s="12"/>
      <c r="U1881" s="12"/>
      <c r="V1881" s="12"/>
      <c r="W1881" s="12"/>
      <c r="X1881" s="15" t="s">
        <v>5662</v>
      </c>
    </row>
    <row r="1882" spans="1:25" ht="15" customHeight="1" x14ac:dyDescent="0.25">
      <c r="A1882" s="15" t="s">
        <v>24</v>
      </c>
      <c r="B1882" s="15">
        <v>2561</v>
      </c>
      <c r="C1882" s="12">
        <v>548</v>
      </c>
      <c r="D1882" s="10" t="str">
        <f t="shared" si="31"/>
        <v>Physconia muscigena (Ach.) Poelt</v>
      </c>
      <c r="E1882" s="15" t="s">
        <v>1002</v>
      </c>
      <c r="F1882" s="15" t="s">
        <v>1007</v>
      </c>
      <c r="G1882" s="12" t="s">
        <v>3473</v>
      </c>
      <c r="H1882" s="38" t="s">
        <v>5754</v>
      </c>
      <c r="I1882" s="15" t="s">
        <v>5755</v>
      </c>
      <c r="J1882" s="15" t="s">
        <v>2399</v>
      </c>
      <c r="M1882" s="15" t="s">
        <v>5756</v>
      </c>
      <c r="N1882" s="15" t="s">
        <v>1714</v>
      </c>
      <c r="P1882" s="65"/>
      <c r="Q1882" s="55" t="s">
        <v>5757</v>
      </c>
      <c r="S1882" s="15" t="s">
        <v>167</v>
      </c>
      <c r="T1882" s="15" t="s">
        <v>5524</v>
      </c>
      <c r="U1882" s="12" t="s">
        <v>5524</v>
      </c>
      <c r="V1882" s="12"/>
      <c r="W1882" s="15" t="s">
        <v>5707</v>
      </c>
      <c r="X1882" s="15" t="s">
        <v>5662</v>
      </c>
    </row>
    <row r="1883" spans="1:25" ht="15" customHeight="1" x14ac:dyDescent="0.25">
      <c r="A1883" s="15" t="s">
        <v>24</v>
      </c>
      <c r="B1883" s="15">
        <v>2562</v>
      </c>
      <c r="C1883" s="12">
        <v>165</v>
      </c>
      <c r="D1883" s="10" t="str">
        <f t="shared" si="31"/>
        <v>Physcia teretiuscula (Ach.) Lynge</v>
      </c>
      <c r="E1883" s="15" t="s">
        <v>2795</v>
      </c>
      <c r="F1883" s="15" t="s">
        <v>5758</v>
      </c>
      <c r="G1883" s="12" t="s">
        <v>5759</v>
      </c>
      <c r="H1883" s="38" t="s">
        <v>5760</v>
      </c>
      <c r="I1883" s="15" t="s">
        <v>74</v>
      </c>
      <c r="J1883" s="15" t="s">
        <v>1279</v>
      </c>
      <c r="K1883" s="15" t="s">
        <v>5761</v>
      </c>
      <c r="M1883" s="15" t="s">
        <v>5762</v>
      </c>
      <c r="N1883" s="15" t="s">
        <v>5763</v>
      </c>
      <c r="Q1883" s="54">
        <v>15547</v>
      </c>
      <c r="S1883" s="15" t="s">
        <v>167</v>
      </c>
      <c r="T1883" s="15" t="s">
        <v>5524</v>
      </c>
      <c r="U1883" s="12" t="s">
        <v>5524</v>
      </c>
      <c r="V1883" s="12"/>
      <c r="W1883" s="15" t="s">
        <v>5707</v>
      </c>
      <c r="X1883" s="15" t="s">
        <v>5662</v>
      </c>
    </row>
    <row r="1884" spans="1:25" ht="15" customHeight="1" x14ac:dyDescent="0.25">
      <c r="A1884" s="15" t="s">
        <v>24</v>
      </c>
      <c r="B1884" s="15">
        <v>2563</v>
      </c>
      <c r="C1884" s="12">
        <v>539</v>
      </c>
      <c r="D1884" s="10" t="str">
        <f t="shared" si="31"/>
        <v>Phaeophyscia chloantha (Ach.) Moberg</v>
      </c>
      <c r="E1884" s="15" t="s">
        <v>984</v>
      </c>
      <c r="F1884" s="15" t="s">
        <v>992</v>
      </c>
      <c r="G1884" s="12" t="s">
        <v>993</v>
      </c>
      <c r="H1884" s="38" t="s">
        <v>5764</v>
      </c>
      <c r="I1884" s="15" t="s">
        <v>74</v>
      </c>
      <c r="J1884" s="15" t="s">
        <v>1279</v>
      </c>
      <c r="K1884" s="15" t="s">
        <v>5765</v>
      </c>
      <c r="L1884" s="15" t="s">
        <v>5766</v>
      </c>
      <c r="M1884" s="15" t="s">
        <v>4042</v>
      </c>
      <c r="N1884" s="15" t="s">
        <v>5744</v>
      </c>
      <c r="Q1884" s="54">
        <v>15707</v>
      </c>
      <c r="S1884" s="15" t="s">
        <v>167</v>
      </c>
      <c r="T1884" s="15" t="s">
        <v>5524</v>
      </c>
      <c r="U1884" s="12" t="s">
        <v>5524</v>
      </c>
      <c r="V1884" s="12"/>
      <c r="W1884" s="15" t="s">
        <v>5707</v>
      </c>
      <c r="X1884" s="15" t="s">
        <v>5662</v>
      </c>
    </row>
    <row r="1885" spans="1:25" ht="15" customHeight="1" x14ac:dyDescent="0.25">
      <c r="A1885" s="15" t="s">
        <v>24</v>
      </c>
      <c r="B1885" s="15">
        <v>2564</v>
      </c>
      <c r="C1885" s="12">
        <v>319</v>
      </c>
      <c r="D1885" s="10" t="str">
        <f t="shared" si="31"/>
        <v>Physcia wainoi Räsänen</v>
      </c>
      <c r="E1885" s="15" t="s">
        <v>2795</v>
      </c>
      <c r="F1885" s="15" t="s">
        <v>5767</v>
      </c>
      <c r="G1885" s="12" t="s">
        <v>5768</v>
      </c>
      <c r="H1885" s="38" t="s">
        <v>5769</v>
      </c>
      <c r="I1885" s="15" t="s">
        <v>74</v>
      </c>
      <c r="J1885" s="15" t="s">
        <v>1279</v>
      </c>
      <c r="K1885" s="15" t="s">
        <v>5761</v>
      </c>
      <c r="M1885" s="15" t="s">
        <v>5770</v>
      </c>
      <c r="N1885" s="15" t="s">
        <v>5771</v>
      </c>
      <c r="Q1885" s="54">
        <v>15926</v>
      </c>
      <c r="S1885" s="15" t="s">
        <v>167</v>
      </c>
      <c r="T1885" s="15" t="s">
        <v>5524</v>
      </c>
      <c r="U1885" s="12" t="s">
        <v>5524</v>
      </c>
      <c r="V1885" s="12"/>
      <c r="W1885" s="15" t="s">
        <v>5707</v>
      </c>
      <c r="X1885" s="15" t="s">
        <v>5662</v>
      </c>
    </row>
    <row r="1886" spans="1:25" ht="15" customHeight="1" x14ac:dyDescent="0.25">
      <c r="A1886" s="15" t="s">
        <v>24</v>
      </c>
      <c r="B1886" s="15">
        <v>2565</v>
      </c>
      <c r="C1886" s="58">
        <v>23</v>
      </c>
      <c r="D1886" s="57" t="s">
        <v>321</v>
      </c>
      <c r="E1886" s="57" t="str">
        <f t="shared" ref="E1886:E1917" si="32">MID(D1886,1,SEARCH(" ",D1886,1))</f>
        <v xml:space="preserve">Cladonia </v>
      </c>
      <c r="F1886" s="57" t="str">
        <f>MID(D1886,SEARCH(" ",D1886,1)+1,15)</f>
        <v>borealis</v>
      </c>
      <c r="G1886" s="57"/>
      <c r="H1886" s="57" t="str">
        <f t="shared" ref="H1886:H1917" si="33">D1886</f>
        <v>Cladonia borealis</v>
      </c>
      <c r="I1886" s="57" t="s">
        <v>27</v>
      </c>
      <c r="J1886" s="57" t="str">
        <f t="shared" ref="J1886:J1922" si="34">MID(M1886,1,SEARCH(",",M1886,1)-1)</f>
        <v>Steiermark</v>
      </c>
      <c r="K1886" s="57" t="str">
        <f>MID(M1886,SEARCH(",",M1886,1)+2,SEARCH(",",M1886,SEARCH(",",M1886,1)+1)-SEARCH(",",M1886,1)-2)</f>
        <v>Zirbitzkogel</v>
      </c>
      <c r="L1886" s="57"/>
      <c r="M1886" s="57" t="s">
        <v>251</v>
      </c>
      <c r="N1886" s="57" t="s">
        <v>851</v>
      </c>
      <c r="O1886" s="57" t="s">
        <v>5772</v>
      </c>
      <c r="P1886" s="57" t="s">
        <v>5773</v>
      </c>
      <c r="Q1886" s="57" t="s">
        <v>254</v>
      </c>
      <c r="R1886" s="57"/>
      <c r="S1886" s="57" t="s">
        <v>255</v>
      </c>
      <c r="T1886" s="57"/>
      <c r="U1886" s="57"/>
      <c r="V1886" s="57"/>
      <c r="W1886" s="57" t="s">
        <v>5774</v>
      </c>
      <c r="X1886" s="57"/>
      <c r="Y1886" s="57"/>
    </row>
    <row r="1887" spans="1:25" ht="15" customHeight="1" x14ac:dyDescent="0.25">
      <c r="A1887" s="15" t="s">
        <v>24</v>
      </c>
      <c r="B1887" s="15">
        <v>2566</v>
      </c>
      <c r="C1887" s="58">
        <v>25</v>
      </c>
      <c r="D1887" s="57" t="s">
        <v>549</v>
      </c>
      <c r="E1887" s="57" t="str">
        <f t="shared" si="32"/>
        <v xml:space="preserve">Cladonia </v>
      </c>
      <c r="F1887" s="57" t="str">
        <f>MID(D1887,SEARCH(" ",D1887,1)+1,15)</f>
        <v>diversa</v>
      </c>
      <c r="G1887" s="57"/>
      <c r="H1887" s="57" t="str">
        <f t="shared" si="33"/>
        <v>Cladonia diversa</v>
      </c>
      <c r="I1887" s="57" t="s">
        <v>74</v>
      </c>
      <c r="J1887" s="57" t="str">
        <f t="shared" si="34"/>
        <v>Morava</v>
      </c>
      <c r="K1887" s="57" t="str">
        <f>MID(M1887,SEARCH(",",M1887,1)+2,SEARCH(",",M1887,SEARCH(",",M1887,1)+1)-SEARCH(",",M1887,1)-2)</f>
        <v>Drahanská vrchovina</v>
      </c>
      <c r="L1887" s="57"/>
      <c r="M1887" s="57" t="s">
        <v>5776</v>
      </c>
      <c r="N1887" s="57" t="s">
        <v>5777</v>
      </c>
      <c r="O1887" s="57" t="s">
        <v>62</v>
      </c>
      <c r="P1887" s="57" t="s">
        <v>5778</v>
      </c>
      <c r="Q1887" s="57" t="s">
        <v>5779</v>
      </c>
      <c r="R1887" s="57"/>
      <c r="S1887" s="57" t="s">
        <v>5780</v>
      </c>
      <c r="T1887" s="57"/>
      <c r="U1887" s="57"/>
      <c r="V1887" s="57"/>
      <c r="W1887" s="57" t="s">
        <v>5774</v>
      </c>
      <c r="X1887" s="57"/>
      <c r="Y1887" s="57"/>
    </row>
    <row r="1888" spans="1:25" ht="15" customHeight="1" x14ac:dyDescent="0.25">
      <c r="A1888" s="15" t="s">
        <v>24</v>
      </c>
      <c r="B1888" s="15">
        <v>2567</v>
      </c>
      <c r="C1888" s="58">
        <v>42</v>
      </c>
      <c r="D1888" s="57" t="s">
        <v>1482</v>
      </c>
      <c r="E1888" s="57" t="str">
        <f t="shared" si="32"/>
        <v xml:space="preserve">Cladonia </v>
      </c>
      <c r="F1888" s="57" t="str">
        <f t="shared" ref="F1888:F1907" si="35">MID(D1888,SEARCH(" ",D1888,1)+1,SEARCH(" ",D1888,SEARCH(" ",D1888,1)+1)-SEARCH(" ",D1888,1))</f>
        <v xml:space="preserve">bellidiflora </v>
      </c>
      <c r="G1888" s="57" t="str">
        <f t="shared" ref="G1888:G1907" si="36">MID(D1888,SEARCH(" ",D1888,SEARCH(" ",D1888,1)+1)+1,20)</f>
        <v>(Ach.) Schaer.</v>
      </c>
      <c r="H1888" s="57" t="str">
        <f t="shared" si="33"/>
        <v>Cladonia bellidiflora (Ach.) Schaer.</v>
      </c>
      <c r="I1888" s="57" t="s">
        <v>74</v>
      </c>
      <c r="J1888" s="57" t="str">
        <f t="shared" si="34"/>
        <v>Krkonoše Mountains</v>
      </c>
      <c r="K1888" s="57"/>
      <c r="L1888" s="57"/>
      <c r="M1888" s="57" t="s">
        <v>5781</v>
      </c>
      <c r="N1888" s="57" t="s">
        <v>208</v>
      </c>
      <c r="O1888" s="57" t="s">
        <v>657</v>
      </c>
      <c r="P1888" s="57"/>
      <c r="Q1888" s="57" t="s">
        <v>5782</v>
      </c>
      <c r="R1888" s="57"/>
      <c r="S1888" s="57" t="s">
        <v>5783</v>
      </c>
      <c r="T1888" s="57"/>
      <c r="U1888" s="57"/>
      <c r="V1888" s="57"/>
      <c r="W1888" s="57" t="s">
        <v>5774</v>
      </c>
      <c r="X1888" s="57"/>
      <c r="Y1888" s="57"/>
    </row>
    <row r="1889" spans="1:25" ht="15" customHeight="1" x14ac:dyDescent="0.25">
      <c r="A1889" s="15" t="s">
        <v>24</v>
      </c>
      <c r="B1889" s="15">
        <v>2568</v>
      </c>
      <c r="C1889" s="58">
        <v>44</v>
      </c>
      <c r="D1889" s="57" t="s">
        <v>1482</v>
      </c>
      <c r="E1889" s="57" t="str">
        <f t="shared" si="32"/>
        <v xml:space="preserve">Cladonia </v>
      </c>
      <c r="F1889" s="57" t="str">
        <f t="shared" si="35"/>
        <v xml:space="preserve">bellidiflora </v>
      </c>
      <c r="G1889" s="57" t="str">
        <f t="shared" si="36"/>
        <v>(Ach.) Schaer.</v>
      </c>
      <c r="H1889" s="57" t="str">
        <f t="shared" si="33"/>
        <v>Cladonia bellidiflora (Ach.) Schaer.</v>
      </c>
      <c r="I1889" s="57" t="s">
        <v>74</v>
      </c>
      <c r="J1889" s="57" t="str">
        <f t="shared" si="34"/>
        <v>Krkonoše Mountains</v>
      </c>
      <c r="K1889" s="57"/>
      <c r="L1889" s="57"/>
      <c r="M1889" s="57" t="s">
        <v>5784</v>
      </c>
      <c r="N1889" s="57" t="s">
        <v>5785</v>
      </c>
      <c r="O1889" s="57" t="s">
        <v>657</v>
      </c>
      <c r="P1889" s="57"/>
      <c r="Q1889" s="57" t="s">
        <v>5782</v>
      </c>
      <c r="R1889" s="57"/>
      <c r="S1889" s="57" t="s">
        <v>5783</v>
      </c>
      <c r="T1889" s="57"/>
      <c r="U1889" s="57"/>
      <c r="V1889" s="57"/>
      <c r="W1889" s="57" t="s">
        <v>5774</v>
      </c>
      <c r="X1889" s="57"/>
      <c r="Y1889" s="57"/>
    </row>
    <row r="1890" spans="1:25" ht="15" customHeight="1" x14ac:dyDescent="0.25">
      <c r="A1890" s="15" t="s">
        <v>24</v>
      </c>
      <c r="B1890" s="15">
        <v>2569</v>
      </c>
      <c r="C1890" s="58">
        <v>46</v>
      </c>
      <c r="D1890" s="57" t="s">
        <v>1490</v>
      </c>
      <c r="E1890" s="57" t="str">
        <f t="shared" si="32"/>
        <v xml:space="preserve">Cladonia </v>
      </c>
      <c r="F1890" s="57" t="str">
        <f t="shared" si="35"/>
        <v xml:space="preserve">borealis </v>
      </c>
      <c r="G1890" s="57" t="str">
        <f t="shared" si="36"/>
        <v>S. Stenroos</v>
      </c>
      <c r="H1890" s="57" t="str">
        <f t="shared" si="33"/>
        <v>Cladonia borealis S. Stenroos</v>
      </c>
      <c r="I1890" s="57" t="s">
        <v>74</v>
      </c>
      <c r="J1890" s="57" t="str">
        <f t="shared" si="34"/>
        <v>Krkonoše Mountains</v>
      </c>
      <c r="K1890" s="57" t="str">
        <f>MID(M1890,SEARCH(",",M1890,1)+2,SEARCH(",",M1890,SEARCH(",",M1890,1)+1)-SEARCH(",",M1890,1)-2)</f>
        <v>Velká kotelní jáma</v>
      </c>
      <c r="L1890" s="57"/>
      <c r="M1890" s="57" t="s">
        <v>5786</v>
      </c>
      <c r="N1890" s="57" t="s">
        <v>981</v>
      </c>
      <c r="O1890" s="57" t="s">
        <v>657</v>
      </c>
      <c r="P1890" s="57" t="s">
        <v>5787</v>
      </c>
      <c r="Q1890" s="57" t="s">
        <v>210</v>
      </c>
      <c r="R1890" s="57"/>
      <c r="S1890" s="57" t="s">
        <v>211</v>
      </c>
      <c r="T1890" s="57"/>
      <c r="U1890" s="57"/>
      <c r="V1890" s="57"/>
      <c r="W1890" s="57" t="s">
        <v>5774</v>
      </c>
      <c r="X1890" s="57"/>
      <c r="Y1890" s="57"/>
    </row>
    <row r="1891" spans="1:25" ht="15" customHeight="1" x14ac:dyDescent="0.25">
      <c r="A1891" s="15" t="s">
        <v>24</v>
      </c>
      <c r="B1891" s="15">
        <v>2570</v>
      </c>
      <c r="C1891" s="58">
        <v>47</v>
      </c>
      <c r="D1891" s="57" t="s">
        <v>1490</v>
      </c>
      <c r="E1891" s="57" t="str">
        <f t="shared" si="32"/>
        <v xml:space="preserve">Cladonia </v>
      </c>
      <c r="F1891" s="57" t="str">
        <f t="shared" si="35"/>
        <v xml:space="preserve">borealis </v>
      </c>
      <c r="G1891" s="57" t="str">
        <f t="shared" si="36"/>
        <v>S. Stenroos</v>
      </c>
      <c r="H1891" s="57" t="str">
        <f t="shared" si="33"/>
        <v>Cladonia borealis S. Stenroos</v>
      </c>
      <c r="I1891" s="57" t="s">
        <v>74</v>
      </c>
      <c r="J1891" s="57" t="str">
        <f t="shared" si="34"/>
        <v>Krkonoše Mountains</v>
      </c>
      <c r="K1891" s="57" t="str">
        <f>MID(M1891,SEARCH(",",M1891,1)+2,SEARCH(",",M1891,SEARCH(",",M1891,1)+1)-SEARCH(",",M1891,1)-2)</f>
        <v>Velká kotelní jáma</v>
      </c>
      <c r="L1891" s="57"/>
      <c r="M1891" s="57" t="s">
        <v>5788</v>
      </c>
      <c r="N1891" s="57" t="s">
        <v>5789</v>
      </c>
      <c r="O1891" s="57" t="s">
        <v>657</v>
      </c>
      <c r="P1891" s="57" t="s">
        <v>5787</v>
      </c>
      <c r="Q1891" s="57" t="s">
        <v>210</v>
      </c>
      <c r="R1891" s="57"/>
      <c r="S1891" s="57" t="s">
        <v>211</v>
      </c>
      <c r="T1891" s="57"/>
      <c r="U1891" s="57"/>
      <c r="V1891" s="57"/>
      <c r="W1891" s="57" t="s">
        <v>5774</v>
      </c>
      <c r="X1891" s="57"/>
      <c r="Y1891" s="57"/>
    </row>
    <row r="1892" spans="1:25" ht="15" customHeight="1" x14ac:dyDescent="0.25">
      <c r="A1892" s="15" t="s">
        <v>24</v>
      </c>
      <c r="B1892" s="15">
        <v>2571</v>
      </c>
      <c r="C1892" s="58">
        <v>48</v>
      </c>
      <c r="D1892" s="57" t="s">
        <v>1482</v>
      </c>
      <c r="E1892" s="57" t="str">
        <f t="shared" si="32"/>
        <v xml:space="preserve">Cladonia </v>
      </c>
      <c r="F1892" s="57" t="str">
        <f t="shared" si="35"/>
        <v xml:space="preserve">bellidiflora </v>
      </c>
      <c r="G1892" s="57" t="str">
        <f t="shared" si="36"/>
        <v>(Ach.) Schaer.</v>
      </c>
      <c r="H1892" s="57" t="str">
        <f t="shared" si="33"/>
        <v>Cladonia bellidiflora (Ach.) Schaer.</v>
      </c>
      <c r="I1892" s="57" t="s">
        <v>74</v>
      </c>
      <c r="J1892" s="57" t="str">
        <f t="shared" si="34"/>
        <v>Krkonoše Mountains</v>
      </c>
      <c r="K1892" s="57"/>
      <c r="L1892" s="57"/>
      <c r="M1892" s="57" t="s">
        <v>5790</v>
      </c>
      <c r="N1892" s="57" t="s">
        <v>5791</v>
      </c>
      <c r="O1892" s="57" t="s">
        <v>657</v>
      </c>
      <c r="P1892" s="57"/>
      <c r="Q1892" s="57" t="s">
        <v>5782</v>
      </c>
      <c r="R1892" s="57"/>
      <c r="S1892" s="57" t="s">
        <v>5783</v>
      </c>
      <c r="T1892" s="57"/>
      <c r="U1892" s="57"/>
      <c r="V1892" s="57"/>
      <c r="W1892" s="57" t="s">
        <v>5774</v>
      </c>
      <c r="X1892" s="57"/>
      <c r="Y1892" s="57"/>
    </row>
    <row r="1893" spans="1:25" ht="15" customHeight="1" x14ac:dyDescent="0.25">
      <c r="A1893" s="15" t="s">
        <v>24</v>
      </c>
      <c r="B1893" s="15">
        <v>2572</v>
      </c>
      <c r="C1893" s="58">
        <v>49</v>
      </c>
      <c r="D1893" s="57" t="s">
        <v>5792</v>
      </c>
      <c r="E1893" s="57" t="str">
        <f t="shared" si="32"/>
        <v xml:space="preserve">Cladonia </v>
      </c>
      <c r="F1893" s="57" t="str">
        <f t="shared" si="35"/>
        <v xml:space="preserve">pleurota </v>
      </c>
      <c r="G1893" s="57" t="str">
        <f t="shared" si="36"/>
        <v>(Flörke) Schaer.</v>
      </c>
      <c r="H1893" s="57" t="str">
        <f t="shared" si="33"/>
        <v>Cladonia pleurota (Flörke) Schaer.</v>
      </c>
      <c r="I1893" s="57" t="s">
        <v>74</v>
      </c>
      <c r="J1893" s="57" t="str">
        <f t="shared" si="34"/>
        <v>Krkonoše Mountains</v>
      </c>
      <c r="K1893" s="57" t="str">
        <f>MID(M1893,SEARCH(",",M1893,1)+2,SEARCH(",",M1893,SEARCH(",",M1893,1)+1)-SEARCH(",",M1893,1)-2)</f>
        <v>below Kotel Mountain</v>
      </c>
      <c r="L1893" s="57"/>
      <c r="M1893" s="57" t="s">
        <v>5793</v>
      </c>
      <c r="N1893" s="57" t="s">
        <v>208</v>
      </c>
      <c r="O1893" s="57" t="s">
        <v>657</v>
      </c>
      <c r="P1893" s="57"/>
      <c r="Q1893" s="57" t="s">
        <v>5782</v>
      </c>
      <c r="R1893" s="57"/>
      <c r="S1893" s="57" t="s">
        <v>5783</v>
      </c>
      <c r="T1893" s="57"/>
      <c r="U1893" s="57"/>
      <c r="V1893" s="57"/>
      <c r="W1893" s="57" t="s">
        <v>5774</v>
      </c>
      <c r="X1893" s="57"/>
      <c r="Y1893" s="57"/>
    </row>
    <row r="1894" spans="1:25" ht="15" customHeight="1" x14ac:dyDescent="0.25">
      <c r="A1894" s="15" t="s">
        <v>24</v>
      </c>
      <c r="B1894" s="15">
        <v>2573</v>
      </c>
      <c r="C1894" s="58">
        <v>50</v>
      </c>
      <c r="D1894" s="57" t="s">
        <v>1482</v>
      </c>
      <c r="E1894" s="57" t="str">
        <f t="shared" si="32"/>
        <v xml:space="preserve">Cladonia </v>
      </c>
      <c r="F1894" s="57" t="str">
        <f t="shared" si="35"/>
        <v xml:space="preserve">bellidiflora </v>
      </c>
      <c r="G1894" s="57" t="str">
        <f t="shared" si="36"/>
        <v>(Ach.) Schaer.</v>
      </c>
      <c r="H1894" s="57" t="str">
        <f t="shared" si="33"/>
        <v>Cladonia bellidiflora (Ach.) Schaer.</v>
      </c>
      <c r="I1894" s="57" t="s">
        <v>74</v>
      </c>
      <c r="J1894" s="57" t="str">
        <f t="shared" si="34"/>
        <v>Krkonoše Mountains</v>
      </c>
      <c r="K1894" s="57" t="str">
        <f>MID(M1894,SEARCH(",",M1894,1)+2,SEARCH(",",M1894,SEARCH(",",M1894,1)+1)-SEARCH(",",M1894,1)-2)</f>
        <v>below Kotel Mountain</v>
      </c>
      <c r="L1894" s="57"/>
      <c r="M1894" s="57" t="s">
        <v>5794</v>
      </c>
      <c r="N1894" s="57" t="s">
        <v>5795</v>
      </c>
      <c r="O1894" s="57" t="s">
        <v>657</v>
      </c>
      <c r="P1894" s="57"/>
      <c r="Q1894" s="57" t="s">
        <v>5782</v>
      </c>
      <c r="R1894" s="57"/>
      <c r="S1894" s="57" t="s">
        <v>5783</v>
      </c>
      <c r="T1894" s="57"/>
      <c r="U1894" s="57"/>
      <c r="V1894" s="57"/>
      <c r="W1894" s="57" t="s">
        <v>5774</v>
      </c>
      <c r="X1894" s="57"/>
      <c r="Y1894" s="57"/>
    </row>
    <row r="1895" spans="1:25" ht="15" customHeight="1" x14ac:dyDescent="0.25">
      <c r="A1895" s="15" t="s">
        <v>24</v>
      </c>
      <c r="B1895" s="15">
        <v>2574</v>
      </c>
      <c r="C1895" s="58">
        <v>51</v>
      </c>
      <c r="D1895" s="57" t="s">
        <v>1482</v>
      </c>
      <c r="E1895" s="57" t="str">
        <f t="shared" si="32"/>
        <v xml:space="preserve">Cladonia </v>
      </c>
      <c r="F1895" s="57" t="str">
        <f t="shared" si="35"/>
        <v xml:space="preserve">bellidiflora </v>
      </c>
      <c r="G1895" s="57" t="str">
        <f t="shared" si="36"/>
        <v>(Ach.) Schaer.</v>
      </c>
      <c r="H1895" s="57" t="str">
        <f t="shared" si="33"/>
        <v>Cladonia bellidiflora (Ach.) Schaer.</v>
      </c>
      <c r="I1895" s="57" t="s">
        <v>74</v>
      </c>
      <c r="J1895" s="57" t="str">
        <f t="shared" si="34"/>
        <v>Krkonoše Mountains</v>
      </c>
      <c r="K1895" s="57"/>
      <c r="L1895" s="57"/>
      <c r="M1895" s="57" t="s">
        <v>5790</v>
      </c>
      <c r="N1895" s="57" t="s">
        <v>5791</v>
      </c>
      <c r="O1895" s="57" t="s">
        <v>657</v>
      </c>
      <c r="P1895" s="57"/>
      <c r="Q1895" s="57" t="s">
        <v>5782</v>
      </c>
      <c r="R1895" s="57"/>
      <c r="S1895" s="57" t="s">
        <v>5783</v>
      </c>
      <c r="T1895" s="57"/>
      <c r="U1895" s="57"/>
      <c r="V1895" s="57"/>
      <c r="W1895" s="57" t="s">
        <v>5774</v>
      </c>
      <c r="X1895" s="57"/>
      <c r="Y1895" s="57"/>
    </row>
    <row r="1896" spans="1:25" ht="15" customHeight="1" x14ac:dyDescent="0.25">
      <c r="A1896" s="15" t="s">
        <v>24</v>
      </c>
      <c r="B1896" s="15">
        <v>2575</v>
      </c>
      <c r="C1896" s="58">
        <v>62</v>
      </c>
      <c r="D1896" s="57" t="s">
        <v>1482</v>
      </c>
      <c r="E1896" s="57" t="str">
        <f t="shared" si="32"/>
        <v xml:space="preserve">Cladonia </v>
      </c>
      <c r="F1896" s="57" t="str">
        <f t="shared" si="35"/>
        <v xml:space="preserve">bellidiflora </v>
      </c>
      <c r="G1896" s="57" t="str">
        <f t="shared" si="36"/>
        <v>(Ach.) Schaer.</v>
      </c>
      <c r="H1896" s="57" t="str">
        <f t="shared" si="33"/>
        <v>Cladonia bellidiflora (Ach.) Schaer.</v>
      </c>
      <c r="I1896" s="57" t="s">
        <v>74</v>
      </c>
      <c r="J1896" s="57" t="str">
        <f t="shared" si="34"/>
        <v>Krkonoše Mountains</v>
      </c>
      <c r="K1896" s="57" t="str">
        <f t="shared" ref="K1896:K1922" si="37">MID(M1896,SEARCH(",",M1896,1)+2,SEARCH(",",M1896,SEARCH(",",M1896,1)+1)-SEARCH(",",M1896,1)-2)</f>
        <v>Velká kotelní jáma</v>
      </c>
      <c r="L1896" s="57"/>
      <c r="M1896" s="57" t="s">
        <v>5796</v>
      </c>
      <c r="N1896" s="57" t="s">
        <v>273</v>
      </c>
      <c r="O1896" s="57" t="s">
        <v>657</v>
      </c>
      <c r="P1896" s="57" t="s">
        <v>5797</v>
      </c>
      <c r="Q1896" s="57" t="s">
        <v>210</v>
      </c>
      <c r="R1896" s="57"/>
      <c r="S1896" s="57" t="s">
        <v>211</v>
      </c>
      <c r="T1896" s="57"/>
      <c r="U1896" s="57"/>
      <c r="V1896" s="57"/>
      <c r="W1896" s="57" t="s">
        <v>5774</v>
      </c>
      <c r="X1896" s="57"/>
      <c r="Y1896" s="57"/>
    </row>
    <row r="1897" spans="1:25" ht="15" customHeight="1" x14ac:dyDescent="0.25">
      <c r="A1897" s="15" t="s">
        <v>24</v>
      </c>
      <c r="B1897" s="15">
        <v>2576</v>
      </c>
      <c r="C1897" s="58">
        <v>64</v>
      </c>
      <c r="D1897" s="57" t="s">
        <v>1490</v>
      </c>
      <c r="E1897" s="57" t="str">
        <f t="shared" si="32"/>
        <v xml:space="preserve">Cladonia </v>
      </c>
      <c r="F1897" s="57" t="str">
        <f t="shared" si="35"/>
        <v xml:space="preserve">borealis </v>
      </c>
      <c r="G1897" s="57" t="str">
        <f t="shared" si="36"/>
        <v>S. Stenroos</v>
      </c>
      <c r="H1897" s="57" t="str">
        <f t="shared" si="33"/>
        <v>Cladonia borealis S. Stenroos</v>
      </c>
      <c r="I1897" s="57" t="s">
        <v>74</v>
      </c>
      <c r="J1897" s="57" t="str">
        <f t="shared" si="34"/>
        <v>W Bohemia</v>
      </c>
      <c r="K1897" s="57" t="str">
        <f t="shared" si="37"/>
        <v>Slavkovský les</v>
      </c>
      <c r="L1897" s="57"/>
      <c r="M1897" s="57" t="s">
        <v>664</v>
      </c>
      <c r="N1897" s="57" t="s">
        <v>665</v>
      </c>
      <c r="O1897" s="57" t="s">
        <v>657</v>
      </c>
      <c r="P1897" s="57"/>
      <c r="Q1897" s="57" t="s">
        <v>78</v>
      </c>
      <c r="R1897" s="57"/>
      <c r="S1897" s="57" t="s">
        <v>79</v>
      </c>
      <c r="T1897" s="57"/>
      <c r="U1897" s="57"/>
      <c r="V1897" s="57"/>
      <c r="W1897" s="57" t="s">
        <v>5774</v>
      </c>
      <c r="X1897" s="57"/>
      <c r="Y1897" s="57"/>
    </row>
    <row r="1898" spans="1:25" ht="15" customHeight="1" x14ac:dyDescent="0.25">
      <c r="A1898" s="15" t="s">
        <v>24</v>
      </c>
      <c r="B1898" s="15">
        <v>2577</v>
      </c>
      <c r="C1898" s="58">
        <v>67</v>
      </c>
      <c r="D1898" s="57" t="s">
        <v>1490</v>
      </c>
      <c r="E1898" s="57" t="str">
        <f t="shared" si="32"/>
        <v xml:space="preserve">Cladonia </v>
      </c>
      <c r="F1898" s="57" t="str">
        <f t="shared" si="35"/>
        <v xml:space="preserve">borealis </v>
      </c>
      <c r="G1898" s="57" t="str">
        <f t="shared" si="36"/>
        <v>S. Stenroos</v>
      </c>
      <c r="H1898" s="57" t="str">
        <f t="shared" si="33"/>
        <v>Cladonia borealis S. Stenroos</v>
      </c>
      <c r="I1898" s="57" t="s">
        <v>74</v>
      </c>
      <c r="J1898" s="57" t="str">
        <f t="shared" si="34"/>
        <v>W Bohemia</v>
      </c>
      <c r="K1898" s="57" t="str">
        <f t="shared" si="37"/>
        <v>Slavkovský les</v>
      </c>
      <c r="L1898" s="57"/>
      <c r="M1898" s="57" t="s">
        <v>664</v>
      </c>
      <c r="N1898" s="57" t="s">
        <v>665</v>
      </c>
      <c r="O1898" s="57" t="s">
        <v>657</v>
      </c>
      <c r="P1898" s="57"/>
      <c r="Q1898" s="57" t="s">
        <v>78</v>
      </c>
      <c r="R1898" s="57"/>
      <c r="S1898" s="57" t="s">
        <v>79</v>
      </c>
      <c r="T1898" s="57"/>
      <c r="U1898" s="57"/>
      <c r="V1898" s="57"/>
      <c r="W1898" s="57" t="s">
        <v>5774</v>
      </c>
      <c r="X1898" s="57"/>
      <c r="Y1898" s="57"/>
    </row>
    <row r="1899" spans="1:25" ht="15" customHeight="1" x14ac:dyDescent="0.25">
      <c r="A1899" s="15" t="s">
        <v>24</v>
      </c>
      <c r="B1899" s="15">
        <v>2578</v>
      </c>
      <c r="C1899" s="58">
        <v>68</v>
      </c>
      <c r="D1899" s="57" t="s">
        <v>1490</v>
      </c>
      <c r="E1899" s="57" t="str">
        <f t="shared" si="32"/>
        <v xml:space="preserve">Cladonia </v>
      </c>
      <c r="F1899" s="57" t="str">
        <f t="shared" si="35"/>
        <v xml:space="preserve">borealis </v>
      </c>
      <c r="G1899" s="57" t="str">
        <f t="shared" si="36"/>
        <v>S. Stenroos</v>
      </c>
      <c r="H1899" s="57" t="str">
        <f t="shared" si="33"/>
        <v>Cladonia borealis S. Stenroos</v>
      </c>
      <c r="I1899" s="57" t="s">
        <v>74</v>
      </c>
      <c r="J1899" s="57" t="str">
        <f t="shared" si="34"/>
        <v>W Bohemia</v>
      </c>
      <c r="K1899" s="57" t="str">
        <f t="shared" si="37"/>
        <v>Slavkovský les</v>
      </c>
      <c r="L1899" s="57"/>
      <c r="M1899" s="57" t="s">
        <v>664</v>
      </c>
      <c r="N1899" s="57" t="s">
        <v>665</v>
      </c>
      <c r="O1899" s="57" t="s">
        <v>657</v>
      </c>
      <c r="P1899" s="57"/>
      <c r="Q1899" s="57" t="s">
        <v>78</v>
      </c>
      <c r="R1899" s="57"/>
      <c r="S1899" s="57" t="s">
        <v>79</v>
      </c>
      <c r="T1899" s="57"/>
      <c r="U1899" s="57"/>
      <c r="V1899" s="57"/>
      <c r="W1899" s="57" t="s">
        <v>5774</v>
      </c>
      <c r="X1899" s="57"/>
      <c r="Y1899" s="57"/>
    </row>
    <row r="1900" spans="1:25" ht="15" customHeight="1" x14ac:dyDescent="0.25">
      <c r="A1900" s="15" t="s">
        <v>24</v>
      </c>
      <c r="B1900" s="15">
        <v>2579</v>
      </c>
      <c r="C1900" s="58">
        <v>70</v>
      </c>
      <c r="D1900" s="57" t="s">
        <v>1490</v>
      </c>
      <c r="E1900" s="57" t="str">
        <f t="shared" si="32"/>
        <v xml:space="preserve">Cladonia </v>
      </c>
      <c r="F1900" s="57" t="str">
        <f t="shared" si="35"/>
        <v xml:space="preserve">borealis </v>
      </c>
      <c r="G1900" s="57" t="str">
        <f t="shared" si="36"/>
        <v>S. Stenroos</v>
      </c>
      <c r="H1900" s="57" t="str">
        <f t="shared" si="33"/>
        <v>Cladonia borealis S. Stenroos</v>
      </c>
      <c r="I1900" s="57" t="s">
        <v>74</v>
      </c>
      <c r="J1900" s="57" t="str">
        <f t="shared" si="34"/>
        <v>W Bohemia</v>
      </c>
      <c r="K1900" s="57" t="str">
        <f t="shared" si="37"/>
        <v>Slavkovský les</v>
      </c>
      <c r="L1900" s="57"/>
      <c r="M1900" s="57" t="s">
        <v>664</v>
      </c>
      <c r="N1900" s="57" t="s">
        <v>665</v>
      </c>
      <c r="O1900" s="57" t="s">
        <v>657</v>
      </c>
      <c r="P1900" s="57"/>
      <c r="Q1900" s="57" t="s">
        <v>78</v>
      </c>
      <c r="R1900" s="57"/>
      <c r="S1900" s="57" t="s">
        <v>79</v>
      </c>
      <c r="T1900" s="57"/>
      <c r="U1900" s="57"/>
      <c r="V1900" s="57"/>
      <c r="W1900" s="57" t="s">
        <v>5774</v>
      </c>
      <c r="X1900" s="57"/>
      <c r="Y1900" s="57"/>
    </row>
    <row r="1901" spans="1:25" ht="15" customHeight="1" x14ac:dyDescent="0.25">
      <c r="A1901" s="15" t="s">
        <v>24</v>
      </c>
      <c r="B1901" s="15">
        <v>2580</v>
      </c>
      <c r="C1901" s="58">
        <v>71</v>
      </c>
      <c r="D1901" s="57" t="s">
        <v>1490</v>
      </c>
      <c r="E1901" s="57" t="str">
        <f t="shared" si="32"/>
        <v xml:space="preserve">Cladonia </v>
      </c>
      <c r="F1901" s="57" t="str">
        <f t="shared" si="35"/>
        <v xml:space="preserve">borealis </v>
      </c>
      <c r="G1901" s="57" t="str">
        <f t="shared" si="36"/>
        <v>S. Stenroos</v>
      </c>
      <c r="H1901" s="57" t="str">
        <f t="shared" si="33"/>
        <v>Cladonia borealis S. Stenroos</v>
      </c>
      <c r="I1901" s="57" t="s">
        <v>74</v>
      </c>
      <c r="J1901" s="57" t="str">
        <f t="shared" si="34"/>
        <v>W Bohemia</v>
      </c>
      <c r="K1901" s="57" t="str">
        <f t="shared" si="37"/>
        <v>Slavkovský les</v>
      </c>
      <c r="L1901" s="57"/>
      <c r="M1901" s="57" t="s">
        <v>664</v>
      </c>
      <c r="N1901" s="57" t="s">
        <v>665</v>
      </c>
      <c r="O1901" s="57" t="s">
        <v>657</v>
      </c>
      <c r="P1901" s="57"/>
      <c r="Q1901" s="57" t="s">
        <v>78</v>
      </c>
      <c r="R1901" s="57"/>
      <c r="S1901" s="57" t="s">
        <v>79</v>
      </c>
      <c r="T1901" s="57"/>
      <c r="U1901" s="57"/>
      <c r="V1901" s="57"/>
      <c r="W1901" s="57" t="s">
        <v>5774</v>
      </c>
      <c r="X1901" s="57"/>
      <c r="Y1901" s="57"/>
    </row>
    <row r="1902" spans="1:25" ht="15" customHeight="1" x14ac:dyDescent="0.25">
      <c r="A1902" s="15" t="s">
        <v>24</v>
      </c>
      <c r="B1902" s="15">
        <v>2581</v>
      </c>
      <c r="C1902" s="58">
        <v>75</v>
      </c>
      <c r="D1902" s="57" t="s">
        <v>5792</v>
      </c>
      <c r="E1902" s="57" t="str">
        <f t="shared" si="32"/>
        <v xml:space="preserve">Cladonia </v>
      </c>
      <c r="F1902" s="57" t="str">
        <f t="shared" si="35"/>
        <v xml:space="preserve">pleurota </v>
      </c>
      <c r="G1902" s="57" t="str">
        <f t="shared" si="36"/>
        <v>(Flörke) Schaer.</v>
      </c>
      <c r="H1902" s="57" t="str">
        <f t="shared" si="33"/>
        <v>Cladonia pleurota (Flörke) Schaer.</v>
      </c>
      <c r="I1902" s="57" t="s">
        <v>74</v>
      </c>
      <c r="J1902" s="57" t="str">
        <f t="shared" si="34"/>
        <v>W Bohemia</v>
      </c>
      <c r="K1902" s="57" t="str">
        <f t="shared" si="37"/>
        <v>Slavkovský les</v>
      </c>
      <c r="L1902" s="57"/>
      <c r="M1902" s="57" t="s">
        <v>215</v>
      </c>
      <c r="N1902" s="57" t="s">
        <v>76</v>
      </c>
      <c r="O1902" s="57" t="s">
        <v>216</v>
      </c>
      <c r="P1902" s="57"/>
      <c r="Q1902" s="57" t="s">
        <v>78</v>
      </c>
      <c r="R1902" s="57"/>
      <c r="S1902" s="57" t="s">
        <v>79</v>
      </c>
      <c r="T1902" s="57"/>
      <c r="U1902" s="57"/>
      <c r="V1902" s="57"/>
      <c r="W1902" s="57" t="s">
        <v>5774</v>
      </c>
      <c r="X1902" s="57"/>
      <c r="Y1902" s="57"/>
    </row>
    <row r="1903" spans="1:25" ht="15" customHeight="1" x14ac:dyDescent="0.25">
      <c r="A1903" s="15" t="s">
        <v>24</v>
      </c>
      <c r="B1903" s="15">
        <v>2582</v>
      </c>
      <c r="C1903" s="58">
        <v>78</v>
      </c>
      <c r="D1903" s="57" t="s">
        <v>1490</v>
      </c>
      <c r="E1903" s="57" t="str">
        <f t="shared" si="32"/>
        <v xml:space="preserve">Cladonia </v>
      </c>
      <c r="F1903" s="57" t="str">
        <f t="shared" si="35"/>
        <v xml:space="preserve">borealis </v>
      </c>
      <c r="G1903" s="57" t="str">
        <f t="shared" si="36"/>
        <v>S. Stenroos</v>
      </c>
      <c r="H1903" s="57" t="str">
        <f t="shared" si="33"/>
        <v>Cladonia borealis S. Stenroos</v>
      </c>
      <c r="I1903" s="57" t="s">
        <v>74</v>
      </c>
      <c r="J1903" s="57" t="str">
        <f t="shared" si="34"/>
        <v>W Bohemia</v>
      </c>
      <c r="K1903" s="57" t="str">
        <f t="shared" si="37"/>
        <v>Slavkovský les</v>
      </c>
      <c r="L1903" s="57"/>
      <c r="M1903" s="57" t="s">
        <v>5798</v>
      </c>
      <c r="N1903" s="57" t="s">
        <v>940</v>
      </c>
      <c r="O1903" s="57" t="s">
        <v>657</v>
      </c>
      <c r="P1903" s="57"/>
      <c r="Q1903" s="57" t="s">
        <v>78</v>
      </c>
      <c r="R1903" s="57"/>
      <c r="S1903" s="57" t="s">
        <v>79</v>
      </c>
      <c r="T1903" s="57"/>
      <c r="U1903" s="57"/>
      <c r="V1903" s="57"/>
      <c r="W1903" s="57" t="s">
        <v>5774</v>
      </c>
      <c r="X1903" s="57"/>
      <c r="Y1903" s="57"/>
    </row>
    <row r="1904" spans="1:25" ht="15" customHeight="1" x14ac:dyDescent="0.25">
      <c r="A1904" s="15" t="s">
        <v>24</v>
      </c>
      <c r="B1904" s="15">
        <v>2583</v>
      </c>
      <c r="C1904" s="58">
        <v>80</v>
      </c>
      <c r="D1904" s="57" t="s">
        <v>1490</v>
      </c>
      <c r="E1904" s="57" t="str">
        <f t="shared" si="32"/>
        <v xml:space="preserve">Cladonia </v>
      </c>
      <c r="F1904" s="57" t="str">
        <f t="shared" si="35"/>
        <v xml:space="preserve">borealis </v>
      </c>
      <c r="G1904" s="57" t="str">
        <f t="shared" si="36"/>
        <v>S. Stenroos</v>
      </c>
      <c r="H1904" s="57" t="str">
        <f t="shared" si="33"/>
        <v>Cladonia borealis S. Stenroos</v>
      </c>
      <c r="I1904" s="57" t="s">
        <v>74</v>
      </c>
      <c r="J1904" s="57" t="str">
        <f t="shared" si="34"/>
        <v>W Bohemia</v>
      </c>
      <c r="K1904" s="57" t="str">
        <f t="shared" si="37"/>
        <v>Slavkovský les</v>
      </c>
      <c r="L1904" s="57"/>
      <c r="M1904" s="57" t="s">
        <v>5798</v>
      </c>
      <c r="N1904" s="57" t="s">
        <v>940</v>
      </c>
      <c r="O1904" s="57" t="s">
        <v>657</v>
      </c>
      <c r="P1904" s="57"/>
      <c r="Q1904" s="57" t="s">
        <v>78</v>
      </c>
      <c r="R1904" s="57"/>
      <c r="S1904" s="57" t="s">
        <v>79</v>
      </c>
      <c r="T1904" s="57"/>
      <c r="U1904" s="57"/>
      <c r="V1904" s="57"/>
      <c r="W1904" s="57" t="s">
        <v>5774</v>
      </c>
      <c r="X1904" s="57" t="s">
        <v>5799</v>
      </c>
      <c r="Y1904" s="57"/>
    </row>
    <row r="1905" spans="1:25" ht="15" customHeight="1" x14ac:dyDescent="0.25">
      <c r="A1905" s="15" t="s">
        <v>24</v>
      </c>
      <c r="B1905" s="15">
        <v>2584</v>
      </c>
      <c r="C1905" s="58">
        <v>82</v>
      </c>
      <c r="D1905" s="57" t="s">
        <v>1482</v>
      </c>
      <c r="E1905" s="57" t="str">
        <f t="shared" si="32"/>
        <v xml:space="preserve">Cladonia </v>
      </c>
      <c r="F1905" s="57" t="str">
        <f t="shared" si="35"/>
        <v xml:space="preserve">bellidiflora </v>
      </c>
      <c r="G1905" s="57" t="str">
        <f t="shared" si="36"/>
        <v>(Ach.) Schaer.</v>
      </c>
      <c r="H1905" s="57" t="str">
        <f t="shared" si="33"/>
        <v>Cladonia bellidiflora (Ach.) Schaer.</v>
      </c>
      <c r="I1905" s="57" t="s">
        <v>74</v>
      </c>
      <c r="J1905" s="57" t="str">
        <f t="shared" si="34"/>
        <v>N Bohemia</v>
      </c>
      <c r="K1905" s="57" t="str">
        <f t="shared" si="37"/>
        <v>district Děčín</v>
      </c>
      <c r="L1905" s="57"/>
      <c r="M1905" s="57" t="s">
        <v>711</v>
      </c>
      <c r="N1905" s="57" t="s">
        <v>712</v>
      </c>
      <c r="O1905" s="57" t="s">
        <v>713</v>
      </c>
      <c r="P1905" s="57"/>
      <c r="Q1905" s="57" t="s">
        <v>714</v>
      </c>
      <c r="R1905" s="57"/>
      <c r="S1905" s="57" t="s">
        <v>715</v>
      </c>
      <c r="T1905" s="57"/>
      <c r="U1905" s="57"/>
      <c r="V1905" s="57"/>
      <c r="W1905" s="57" t="s">
        <v>5774</v>
      </c>
      <c r="X1905" s="57"/>
      <c r="Y1905" s="57"/>
    </row>
    <row r="1906" spans="1:25" ht="15" customHeight="1" x14ac:dyDescent="0.25">
      <c r="A1906" s="15" t="s">
        <v>24</v>
      </c>
      <c r="B1906" s="15">
        <v>2585</v>
      </c>
      <c r="C1906" s="58">
        <v>85</v>
      </c>
      <c r="D1906" s="57" t="s">
        <v>3117</v>
      </c>
      <c r="E1906" s="57" t="str">
        <f t="shared" si="32"/>
        <v xml:space="preserve">Cladonia </v>
      </c>
      <c r="F1906" s="57" t="str">
        <f t="shared" si="35"/>
        <v xml:space="preserve">coccifera </v>
      </c>
      <c r="G1906" s="57" t="str">
        <f t="shared" si="36"/>
        <v>(L.) Willd.</v>
      </c>
      <c r="H1906" s="57" t="str">
        <f t="shared" si="33"/>
        <v>Cladonia coccifera (L.) Willd.</v>
      </c>
      <c r="I1906" s="57" t="s">
        <v>74</v>
      </c>
      <c r="J1906" s="57" t="str">
        <f t="shared" si="34"/>
        <v>N Bohemia</v>
      </c>
      <c r="K1906" s="57" t="str">
        <f t="shared" si="37"/>
        <v>district Děčín</v>
      </c>
      <c r="L1906" s="57"/>
      <c r="M1906" s="57" t="s">
        <v>711</v>
      </c>
      <c r="N1906" s="57" t="s">
        <v>712</v>
      </c>
      <c r="O1906" s="57" t="s">
        <v>713</v>
      </c>
      <c r="P1906" s="57"/>
      <c r="Q1906" s="57" t="s">
        <v>714</v>
      </c>
      <c r="R1906" s="57"/>
      <c r="S1906" s="57" t="s">
        <v>715</v>
      </c>
      <c r="T1906" s="57"/>
      <c r="U1906" s="57"/>
      <c r="V1906" s="57"/>
      <c r="W1906" s="57" t="s">
        <v>5774</v>
      </c>
      <c r="X1906" s="57"/>
      <c r="Y1906" s="57"/>
    </row>
    <row r="1907" spans="1:25" ht="15" customHeight="1" x14ac:dyDescent="0.25">
      <c r="A1907" s="15" t="s">
        <v>24</v>
      </c>
      <c r="B1907" s="15">
        <v>2586</v>
      </c>
      <c r="C1907" s="58">
        <v>87</v>
      </c>
      <c r="D1907" s="57" t="s">
        <v>3117</v>
      </c>
      <c r="E1907" s="57" t="str">
        <f t="shared" si="32"/>
        <v xml:space="preserve">Cladonia </v>
      </c>
      <c r="F1907" s="57" t="str">
        <f t="shared" si="35"/>
        <v xml:space="preserve">coccifera </v>
      </c>
      <c r="G1907" s="57" t="str">
        <f t="shared" si="36"/>
        <v>(L.) Willd.</v>
      </c>
      <c r="H1907" s="57" t="str">
        <f t="shared" si="33"/>
        <v>Cladonia coccifera (L.) Willd.</v>
      </c>
      <c r="I1907" s="57" t="s">
        <v>74</v>
      </c>
      <c r="J1907" s="57" t="str">
        <f t="shared" si="34"/>
        <v>N Bohemia</v>
      </c>
      <c r="K1907" s="57" t="str">
        <f t="shared" si="37"/>
        <v>district Děčín</v>
      </c>
      <c r="L1907" s="57"/>
      <c r="M1907" s="57" t="s">
        <v>711</v>
      </c>
      <c r="N1907" s="57" t="s">
        <v>712</v>
      </c>
      <c r="O1907" s="57" t="s">
        <v>713</v>
      </c>
      <c r="P1907" s="57"/>
      <c r="Q1907" s="57" t="s">
        <v>714</v>
      </c>
      <c r="R1907" s="57"/>
      <c r="S1907" s="57" t="s">
        <v>715</v>
      </c>
      <c r="T1907" s="57"/>
      <c r="U1907" s="57"/>
      <c r="V1907" s="57"/>
      <c r="W1907" s="57" t="s">
        <v>5774</v>
      </c>
      <c r="X1907" s="57"/>
      <c r="Y1907" s="57"/>
    </row>
    <row r="1908" spans="1:25" ht="15" customHeight="1" x14ac:dyDescent="0.25">
      <c r="A1908" s="15" t="s">
        <v>24</v>
      </c>
      <c r="B1908" s="15">
        <v>2587</v>
      </c>
      <c r="C1908" s="58">
        <v>88</v>
      </c>
      <c r="D1908" s="57" t="s">
        <v>3117</v>
      </c>
      <c r="E1908" s="57" t="str">
        <f t="shared" si="32"/>
        <v xml:space="preserve">Cladonia </v>
      </c>
      <c r="F1908" s="57" t="s">
        <v>428</v>
      </c>
      <c r="G1908" s="57" t="s">
        <v>2686</v>
      </c>
      <c r="H1908" s="57" t="str">
        <f t="shared" si="33"/>
        <v>Cladonia coccifera (L.) Willd.</v>
      </c>
      <c r="I1908" s="57" t="s">
        <v>74</v>
      </c>
      <c r="J1908" s="57" t="str">
        <f t="shared" si="34"/>
        <v>N Bohemia</v>
      </c>
      <c r="K1908" s="57" t="str">
        <f t="shared" si="37"/>
        <v>district Děčín</v>
      </c>
      <c r="L1908" s="57"/>
      <c r="M1908" s="57" t="s">
        <v>5800</v>
      </c>
      <c r="N1908" s="57" t="s">
        <v>900</v>
      </c>
      <c r="O1908" s="57" t="s">
        <v>5801</v>
      </c>
      <c r="P1908" s="57"/>
      <c r="Q1908" s="57" t="s">
        <v>902</v>
      </c>
      <c r="R1908" s="57"/>
      <c r="S1908" s="57" t="s">
        <v>903</v>
      </c>
      <c r="T1908" s="57"/>
      <c r="U1908" s="57"/>
      <c r="V1908" s="57"/>
      <c r="W1908" s="57" t="s">
        <v>5774</v>
      </c>
      <c r="X1908" s="57"/>
      <c r="Y1908" s="57"/>
    </row>
    <row r="1909" spans="1:25" ht="15" customHeight="1" x14ac:dyDescent="0.25">
      <c r="A1909" s="15" t="s">
        <v>24</v>
      </c>
      <c r="B1909" s="15">
        <v>2588</v>
      </c>
      <c r="C1909" s="58">
        <v>91</v>
      </c>
      <c r="D1909" s="57" t="s">
        <v>324</v>
      </c>
      <c r="E1909" s="57" t="str">
        <f t="shared" si="32"/>
        <v xml:space="preserve">Cladonia </v>
      </c>
      <c r="F1909" s="57" t="str">
        <f>MID(D1909,SEARCH(" ",D1909,1)+1,SEARCH(" ",D1909,SEARCH(" ",D1909,1)+1)-SEARCH(" ",D1909,1))</f>
        <v xml:space="preserve">coccifera </v>
      </c>
      <c r="G1909" s="57" t="str">
        <f>MID(D1909,SEARCH(" ",D1909,SEARCH(" ",D1909,1)+1)+1,20)</f>
        <v>group</v>
      </c>
      <c r="H1909" s="57" t="str">
        <f t="shared" si="33"/>
        <v>Cladonia coccifera group</v>
      </c>
      <c r="I1909" s="57" t="s">
        <v>74</v>
      </c>
      <c r="J1909" s="57" t="str">
        <f t="shared" si="34"/>
        <v>N Bohemia</v>
      </c>
      <c r="K1909" s="57" t="str">
        <f t="shared" si="37"/>
        <v>district Děčín</v>
      </c>
      <c r="L1909" s="57"/>
      <c r="M1909" s="57" t="s">
        <v>5802</v>
      </c>
      <c r="N1909" s="57" t="s">
        <v>900</v>
      </c>
      <c r="O1909" s="57" t="s">
        <v>657</v>
      </c>
      <c r="P1909" s="57"/>
      <c r="Q1909" s="57" t="s">
        <v>902</v>
      </c>
      <c r="R1909" s="57"/>
      <c r="S1909" s="57" t="s">
        <v>903</v>
      </c>
      <c r="T1909" s="57"/>
      <c r="U1909" s="57"/>
      <c r="V1909" s="57"/>
      <c r="W1909" s="57" t="s">
        <v>5774</v>
      </c>
      <c r="X1909" s="57"/>
      <c r="Y1909" s="57"/>
    </row>
    <row r="1910" spans="1:25" ht="15" customHeight="1" x14ac:dyDescent="0.25">
      <c r="A1910" s="15" t="s">
        <v>24</v>
      </c>
      <c r="B1910" s="15">
        <v>2589</v>
      </c>
      <c r="C1910" s="58">
        <v>94</v>
      </c>
      <c r="D1910" s="57" t="s">
        <v>3117</v>
      </c>
      <c r="E1910" s="57" t="str">
        <f t="shared" si="32"/>
        <v xml:space="preserve">Cladonia </v>
      </c>
      <c r="F1910" s="57" t="str">
        <f>MID(D1910,SEARCH(" ",D1910,1)+1,SEARCH(" ",D1910,SEARCH(" ",D1910,1)+1)-SEARCH(" ",D1910,1))</f>
        <v xml:space="preserve">coccifera </v>
      </c>
      <c r="G1910" s="57" t="str">
        <f>MID(D1910,SEARCH(" ",D1910,SEARCH(" ",D1910,1)+1)+1,20)</f>
        <v>(L.) Willd.</v>
      </c>
      <c r="H1910" s="57" t="str">
        <f t="shared" si="33"/>
        <v>Cladonia coccifera (L.) Willd.</v>
      </c>
      <c r="I1910" s="57" t="s">
        <v>74</v>
      </c>
      <c r="J1910" s="57" t="str">
        <f t="shared" si="34"/>
        <v>Central Bohemia</v>
      </c>
      <c r="K1910" s="57" t="str">
        <f t="shared" si="37"/>
        <v>district Rokycany</v>
      </c>
      <c r="L1910" s="57"/>
      <c r="M1910" s="57" t="s">
        <v>5803</v>
      </c>
      <c r="N1910" s="57" t="s">
        <v>5804</v>
      </c>
      <c r="O1910" s="57" t="s">
        <v>5805</v>
      </c>
      <c r="P1910" s="57"/>
      <c r="Q1910" s="57" t="s">
        <v>532</v>
      </c>
      <c r="R1910" s="57"/>
      <c r="S1910" s="57" t="s">
        <v>533</v>
      </c>
      <c r="T1910" s="57"/>
      <c r="U1910" s="57"/>
      <c r="V1910" s="57"/>
      <c r="W1910" s="57" t="s">
        <v>5774</v>
      </c>
      <c r="X1910" s="57"/>
      <c r="Y1910" s="57"/>
    </row>
    <row r="1911" spans="1:25" ht="15" customHeight="1" x14ac:dyDescent="0.25">
      <c r="A1911" s="15" t="s">
        <v>24</v>
      </c>
      <c r="B1911" s="15">
        <v>2590</v>
      </c>
      <c r="C1911" s="58">
        <v>95</v>
      </c>
      <c r="D1911" s="57" t="s">
        <v>3117</v>
      </c>
      <c r="E1911" s="57" t="str">
        <f t="shared" si="32"/>
        <v xml:space="preserve">Cladonia </v>
      </c>
      <c r="F1911" s="57" t="str">
        <f>MID(D1911,SEARCH(" ",D1911,1)+1,SEARCH(" ",D1911,SEARCH(" ",D1911,1)+1)-SEARCH(" ",D1911,1))</f>
        <v xml:space="preserve">coccifera </v>
      </c>
      <c r="G1911" s="57" t="str">
        <f>MID(D1911,SEARCH(" ",D1911,SEARCH(" ",D1911,1)+1)+1,20)</f>
        <v>(L.) Willd.</v>
      </c>
      <c r="H1911" s="57" t="str">
        <f t="shared" si="33"/>
        <v>Cladonia coccifera (L.) Willd.</v>
      </c>
      <c r="I1911" s="57" t="s">
        <v>74</v>
      </c>
      <c r="J1911" s="57" t="str">
        <f t="shared" si="34"/>
        <v>Central Bohemia</v>
      </c>
      <c r="K1911" s="57" t="str">
        <f t="shared" si="37"/>
        <v>district Rokycany</v>
      </c>
      <c r="L1911" s="57"/>
      <c r="M1911" s="57" t="s">
        <v>529</v>
      </c>
      <c r="N1911" s="57" t="s">
        <v>530</v>
      </c>
      <c r="O1911" s="57" t="s">
        <v>531</v>
      </c>
      <c r="P1911" s="57"/>
      <c r="Q1911" s="57" t="s">
        <v>532</v>
      </c>
      <c r="R1911" s="57"/>
      <c r="S1911" s="57" t="s">
        <v>533</v>
      </c>
      <c r="T1911" s="57"/>
      <c r="U1911" s="57"/>
      <c r="V1911" s="57"/>
      <c r="W1911" s="57" t="s">
        <v>5774</v>
      </c>
      <c r="X1911" s="57"/>
      <c r="Y1911" s="57"/>
    </row>
    <row r="1912" spans="1:25" ht="15" customHeight="1" x14ac:dyDescent="0.25">
      <c r="A1912" s="15" t="s">
        <v>24</v>
      </c>
      <c r="B1912" s="15">
        <v>2591</v>
      </c>
      <c r="C1912" s="58">
        <v>96</v>
      </c>
      <c r="D1912" s="57" t="s">
        <v>3117</v>
      </c>
      <c r="E1912" s="57" t="str">
        <f t="shared" si="32"/>
        <v xml:space="preserve">Cladonia </v>
      </c>
      <c r="F1912" s="57" t="str">
        <f>MID(D1912,SEARCH(" ",D1912,1)+1,SEARCH(" ",D1912,SEARCH(" ",D1912,1)+1)-SEARCH(" ",D1912,1))</f>
        <v xml:space="preserve">coccifera </v>
      </c>
      <c r="G1912" s="57" t="str">
        <f>MID(D1912,SEARCH(" ",D1912,SEARCH(" ",D1912,1)+1)+1,20)</f>
        <v>(L.) Willd.</v>
      </c>
      <c r="H1912" s="57" t="str">
        <f t="shared" si="33"/>
        <v>Cladonia coccifera (L.) Willd.</v>
      </c>
      <c r="I1912" s="57" t="s">
        <v>74</v>
      </c>
      <c r="J1912" s="57" t="str">
        <f t="shared" si="34"/>
        <v>Central Bohemia</v>
      </c>
      <c r="K1912" s="57" t="str">
        <f t="shared" si="37"/>
        <v>district Rokycany</v>
      </c>
      <c r="L1912" s="57"/>
      <c r="M1912" s="57" t="s">
        <v>529</v>
      </c>
      <c r="N1912" s="57" t="s">
        <v>530</v>
      </c>
      <c r="O1912" s="57" t="s">
        <v>531</v>
      </c>
      <c r="P1912" s="57"/>
      <c r="Q1912" s="57" t="s">
        <v>532</v>
      </c>
      <c r="R1912" s="57"/>
      <c r="S1912" s="57" t="s">
        <v>533</v>
      </c>
      <c r="T1912" s="57"/>
      <c r="U1912" s="57"/>
      <c r="V1912" s="57"/>
      <c r="W1912" s="57" t="s">
        <v>5774</v>
      </c>
      <c r="X1912" s="57"/>
      <c r="Y1912" s="57"/>
    </row>
    <row r="1913" spans="1:25" ht="15" customHeight="1" x14ac:dyDescent="0.25">
      <c r="A1913" s="15" t="s">
        <v>24</v>
      </c>
      <c r="B1913" s="15">
        <v>2592</v>
      </c>
      <c r="C1913" s="58">
        <v>98</v>
      </c>
      <c r="D1913" s="57" t="s">
        <v>5806</v>
      </c>
      <c r="E1913" s="57" t="str">
        <f t="shared" si="32"/>
        <v xml:space="preserve">Cladonia </v>
      </c>
      <c r="F1913" s="57" t="str">
        <f>MID(D1913,SEARCH(" ",D1913,1)+1,13)</f>
        <v>cf. coccifera</v>
      </c>
      <c r="G1913" s="57" t="s">
        <v>928</v>
      </c>
      <c r="H1913" s="57" t="str">
        <f t="shared" si="33"/>
        <v>Cladonia cf. coccifera (L.) Willd.</v>
      </c>
      <c r="I1913" s="57" t="s">
        <v>74</v>
      </c>
      <c r="J1913" s="57" t="str">
        <f t="shared" si="34"/>
        <v>Central Bohemia</v>
      </c>
      <c r="K1913" s="57" t="str">
        <f t="shared" si="37"/>
        <v>district Rokycany</v>
      </c>
      <c r="L1913" s="57"/>
      <c r="M1913" s="57" t="s">
        <v>529</v>
      </c>
      <c r="N1913" s="57" t="s">
        <v>530</v>
      </c>
      <c r="O1913" s="57" t="s">
        <v>531</v>
      </c>
      <c r="P1913" s="57"/>
      <c r="Q1913" s="57" t="s">
        <v>532</v>
      </c>
      <c r="R1913" s="57"/>
      <c r="S1913" s="57" t="s">
        <v>533</v>
      </c>
      <c r="T1913" s="57"/>
      <c r="U1913" s="57"/>
      <c r="V1913" s="57"/>
      <c r="W1913" s="57" t="s">
        <v>5774</v>
      </c>
      <c r="X1913" s="57"/>
      <c r="Y1913" s="57"/>
    </row>
    <row r="1914" spans="1:25" ht="15" customHeight="1" x14ac:dyDescent="0.25">
      <c r="A1914" s="15" t="s">
        <v>24</v>
      </c>
      <c r="B1914" s="15">
        <v>2593</v>
      </c>
      <c r="C1914" s="58">
        <v>100</v>
      </c>
      <c r="D1914" s="57" t="s">
        <v>3117</v>
      </c>
      <c r="E1914" s="57" t="str">
        <f t="shared" si="32"/>
        <v xml:space="preserve">Cladonia </v>
      </c>
      <c r="F1914" s="57" t="str">
        <f>MID(D1914,SEARCH(" ",D1914,1)+1,SEARCH(" ",D1914,SEARCH(" ",D1914,1)+1)-SEARCH(" ",D1914,1))</f>
        <v xml:space="preserve">coccifera </v>
      </c>
      <c r="G1914" s="57" t="str">
        <f>MID(D1914,SEARCH(" ",D1914,SEARCH(" ",D1914,1)+1)+1,20)</f>
        <v>(L.) Willd.</v>
      </c>
      <c r="H1914" s="57" t="str">
        <f t="shared" si="33"/>
        <v>Cladonia coccifera (L.) Willd.</v>
      </c>
      <c r="I1914" s="57" t="s">
        <v>74</v>
      </c>
      <c r="J1914" s="57" t="str">
        <f t="shared" si="34"/>
        <v>Central Bohemia</v>
      </c>
      <c r="K1914" s="57" t="str">
        <f t="shared" si="37"/>
        <v>district Rokycany</v>
      </c>
      <c r="L1914" s="57"/>
      <c r="M1914" s="57" t="s">
        <v>529</v>
      </c>
      <c r="N1914" s="57" t="s">
        <v>530</v>
      </c>
      <c r="O1914" s="57" t="s">
        <v>531</v>
      </c>
      <c r="P1914" s="57"/>
      <c r="Q1914" s="57" t="s">
        <v>532</v>
      </c>
      <c r="R1914" s="57"/>
      <c r="S1914" s="57" t="s">
        <v>533</v>
      </c>
      <c r="T1914" s="57"/>
      <c r="U1914" s="57"/>
      <c r="V1914" s="57"/>
      <c r="W1914" s="57" t="s">
        <v>5774</v>
      </c>
      <c r="X1914" s="57"/>
      <c r="Y1914" s="57"/>
    </row>
    <row r="1915" spans="1:25" ht="15" customHeight="1" x14ac:dyDescent="0.25">
      <c r="A1915" s="15" t="s">
        <v>24</v>
      </c>
      <c r="B1915" s="15">
        <v>2594</v>
      </c>
      <c r="C1915" s="58">
        <v>101</v>
      </c>
      <c r="D1915" s="57" t="s">
        <v>5792</v>
      </c>
      <c r="E1915" s="57" t="str">
        <f t="shared" si="32"/>
        <v xml:space="preserve">Cladonia </v>
      </c>
      <c r="F1915" s="57" t="str">
        <f>MID(D1915,SEARCH(" ",D1915,1)+1,SEARCH(" ",D1915,SEARCH(" ",D1915,1)+1)-SEARCH(" ",D1915,1))</f>
        <v xml:space="preserve">pleurota </v>
      </c>
      <c r="G1915" s="57" t="str">
        <f>MID(D1915,SEARCH(" ",D1915,SEARCH(" ",D1915,1)+1)+1,20)</f>
        <v>(Flörke) Schaer.</v>
      </c>
      <c r="H1915" s="57" t="str">
        <f t="shared" si="33"/>
        <v>Cladonia pleurota (Flörke) Schaer.</v>
      </c>
      <c r="I1915" s="57" t="s">
        <v>74</v>
      </c>
      <c r="J1915" s="57" t="str">
        <f t="shared" si="34"/>
        <v>Central Bohemia</v>
      </c>
      <c r="K1915" s="57" t="str">
        <f t="shared" si="37"/>
        <v>district Rokycany</v>
      </c>
      <c r="L1915" s="57"/>
      <c r="M1915" s="57" t="s">
        <v>529</v>
      </c>
      <c r="N1915" s="57" t="s">
        <v>530</v>
      </c>
      <c r="O1915" s="57" t="s">
        <v>531</v>
      </c>
      <c r="P1915" s="57"/>
      <c r="Q1915" s="57" t="s">
        <v>532</v>
      </c>
      <c r="R1915" s="57"/>
      <c r="S1915" s="57" t="s">
        <v>533</v>
      </c>
      <c r="T1915" s="57"/>
      <c r="U1915" s="57"/>
      <c r="V1915" s="57"/>
      <c r="W1915" s="57" t="s">
        <v>5774</v>
      </c>
      <c r="X1915" s="57"/>
      <c r="Y1915" s="57"/>
    </row>
    <row r="1916" spans="1:25" ht="15" customHeight="1" x14ac:dyDescent="0.25">
      <c r="A1916" s="15" t="s">
        <v>24</v>
      </c>
      <c r="B1916" s="15">
        <v>2595</v>
      </c>
      <c r="C1916" s="58">
        <v>102</v>
      </c>
      <c r="D1916" s="57" t="s">
        <v>5792</v>
      </c>
      <c r="E1916" s="57" t="str">
        <f t="shared" si="32"/>
        <v xml:space="preserve">Cladonia </v>
      </c>
      <c r="F1916" s="57" t="str">
        <f>MID(D1916,SEARCH(" ",D1916,1)+1,SEARCH(" ",D1916,SEARCH(" ",D1916,1)+1)-SEARCH(" ",D1916,1))</f>
        <v xml:space="preserve">pleurota </v>
      </c>
      <c r="G1916" s="57" t="str">
        <f>MID(D1916,SEARCH(" ",D1916,SEARCH(" ",D1916,1)+1)+1,20)</f>
        <v>(Flörke) Schaer.</v>
      </c>
      <c r="H1916" s="57" t="str">
        <f t="shared" si="33"/>
        <v>Cladonia pleurota (Flörke) Schaer.</v>
      </c>
      <c r="I1916" s="57" t="s">
        <v>74</v>
      </c>
      <c r="J1916" s="57" t="str">
        <f t="shared" si="34"/>
        <v>Central Bohemia</v>
      </c>
      <c r="K1916" s="57" t="str">
        <f t="shared" si="37"/>
        <v>district Rokycany</v>
      </c>
      <c r="L1916" s="57"/>
      <c r="M1916" s="57" t="s">
        <v>529</v>
      </c>
      <c r="N1916" s="57" t="s">
        <v>530</v>
      </c>
      <c r="O1916" s="57" t="s">
        <v>531</v>
      </c>
      <c r="P1916" s="57"/>
      <c r="Q1916" s="57" t="s">
        <v>532</v>
      </c>
      <c r="R1916" s="57"/>
      <c r="S1916" s="57" t="s">
        <v>533</v>
      </c>
      <c r="T1916" s="57"/>
      <c r="U1916" s="57"/>
      <c r="V1916" s="57"/>
      <c r="W1916" s="57" t="s">
        <v>5774</v>
      </c>
      <c r="X1916" s="57"/>
      <c r="Y1916" s="57"/>
    </row>
    <row r="1917" spans="1:25" ht="15" customHeight="1" x14ac:dyDescent="0.25">
      <c r="A1917" s="15" t="s">
        <v>24</v>
      </c>
      <c r="B1917" s="15">
        <v>2596</v>
      </c>
      <c r="C1917" s="58">
        <v>105</v>
      </c>
      <c r="D1917" s="57" t="s">
        <v>5792</v>
      </c>
      <c r="E1917" s="57" t="str">
        <f t="shared" si="32"/>
        <v xml:space="preserve">Cladonia </v>
      </c>
      <c r="F1917" s="57" t="str">
        <f>MID(D1917,SEARCH(" ",D1917,1)+1,SEARCH(" ",D1917,SEARCH(" ",D1917,1)+1)-SEARCH(" ",D1917,1))</f>
        <v xml:space="preserve">pleurota </v>
      </c>
      <c r="G1917" s="57" t="str">
        <f>MID(D1917,SEARCH(" ",D1917,SEARCH(" ",D1917,1)+1)+1,20)</f>
        <v>(Flörke) Schaer.</v>
      </c>
      <c r="H1917" s="57" t="str">
        <f t="shared" si="33"/>
        <v>Cladonia pleurota (Flörke) Schaer.</v>
      </c>
      <c r="I1917" s="57" t="s">
        <v>74</v>
      </c>
      <c r="J1917" s="57" t="str">
        <f t="shared" si="34"/>
        <v>Central Bohemia</v>
      </c>
      <c r="K1917" s="57" t="str">
        <f t="shared" si="37"/>
        <v>district Rokycany</v>
      </c>
      <c r="L1917" s="57"/>
      <c r="M1917" s="57" t="s">
        <v>529</v>
      </c>
      <c r="N1917" s="57" t="s">
        <v>530</v>
      </c>
      <c r="O1917" s="57" t="s">
        <v>531</v>
      </c>
      <c r="P1917" s="57"/>
      <c r="Q1917" s="57" t="s">
        <v>532</v>
      </c>
      <c r="R1917" s="57"/>
      <c r="S1917" s="57" t="s">
        <v>533</v>
      </c>
      <c r="T1917" s="57"/>
      <c r="U1917" s="57"/>
      <c r="V1917" s="57"/>
      <c r="W1917" s="57" t="s">
        <v>5774</v>
      </c>
      <c r="X1917" s="57"/>
      <c r="Y1917" s="57"/>
    </row>
    <row r="1918" spans="1:25" ht="15" customHeight="1" x14ac:dyDescent="0.25">
      <c r="A1918" s="15" t="s">
        <v>24</v>
      </c>
      <c r="B1918" s="15">
        <v>2597</v>
      </c>
      <c r="C1918" s="58">
        <v>106</v>
      </c>
      <c r="D1918" s="57" t="s">
        <v>5792</v>
      </c>
      <c r="E1918" s="57" t="str">
        <f t="shared" ref="E1918:E1949" si="38">MID(D1918,1,SEARCH(" ",D1918,1))</f>
        <v xml:space="preserve">Cladonia </v>
      </c>
      <c r="F1918" s="57" t="str">
        <f>MID(D1918,SEARCH(" ",D1918,1)+1,SEARCH(" ",D1918,SEARCH(" ",D1918,1)+1)-SEARCH(" ",D1918,1))</f>
        <v xml:space="preserve">pleurota </v>
      </c>
      <c r="G1918" s="57" t="str">
        <f>MID(D1918,SEARCH(" ",D1918,SEARCH(" ",D1918,1)+1)+1,20)</f>
        <v>(Flörke) Schaer.</v>
      </c>
      <c r="H1918" s="57" t="str">
        <f t="shared" ref="H1918:H1949" si="39">D1918</f>
        <v>Cladonia pleurota (Flörke) Schaer.</v>
      </c>
      <c r="I1918" s="57" t="s">
        <v>74</v>
      </c>
      <c r="J1918" s="57" t="str">
        <f t="shared" si="34"/>
        <v>Central Bohemia</v>
      </c>
      <c r="K1918" s="57" t="str">
        <f t="shared" si="37"/>
        <v>district Rokycany</v>
      </c>
      <c r="L1918" s="57"/>
      <c r="M1918" s="57" t="s">
        <v>529</v>
      </c>
      <c r="N1918" s="57" t="s">
        <v>530</v>
      </c>
      <c r="O1918" s="57" t="s">
        <v>531</v>
      </c>
      <c r="P1918" s="57"/>
      <c r="Q1918" s="57" t="s">
        <v>532</v>
      </c>
      <c r="R1918" s="57"/>
      <c r="S1918" s="57" t="s">
        <v>533</v>
      </c>
      <c r="T1918" s="57"/>
      <c r="U1918" s="57"/>
      <c r="V1918" s="57"/>
      <c r="W1918" s="57" t="s">
        <v>5774</v>
      </c>
      <c r="X1918" s="57"/>
      <c r="Y1918" s="57"/>
    </row>
    <row r="1919" spans="1:25" ht="15" customHeight="1" x14ac:dyDescent="0.25">
      <c r="A1919" s="15" t="s">
        <v>24</v>
      </c>
      <c r="B1919" s="15">
        <v>2598</v>
      </c>
      <c r="C1919" s="58">
        <v>107</v>
      </c>
      <c r="D1919" s="57" t="s">
        <v>427</v>
      </c>
      <c r="E1919" s="57" t="str">
        <f t="shared" si="38"/>
        <v xml:space="preserve">Cladonia </v>
      </c>
      <c r="F1919" s="57" t="str">
        <f>MID(D1919,SEARCH(" ",D1919,1)+1,15)</f>
        <v>coccifera</v>
      </c>
      <c r="G1919" s="57"/>
      <c r="H1919" s="57" t="str">
        <f t="shared" si="39"/>
        <v>Cladonia coccifera</v>
      </c>
      <c r="I1919" s="57" t="s">
        <v>74</v>
      </c>
      <c r="J1919" s="57" t="str">
        <f t="shared" si="34"/>
        <v>Central Bohemia</v>
      </c>
      <c r="K1919" s="57" t="str">
        <f t="shared" si="37"/>
        <v>district Rokycany</v>
      </c>
      <c r="L1919" s="57"/>
      <c r="M1919" s="57" t="s">
        <v>529</v>
      </c>
      <c r="N1919" s="57" t="s">
        <v>530</v>
      </c>
      <c r="O1919" s="57" t="s">
        <v>531</v>
      </c>
      <c r="P1919" s="57"/>
      <c r="Q1919" s="57" t="s">
        <v>532</v>
      </c>
      <c r="R1919" s="57"/>
      <c r="S1919" s="57" t="s">
        <v>533</v>
      </c>
      <c r="T1919" s="57"/>
      <c r="U1919" s="57"/>
      <c r="V1919" s="57"/>
      <c r="W1919" s="57" t="s">
        <v>5774</v>
      </c>
      <c r="X1919" s="57" t="s">
        <v>5807</v>
      </c>
      <c r="Y1919" s="57"/>
    </row>
    <row r="1920" spans="1:25" ht="15" customHeight="1" x14ac:dyDescent="0.25">
      <c r="A1920" s="15" t="s">
        <v>24</v>
      </c>
      <c r="B1920" s="15">
        <v>2599</v>
      </c>
      <c r="C1920" s="58">
        <v>113</v>
      </c>
      <c r="D1920" s="57" t="s">
        <v>5792</v>
      </c>
      <c r="E1920" s="57" t="str">
        <f t="shared" si="38"/>
        <v xml:space="preserve">Cladonia </v>
      </c>
      <c r="F1920" s="57" t="str">
        <f>MID(D1920,SEARCH(" ",D1920,1)+1,SEARCH(" ",D1920,SEARCH(" ",D1920,1)+1)-SEARCH(" ",D1920,1))</f>
        <v xml:space="preserve">pleurota </v>
      </c>
      <c r="G1920" s="57" t="str">
        <f>MID(D1920,SEARCH(" ",D1920,SEARCH(" ",D1920,1)+1)+1,20)</f>
        <v>(Flörke) Schaer.</v>
      </c>
      <c r="H1920" s="57" t="str">
        <f t="shared" si="39"/>
        <v>Cladonia pleurota (Flörke) Schaer.</v>
      </c>
      <c r="I1920" s="57" t="s">
        <v>74</v>
      </c>
      <c r="J1920" s="57" t="str">
        <f t="shared" si="34"/>
        <v>Central Bohemia</v>
      </c>
      <c r="K1920" s="57" t="str">
        <f t="shared" si="37"/>
        <v>district Mladá Boleslav</v>
      </c>
      <c r="L1920" s="57"/>
      <c r="M1920" s="57" t="s">
        <v>5808</v>
      </c>
      <c r="N1920" s="57" t="s">
        <v>524</v>
      </c>
      <c r="O1920" s="57" t="s">
        <v>657</v>
      </c>
      <c r="P1920" s="57"/>
      <c r="Q1920" s="57" t="s">
        <v>5809</v>
      </c>
      <c r="R1920" s="57"/>
      <c r="S1920" s="57" t="s">
        <v>5810</v>
      </c>
      <c r="T1920" s="57"/>
      <c r="U1920" s="57"/>
      <c r="V1920" s="57"/>
      <c r="W1920" s="57" t="s">
        <v>5774</v>
      </c>
      <c r="X1920" s="57"/>
      <c r="Y1920" s="57"/>
    </row>
    <row r="1921" spans="1:25" ht="15" customHeight="1" x14ac:dyDescent="0.25">
      <c r="A1921" s="15" t="s">
        <v>24</v>
      </c>
      <c r="B1921" s="15">
        <v>2600</v>
      </c>
      <c r="C1921" s="58">
        <v>114</v>
      </c>
      <c r="D1921" s="57" t="s">
        <v>5792</v>
      </c>
      <c r="E1921" s="57" t="str">
        <f t="shared" si="38"/>
        <v xml:space="preserve">Cladonia </v>
      </c>
      <c r="F1921" s="57" t="str">
        <f>MID(D1921,SEARCH(" ",D1921,1)+1,SEARCH(" ",D1921,SEARCH(" ",D1921,1)+1)-SEARCH(" ",D1921,1))</f>
        <v xml:space="preserve">pleurota </v>
      </c>
      <c r="G1921" s="57" t="str">
        <f>MID(D1921,SEARCH(" ",D1921,SEARCH(" ",D1921,1)+1)+1,20)</f>
        <v>(Flörke) Schaer.</v>
      </c>
      <c r="H1921" s="57" t="str">
        <f t="shared" si="39"/>
        <v>Cladonia pleurota (Flörke) Schaer.</v>
      </c>
      <c r="I1921" s="57" t="s">
        <v>74</v>
      </c>
      <c r="J1921" s="57" t="str">
        <f t="shared" si="34"/>
        <v>Central Bohemia</v>
      </c>
      <c r="K1921" s="57" t="str">
        <f t="shared" si="37"/>
        <v>district Praha-Východ</v>
      </c>
      <c r="L1921" s="57"/>
      <c r="M1921" s="57" t="s">
        <v>5811</v>
      </c>
      <c r="N1921" s="57" t="s">
        <v>900</v>
      </c>
      <c r="O1921" s="57" t="s">
        <v>657</v>
      </c>
      <c r="P1921" s="57"/>
      <c r="Q1921" s="57" t="s">
        <v>5812</v>
      </c>
      <c r="R1921" s="57"/>
      <c r="S1921" s="57" t="s">
        <v>5813</v>
      </c>
      <c r="T1921" s="57"/>
      <c r="U1921" s="57"/>
      <c r="V1921" s="57"/>
      <c r="W1921" s="57" t="s">
        <v>5774</v>
      </c>
      <c r="X1921" s="57"/>
      <c r="Y1921" s="57"/>
    </row>
    <row r="1922" spans="1:25" ht="15" customHeight="1" x14ac:dyDescent="0.25">
      <c r="A1922" s="15" t="s">
        <v>24</v>
      </c>
      <c r="B1922" s="15">
        <v>2601</v>
      </c>
      <c r="C1922" s="58">
        <v>122</v>
      </c>
      <c r="D1922" s="57" t="s">
        <v>25</v>
      </c>
      <c r="E1922" s="57" t="str">
        <f t="shared" si="38"/>
        <v xml:space="preserve">Cladonia </v>
      </c>
      <c r="F1922" s="57" t="str">
        <f>MID(D1922,SEARCH(" ",D1922,1)+1,15)</f>
        <v>pleurota</v>
      </c>
      <c r="G1922" s="57"/>
      <c r="H1922" s="57" t="str">
        <f t="shared" si="39"/>
        <v>Cladonia pleurota</v>
      </c>
      <c r="I1922" s="57" t="s">
        <v>5814</v>
      </c>
      <c r="J1922" s="57" t="str">
        <f t="shared" si="34"/>
        <v>Steiermark</v>
      </c>
      <c r="K1922" s="57" t="str">
        <f t="shared" si="37"/>
        <v>Zirbitzkogel</v>
      </c>
      <c r="L1922" s="57"/>
      <c r="M1922" s="57" t="s">
        <v>251</v>
      </c>
      <c r="N1922" s="57" t="s">
        <v>5815</v>
      </c>
      <c r="O1922" s="57" t="s">
        <v>253</v>
      </c>
      <c r="P1922" s="57" t="s">
        <v>5816</v>
      </c>
      <c r="Q1922" s="57" t="s">
        <v>254</v>
      </c>
      <c r="R1922" s="57"/>
      <c r="S1922" s="57" t="s">
        <v>5817</v>
      </c>
      <c r="T1922" s="57"/>
      <c r="U1922" s="57"/>
      <c r="V1922" s="57"/>
      <c r="W1922" s="57" t="s">
        <v>5774</v>
      </c>
      <c r="X1922" s="57"/>
      <c r="Y1922" s="57"/>
    </row>
    <row r="1923" spans="1:25" ht="15" customHeight="1" x14ac:dyDescent="0.25">
      <c r="A1923" s="15" t="s">
        <v>24</v>
      </c>
      <c r="B1923" s="15">
        <v>2602</v>
      </c>
      <c r="C1923" s="58">
        <v>123</v>
      </c>
      <c r="D1923" s="57" t="s">
        <v>3117</v>
      </c>
      <c r="E1923" s="57" t="str">
        <f t="shared" si="38"/>
        <v xml:space="preserve">Cladonia </v>
      </c>
      <c r="F1923" s="57" t="str">
        <f>MID(D1923,SEARCH(" ",D1923,1)+1,SEARCH(" ",D1923,SEARCH(" ",D1923,1)+1)-SEARCH(" ",D1923,1))</f>
        <v xml:space="preserve">coccifera </v>
      </c>
      <c r="G1923" s="57" t="str">
        <f>MID(D1923,SEARCH(" ",D1923,SEARCH(" ",D1923,1)+1)+1,20)</f>
        <v>(L.) Willd.</v>
      </c>
      <c r="H1923" s="57" t="str">
        <f t="shared" si="39"/>
        <v>Cladonia coccifera (L.) Willd.</v>
      </c>
      <c r="I1923" s="57" t="s">
        <v>74</v>
      </c>
      <c r="J1923" s="57" t="s">
        <v>5818</v>
      </c>
      <c r="K1923" s="57"/>
      <c r="L1923" s="57"/>
      <c r="M1923" s="57" t="s">
        <v>5818</v>
      </c>
      <c r="N1923" s="57"/>
      <c r="O1923" s="57"/>
      <c r="P1923" s="57"/>
      <c r="Q1923" s="57" t="s">
        <v>5819</v>
      </c>
      <c r="R1923" s="57"/>
      <c r="S1923" s="57" t="s">
        <v>336</v>
      </c>
      <c r="T1923" s="57"/>
      <c r="U1923" s="57"/>
      <c r="V1923" s="57"/>
      <c r="W1923" s="57" t="s">
        <v>5774</v>
      </c>
      <c r="X1923" s="57"/>
      <c r="Y1923" s="57"/>
    </row>
    <row r="1924" spans="1:25" ht="15" customHeight="1" x14ac:dyDescent="0.25">
      <c r="A1924" s="15" t="s">
        <v>24</v>
      </c>
      <c r="B1924" s="15">
        <v>2603</v>
      </c>
      <c r="C1924" s="58">
        <v>124</v>
      </c>
      <c r="D1924" s="57" t="s">
        <v>549</v>
      </c>
      <c r="E1924" s="57" t="str">
        <f t="shared" si="38"/>
        <v xml:space="preserve">Cladonia </v>
      </c>
      <c r="F1924" s="57" t="str">
        <f>MID(D1924,SEARCH(" ",D1924,1)+1,15)</f>
        <v>diversa</v>
      </c>
      <c r="G1924" s="57"/>
      <c r="H1924" s="57" t="str">
        <f t="shared" si="39"/>
        <v>Cladonia diversa</v>
      </c>
      <c r="I1924" s="57" t="s">
        <v>74</v>
      </c>
      <c r="J1924" s="57" t="str">
        <f t="shared" ref="J1924:J1956" si="40">MID(M1924,1,SEARCH(",",M1924,1)-1)</f>
        <v>Central Bohemia</v>
      </c>
      <c r="K1924" s="57" t="str">
        <f t="shared" ref="K1924:K1936" si="41">MID(M1924,SEARCH(",",M1924,1)+2,SEARCH(",",M1924,SEARCH(",",M1924,1)+1)-SEARCH(",",M1924,1)-2)</f>
        <v>CHKO Kokořínsko</v>
      </c>
      <c r="L1924" s="57"/>
      <c r="M1924" s="57" t="s">
        <v>5820</v>
      </c>
      <c r="N1924" s="57" t="s">
        <v>530</v>
      </c>
      <c r="O1924" s="57" t="s">
        <v>5821</v>
      </c>
      <c r="P1924" s="57"/>
      <c r="Q1924" s="59">
        <v>38982</v>
      </c>
      <c r="R1924" s="57"/>
      <c r="S1924" s="57" t="s">
        <v>571</v>
      </c>
      <c r="T1924" s="57"/>
      <c r="U1924" s="57"/>
      <c r="V1924" s="57"/>
      <c r="W1924" s="57" t="s">
        <v>5774</v>
      </c>
      <c r="X1924" s="57"/>
      <c r="Y1924" s="57"/>
    </row>
    <row r="1925" spans="1:25" ht="15" customHeight="1" x14ac:dyDescent="0.25">
      <c r="A1925" s="15" t="s">
        <v>24</v>
      </c>
      <c r="B1925" s="15">
        <v>2604</v>
      </c>
      <c r="C1925" s="58">
        <v>139</v>
      </c>
      <c r="D1925" s="57" t="s">
        <v>473</v>
      </c>
      <c r="E1925" s="57" t="str">
        <f t="shared" si="38"/>
        <v xml:space="preserve">Cladonia </v>
      </c>
      <c r="F1925" s="57" t="str">
        <f>MID(D1925,SEARCH(" ",D1925,1)+1,SEARCH(" ",D1925,SEARCH(" ",D1925,1)+1)-SEARCH(" ",D1925,1))</f>
        <v xml:space="preserve">coccifera </v>
      </c>
      <c r="G1925" s="57" t="str">
        <f>MID(D1925,SEARCH(" ",D1925,SEARCH(" ",D1925,1)+1)+1,20)</f>
        <v>gr.</v>
      </c>
      <c r="H1925" s="57" t="str">
        <f t="shared" si="39"/>
        <v>Cladonia coccifera gr.</v>
      </c>
      <c r="I1925" s="57" t="s">
        <v>5822</v>
      </c>
      <c r="J1925" s="57" t="str">
        <f t="shared" si="40"/>
        <v>Central Bohemia</v>
      </c>
      <c r="K1925" s="57" t="str">
        <f t="shared" si="41"/>
        <v>district Mělník</v>
      </c>
      <c r="L1925" s="57"/>
      <c r="M1925" s="57" t="s">
        <v>5823</v>
      </c>
      <c r="N1925" s="57" t="s">
        <v>423</v>
      </c>
      <c r="O1925" s="57" t="s">
        <v>5824</v>
      </c>
      <c r="P1925" s="57"/>
      <c r="Q1925" s="57" t="s">
        <v>425</v>
      </c>
      <c r="R1925" s="57"/>
      <c r="S1925" s="57" t="s">
        <v>5825</v>
      </c>
      <c r="T1925" s="57"/>
      <c r="U1925" s="57"/>
      <c r="V1925" s="57"/>
      <c r="W1925" s="57" t="s">
        <v>5774</v>
      </c>
      <c r="X1925" s="57"/>
      <c r="Y1925" s="57"/>
    </row>
    <row r="1926" spans="1:25" ht="15" customHeight="1" x14ac:dyDescent="0.25">
      <c r="A1926" s="15" t="s">
        <v>24</v>
      </c>
      <c r="B1926" s="15">
        <v>2605</v>
      </c>
      <c r="C1926" s="58">
        <v>141</v>
      </c>
      <c r="D1926" s="57" t="s">
        <v>549</v>
      </c>
      <c r="E1926" s="57" t="str">
        <f t="shared" si="38"/>
        <v xml:space="preserve">Cladonia </v>
      </c>
      <c r="F1926" s="57" t="str">
        <f t="shared" ref="F1926:F1933" si="42">MID(D1926,SEARCH(" ",D1926,1)+1,15)</f>
        <v>diversa</v>
      </c>
      <c r="G1926" s="57"/>
      <c r="H1926" s="57" t="str">
        <f t="shared" si="39"/>
        <v>Cladonia diversa</v>
      </c>
      <c r="I1926" s="57" t="s">
        <v>5822</v>
      </c>
      <c r="J1926" s="57" t="str">
        <f t="shared" si="40"/>
        <v>Central Bohemia</v>
      </c>
      <c r="K1926" s="57" t="str">
        <f t="shared" si="41"/>
        <v>district Mělník</v>
      </c>
      <c r="L1926" s="57"/>
      <c r="M1926" s="57" t="s">
        <v>5826</v>
      </c>
      <c r="N1926" s="57" t="s">
        <v>524</v>
      </c>
      <c r="O1926" s="57"/>
      <c r="P1926" s="57"/>
      <c r="Q1926" s="57" t="s">
        <v>5827</v>
      </c>
      <c r="R1926" s="57"/>
      <c r="S1926" s="57" t="s">
        <v>5828</v>
      </c>
      <c r="T1926" s="57"/>
      <c r="U1926" s="57"/>
      <c r="V1926" s="57"/>
      <c r="W1926" s="57" t="s">
        <v>5774</v>
      </c>
      <c r="X1926" s="57"/>
      <c r="Y1926" s="57"/>
    </row>
    <row r="1927" spans="1:25" ht="15" customHeight="1" x14ac:dyDescent="0.25">
      <c r="A1927" s="15" t="s">
        <v>24</v>
      </c>
      <c r="B1927" s="15">
        <v>2606</v>
      </c>
      <c r="C1927" s="58">
        <v>165</v>
      </c>
      <c r="D1927" s="57" t="s">
        <v>25</v>
      </c>
      <c r="E1927" s="57" t="str">
        <f t="shared" si="38"/>
        <v xml:space="preserve">Cladonia </v>
      </c>
      <c r="F1927" s="57" t="str">
        <f t="shared" si="42"/>
        <v>pleurota</v>
      </c>
      <c r="G1927" s="57"/>
      <c r="H1927" s="57" t="str">
        <f t="shared" si="39"/>
        <v>Cladonia pleurota</v>
      </c>
      <c r="I1927" s="57" t="s">
        <v>74</v>
      </c>
      <c r="J1927" s="57" t="str">
        <f t="shared" si="40"/>
        <v>Central Bohemia</v>
      </c>
      <c r="K1927" s="57" t="str">
        <f t="shared" si="41"/>
        <v>district Příbram</v>
      </c>
      <c r="L1927" s="57"/>
      <c r="M1927" s="57" t="s">
        <v>579</v>
      </c>
      <c r="N1927" s="57" t="s">
        <v>580</v>
      </c>
      <c r="O1927" s="57" t="s">
        <v>581</v>
      </c>
      <c r="P1927" s="57" t="s">
        <v>1161</v>
      </c>
      <c r="Q1927" s="57" t="s">
        <v>582</v>
      </c>
      <c r="R1927" s="57"/>
      <c r="S1927" s="57" t="s">
        <v>5829</v>
      </c>
      <c r="T1927" s="57" t="s">
        <v>33</v>
      </c>
      <c r="U1927" s="57"/>
      <c r="V1927" s="57"/>
      <c r="W1927" s="57" t="s">
        <v>5774</v>
      </c>
      <c r="X1927" s="57"/>
      <c r="Y1927" s="57"/>
    </row>
    <row r="1928" spans="1:25" ht="15" customHeight="1" x14ac:dyDescent="0.25">
      <c r="A1928" s="15" t="s">
        <v>24</v>
      </c>
      <c r="B1928" s="15">
        <v>2607</v>
      </c>
      <c r="C1928" s="58">
        <v>166</v>
      </c>
      <c r="D1928" s="57" t="s">
        <v>546</v>
      </c>
      <c r="E1928" s="57" t="str">
        <f t="shared" si="38"/>
        <v xml:space="preserve">Cladonia </v>
      </c>
      <c r="F1928" s="57" t="str">
        <f t="shared" si="42"/>
        <v>cf. diversa</v>
      </c>
      <c r="G1928" s="57"/>
      <c r="H1928" s="57" t="str">
        <f t="shared" si="39"/>
        <v>Cladonia cf. diversa</v>
      </c>
      <c r="I1928" s="57" t="s">
        <v>74</v>
      </c>
      <c r="J1928" s="57" t="str">
        <f t="shared" si="40"/>
        <v>Central Bohemia</v>
      </c>
      <c r="K1928" s="57" t="str">
        <f t="shared" si="41"/>
        <v>district Příbram</v>
      </c>
      <c r="L1928" s="57"/>
      <c r="M1928" s="57" t="s">
        <v>293</v>
      </c>
      <c r="N1928" s="57" t="s">
        <v>294</v>
      </c>
      <c r="O1928" s="57" t="s">
        <v>5831</v>
      </c>
      <c r="P1928" s="57" t="s">
        <v>350</v>
      </c>
      <c r="Q1928" s="57" t="s">
        <v>297</v>
      </c>
      <c r="R1928" s="57"/>
      <c r="S1928" s="57" t="s">
        <v>298</v>
      </c>
      <c r="T1928" s="57" t="s">
        <v>33</v>
      </c>
      <c r="U1928" s="57"/>
      <c r="V1928" s="57"/>
      <c r="W1928" s="57" t="s">
        <v>5774</v>
      </c>
      <c r="X1928" s="57"/>
      <c r="Y1928" s="57"/>
    </row>
    <row r="1929" spans="1:25" ht="15" customHeight="1" x14ac:dyDescent="0.25">
      <c r="A1929" s="15" t="s">
        <v>24</v>
      </c>
      <c r="B1929" s="15">
        <v>2608</v>
      </c>
      <c r="C1929" s="58">
        <v>173</v>
      </c>
      <c r="D1929" s="57" t="s">
        <v>321</v>
      </c>
      <c r="E1929" s="57" t="str">
        <f t="shared" si="38"/>
        <v xml:space="preserve">Cladonia </v>
      </c>
      <c r="F1929" s="57" t="str">
        <f t="shared" si="42"/>
        <v>borealis</v>
      </c>
      <c r="G1929" s="57"/>
      <c r="H1929" s="57" t="str">
        <f t="shared" si="39"/>
        <v>Cladonia borealis</v>
      </c>
      <c r="I1929" s="57" t="s">
        <v>27</v>
      </c>
      <c r="J1929" s="57" t="str">
        <f t="shared" si="40"/>
        <v>Steirisches Randgebirge</v>
      </c>
      <c r="K1929" s="57" t="str">
        <f t="shared" si="41"/>
        <v>Koralpe</v>
      </c>
      <c r="L1929" s="57"/>
      <c r="M1929" s="57" t="s">
        <v>38</v>
      </c>
      <c r="N1929" s="57" t="s">
        <v>259</v>
      </c>
      <c r="O1929" s="57" t="s">
        <v>30</v>
      </c>
      <c r="P1929" s="57" t="s">
        <v>5832</v>
      </c>
      <c r="Q1929" s="57" t="s">
        <v>41</v>
      </c>
      <c r="R1929" s="57"/>
      <c r="S1929" s="57" t="s">
        <v>42</v>
      </c>
      <c r="T1929" s="57" t="s">
        <v>33</v>
      </c>
      <c r="U1929" s="57"/>
      <c r="V1929" s="57"/>
      <c r="W1929" s="57" t="s">
        <v>5774</v>
      </c>
      <c r="X1929" s="57"/>
      <c r="Y1929" s="57"/>
    </row>
    <row r="1930" spans="1:25" ht="15" customHeight="1" x14ac:dyDescent="0.25">
      <c r="A1930" s="15" t="s">
        <v>24</v>
      </c>
      <c r="B1930" s="15">
        <v>2609</v>
      </c>
      <c r="C1930" s="58">
        <v>174</v>
      </c>
      <c r="D1930" s="57" t="s">
        <v>427</v>
      </c>
      <c r="E1930" s="57" t="str">
        <f t="shared" si="38"/>
        <v xml:space="preserve">Cladonia </v>
      </c>
      <c r="F1930" s="57" t="str">
        <f t="shared" si="42"/>
        <v>coccifera</v>
      </c>
      <c r="G1930" s="57"/>
      <c r="H1930" s="57" t="str">
        <f t="shared" si="39"/>
        <v>Cladonia coccifera</v>
      </c>
      <c r="I1930" s="57" t="s">
        <v>27</v>
      </c>
      <c r="J1930" s="57" t="str">
        <f t="shared" si="40"/>
        <v>Steirisches Randgebirge</v>
      </c>
      <c r="K1930" s="57" t="str">
        <f t="shared" si="41"/>
        <v>Koralpe</v>
      </c>
      <c r="L1930" s="57"/>
      <c r="M1930" s="57" t="s">
        <v>38</v>
      </c>
      <c r="N1930" s="57" t="s">
        <v>259</v>
      </c>
      <c r="O1930" s="57" t="s">
        <v>30</v>
      </c>
      <c r="P1930" s="57" t="s">
        <v>5832</v>
      </c>
      <c r="Q1930" s="57" t="s">
        <v>41</v>
      </c>
      <c r="R1930" s="57"/>
      <c r="S1930" s="57" t="s">
        <v>42</v>
      </c>
      <c r="T1930" s="57" t="s">
        <v>33</v>
      </c>
      <c r="U1930" s="57"/>
      <c r="V1930" s="57"/>
      <c r="W1930" s="57" t="s">
        <v>5774</v>
      </c>
      <c r="X1930" s="57"/>
      <c r="Y1930" s="57"/>
    </row>
    <row r="1931" spans="1:25" ht="15" customHeight="1" x14ac:dyDescent="0.25">
      <c r="A1931" s="15" t="s">
        <v>24</v>
      </c>
      <c r="B1931" s="15">
        <v>2610</v>
      </c>
      <c r="C1931" s="58">
        <v>177</v>
      </c>
      <c r="D1931" s="57" t="s">
        <v>629</v>
      </c>
      <c r="E1931" s="57" t="str">
        <f t="shared" si="38"/>
        <v xml:space="preserve">Cladonia </v>
      </c>
      <c r="F1931" s="57" t="str">
        <f t="shared" si="42"/>
        <v>metacorallifera</v>
      </c>
      <c r="G1931" s="57"/>
      <c r="H1931" s="57" t="str">
        <f t="shared" si="39"/>
        <v>Cladonia metacorallifera</v>
      </c>
      <c r="I1931" s="57" t="s">
        <v>27</v>
      </c>
      <c r="J1931" s="57" t="str">
        <f t="shared" si="40"/>
        <v>Steirisches Randgebirge</v>
      </c>
      <c r="K1931" s="57" t="str">
        <f t="shared" si="41"/>
        <v>Koralpe</v>
      </c>
      <c r="L1931" s="57"/>
      <c r="M1931" s="57" t="s">
        <v>38</v>
      </c>
      <c r="N1931" s="57" t="s">
        <v>259</v>
      </c>
      <c r="O1931" s="57" t="s">
        <v>30</v>
      </c>
      <c r="P1931" s="57" t="s">
        <v>5832</v>
      </c>
      <c r="Q1931" s="57" t="s">
        <v>41</v>
      </c>
      <c r="R1931" s="57"/>
      <c r="S1931" s="57" t="s">
        <v>42</v>
      </c>
      <c r="T1931" s="57" t="s">
        <v>33</v>
      </c>
      <c r="U1931" s="57"/>
      <c r="V1931" s="57"/>
      <c r="W1931" s="57" t="s">
        <v>5774</v>
      </c>
      <c r="X1931" s="57"/>
      <c r="Y1931" s="57"/>
    </row>
    <row r="1932" spans="1:25" ht="15" customHeight="1" x14ac:dyDescent="0.25">
      <c r="A1932" s="15" t="s">
        <v>24</v>
      </c>
      <c r="B1932" s="15">
        <v>2611</v>
      </c>
      <c r="C1932" s="58">
        <v>178</v>
      </c>
      <c r="D1932" s="57" t="s">
        <v>25</v>
      </c>
      <c r="E1932" s="57" t="str">
        <f t="shared" si="38"/>
        <v xml:space="preserve">Cladonia </v>
      </c>
      <c r="F1932" s="57" t="str">
        <f t="shared" si="42"/>
        <v>pleurota</v>
      </c>
      <c r="G1932" s="57"/>
      <c r="H1932" s="57" t="str">
        <f t="shared" si="39"/>
        <v>Cladonia pleurota</v>
      </c>
      <c r="I1932" s="57" t="s">
        <v>27</v>
      </c>
      <c r="J1932" s="57" t="str">
        <f t="shared" si="40"/>
        <v>Steirisches Randgebirge</v>
      </c>
      <c r="K1932" s="57" t="str">
        <f t="shared" si="41"/>
        <v>Koralpe</v>
      </c>
      <c r="L1932" s="57"/>
      <c r="M1932" s="57" t="s">
        <v>38</v>
      </c>
      <c r="N1932" s="57" t="s">
        <v>259</v>
      </c>
      <c r="O1932" s="57" t="s">
        <v>30</v>
      </c>
      <c r="P1932" s="57" t="s">
        <v>5832</v>
      </c>
      <c r="Q1932" s="57" t="s">
        <v>41</v>
      </c>
      <c r="R1932" s="57"/>
      <c r="S1932" s="57" t="s">
        <v>42</v>
      </c>
      <c r="T1932" s="57" t="s">
        <v>33</v>
      </c>
      <c r="U1932" s="57"/>
      <c r="V1932" s="57"/>
      <c r="W1932" s="57" t="s">
        <v>5774</v>
      </c>
      <c r="X1932" s="57"/>
      <c r="Y1932" s="57"/>
    </row>
    <row r="1933" spans="1:25" ht="15" customHeight="1" x14ac:dyDescent="0.25">
      <c r="A1933" s="15" t="s">
        <v>24</v>
      </c>
      <c r="B1933" s="15">
        <v>2612</v>
      </c>
      <c r="C1933" s="58">
        <v>180</v>
      </c>
      <c r="D1933" s="57" t="s">
        <v>25</v>
      </c>
      <c r="E1933" s="57" t="str">
        <f t="shared" si="38"/>
        <v xml:space="preserve">Cladonia </v>
      </c>
      <c r="F1933" s="57" t="str">
        <f t="shared" si="42"/>
        <v>pleurota</v>
      </c>
      <c r="G1933" s="57"/>
      <c r="H1933" s="57" t="str">
        <f t="shared" si="39"/>
        <v>Cladonia pleurota</v>
      </c>
      <c r="I1933" s="57" t="s">
        <v>27</v>
      </c>
      <c r="J1933" s="57" t="str">
        <f t="shared" si="40"/>
        <v>Steirisches Randgebirge</v>
      </c>
      <c r="K1933" s="57" t="str">
        <f t="shared" si="41"/>
        <v>Koralpe</v>
      </c>
      <c r="L1933" s="57"/>
      <c r="M1933" s="57" t="s">
        <v>38</v>
      </c>
      <c r="N1933" s="57" t="s">
        <v>259</v>
      </c>
      <c r="O1933" s="57" t="s">
        <v>30</v>
      </c>
      <c r="P1933" s="57" t="s">
        <v>5832</v>
      </c>
      <c r="Q1933" s="57" t="s">
        <v>41</v>
      </c>
      <c r="R1933" s="57"/>
      <c r="S1933" s="57" t="s">
        <v>42</v>
      </c>
      <c r="T1933" s="57" t="s">
        <v>33</v>
      </c>
      <c r="U1933" s="57"/>
      <c r="V1933" s="57"/>
      <c r="W1933" s="57" t="s">
        <v>5774</v>
      </c>
      <c r="X1933" s="57"/>
      <c r="Y1933" s="57"/>
    </row>
    <row r="1934" spans="1:25" ht="15" customHeight="1" x14ac:dyDescent="0.25">
      <c r="A1934" s="15" t="s">
        <v>24</v>
      </c>
      <c r="B1934" s="15">
        <v>2613</v>
      </c>
      <c r="C1934" s="58">
        <v>181</v>
      </c>
      <c r="D1934" s="57" t="s">
        <v>5833</v>
      </c>
      <c r="E1934" s="57" t="str">
        <f t="shared" si="38"/>
        <v xml:space="preserve">Cladonia </v>
      </c>
      <c r="F1934" s="57" t="s">
        <v>5834</v>
      </c>
      <c r="G1934" s="57"/>
      <c r="H1934" s="57" t="str">
        <f t="shared" si="39"/>
        <v>Cladonia cf. bellidiflora</v>
      </c>
      <c r="I1934" s="57" t="s">
        <v>27</v>
      </c>
      <c r="J1934" s="57" t="str">
        <f t="shared" si="40"/>
        <v>Steirisches Randgebirge</v>
      </c>
      <c r="K1934" s="57" t="str">
        <f t="shared" si="41"/>
        <v>Koralpe</v>
      </c>
      <c r="L1934" s="57"/>
      <c r="M1934" s="57" t="s">
        <v>38</v>
      </c>
      <c r="N1934" s="57" t="s">
        <v>259</v>
      </c>
      <c r="O1934" s="57" t="s">
        <v>30</v>
      </c>
      <c r="P1934" s="57" t="s">
        <v>5832</v>
      </c>
      <c r="Q1934" s="57" t="s">
        <v>41</v>
      </c>
      <c r="R1934" s="57"/>
      <c r="S1934" s="57" t="s">
        <v>42</v>
      </c>
      <c r="T1934" s="57" t="s">
        <v>33</v>
      </c>
      <c r="U1934" s="57"/>
      <c r="V1934" s="57"/>
      <c r="W1934" s="57" t="s">
        <v>5774</v>
      </c>
      <c r="X1934" s="57"/>
      <c r="Y1934" s="57"/>
    </row>
    <row r="1935" spans="1:25" ht="15" customHeight="1" x14ac:dyDescent="0.25">
      <c r="A1935" s="15" t="s">
        <v>24</v>
      </c>
      <c r="B1935" s="15">
        <v>2614</v>
      </c>
      <c r="C1935" s="58">
        <v>246</v>
      </c>
      <c r="D1935" s="57" t="s">
        <v>5835</v>
      </c>
      <c r="E1935" s="57" t="str">
        <f t="shared" si="38"/>
        <v xml:space="preserve">Cladonia </v>
      </c>
      <c r="F1935" s="57" t="str">
        <f>MID(D1935,SEARCH(" ",D1935,1)+1,SEARCH(" ",D1935,SEARCH(" ",D1935,1)+1)-SEARCH(" ",D1935,1))</f>
        <v xml:space="preserve">coccifera </v>
      </c>
      <c r="G1935" s="57"/>
      <c r="H1935" s="57" t="str">
        <f t="shared" si="39"/>
        <v>Cladonia coccifera + C. bellidiflora (chemotype without usnic acid)</v>
      </c>
      <c r="I1935" s="57" t="s">
        <v>74</v>
      </c>
      <c r="J1935" s="57" t="str">
        <f t="shared" si="40"/>
        <v>Jizerské hory Mts.</v>
      </c>
      <c r="K1935" s="57" t="str">
        <f t="shared" si="41"/>
        <v>Paličník Mt.</v>
      </c>
      <c r="L1935" s="57"/>
      <c r="M1935" s="57" t="s">
        <v>5836</v>
      </c>
      <c r="N1935" s="57" t="s">
        <v>5837</v>
      </c>
      <c r="O1935" s="57" t="s">
        <v>476</v>
      </c>
      <c r="P1935" s="57"/>
      <c r="Q1935" s="57" t="s">
        <v>404</v>
      </c>
      <c r="R1935" s="57"/>
      <c r="S1935" s="57" t="s">
        <v>319</v>
      </c>
      <c r="T1935" s="57" t="s">
        <v>33</v>
      </c>
      <c r="U1935" s="57"/>
      <c r="V1935" s="57"/>
      <c r="W1935" s="57" t="s">
        <v>5774</v>
      </c>
      <c r="X1935" s="57"/>
      <c r="Y1935" s="57"/>
    </row>
    <row r="1936" spans="1:25" ht="15" customHeight="1" x14ac:dyDescent="0.25">
      <c r="A1936" s="15" t="s">
        <v>24</v>
      </c>
      <c r="B1936" s="15">
        <v>2615</v>
      </c>
      <c r="C1936" s="58">
        <v>247</v>
      </c>
      <c r="D1936" s="57" t="s">
        <v>427</v>
      </c>
      <c r="E1936" s="57" t="str">
        <f t="shared" si="38"/>
        <v xml:space="preserve">Cladonia </v>
      </c>
      <c r="F1936" s="57" t="str">
        <f t="shared" ref="F1936:F1955" si="43">MID(D1936,SEARCH(" ",D1936,1)+1,15)</f>
        <v>coccifera</v>
      </c>
      <c r="G1936" s="57"/>
      <c r="H1936" s="57" t="str">
        <f t="shared" si="39"/>
        <v>Cladonia coccifera</v>
      </c>
      <c r="I1936" s="57" t="s">
        <v>74</v>
      </c>
      <c r="J1936" s="57" t="str">
        <f t="shared" si="40"/>
        <v>Jizerské hory Mts.</v>
      </c>
      <c r="K1936" s="57" t="str">
        <f t="shared" si="41"/>
        <v>Paličník Mt.</v>
      </c>
      <c r="L1936" s="57"/>
      <c r="M1936" s="57" t="s">
        <v>5838</v>
      </c>
      <c r="N1936" s="57" t="s">
        <v>5839</v>
      </c>
      <c r="O1936" s="57" t="s">
        <v>476</v>
      </c>
      <c r="P1936" s="57"/>
      <c r="Q1936" s="57" t="s">
        <v>404</v>
      </c>
      <c r="R1936" s="57"/>
      <c r="S1936" s="57" t="s">
        <v>319</v>
      </c>
      <c r="T1936" s="57" t="s">
        <v>33</v>
      </c>
      <c r="U1936" s="57"/>
      <c r="V1936" s="57"/>
      <c r="W1936" s="57" t="s">
        <v>5774</v>
      </c>
      <c r="X1936" s="57" t="s">
        <v>34</v>
      </c>
      <c r="Y1936" s="57"/>
    </row>
    <row r="1937" spans="1:25" ht="15" customHeight="1" x14ac:dyDescent="0.25">
      <c r="A1937" s="15" t="s">
        <v>24</v>
      </c>
      <c r="B1937" s="15">
        <v>2616</v>
      </c>
      <c r="C1937" s="58">
        <v>248</v>
      </c>
      <c r="D1937" s="57" t="s">
        <v>537</v>
      </c>
      <c r="E1937" s="57" t="str">
        <f t="shared" si="38"/>
        <v xml:space="preserve">Cladonia </v>
      </c>
      <c r="F1937" s="57" t="str">
        <f t="shared" si="43"/>
        <v>deformis</v>
      </c>
      <c r="G1937" s="57"/>
      <c r="H1937" s="57" t="str">
        <f t="shared" si="39"/>
        <v>Cladonia deformis</v>
      </c>
      <c r="I1937" s="57" t="s">
        <v>401</v>
      </c>
      <c r="J1937" s="57" t="str">
        <f t="shared" si="40"/>
        <v>Góry Izerskie Mts.</v>
      </c>
      <c r="K1937" s="57"/>
      <c r="L1937" s="57"/>
      <c r="M1937" s="57" t="s">
        <v>5840</v>
      </c>
      <c r="N1937" s="57" t="s">
        <v>5841</v>
      </c>
      <c r="O1937" s="57" t="s">
        <v>5842</v>
      </c>
      <c r="P1937" s="57"/>
      <c r="Q1937" s="57" t="s">
        <v>404</v>
      </c>
      <c r="R1937" s="57"/>
      <c r="S1937" s="57" t="s">
        <v>319</v>
      </c>
      <c r="T1937" s="57" t="s">
        <v>33</v>
      </c>
      <c r="U1937" s="57"/>
      <c r="V1937" s="57"/>
      <c r="W1937" s="57" t="s">
        <v>5774</v>
      </c>
      <c r="X1937" s="57"/>
      <c r="Y1937" s="57"/>
    </row>
    <row r="1938" spans="1:25" ht="15" customHeight="1" x14ac:dyDescent="0.25">
      <c r="A1938" s="15" t="s">
        <v>24</v>
      </c>
      <c r="B1938" s="15">
        <v>2617</v>
      </c>
      <c r="C1938" s="58">
        <v>307</v>
      </c>
      <c r="D1938" s="57" t="s">
        <v>549</v>
      </c>
      <c r="E1938" s="57" t="str">
        <f t="shared" si="38"/>
        <v xml:space="preserve">Cladonia </v>
      </c>
      <c r="F1938" s="57" t="str">
        <f t="shared" si="43"/>
        <v>diversa</v>
      </c>
      <c r="G1938" s="57"/>
      <c r="H1938" s="57" t="str">
        <f t="shared" si="39"/>
        <v>Cladonia diversa</v>
      </c>
      <c r="I1938" s="57" t="s">
        <v>74</v>
      </c>
      <c r="J1938" s="57" t="str">
        <f t="shared" si="40"/>
        <v>N Bohemia</v>
      </c>
      <c r="K1938" s="57" t="str">
        <f t="shared" ref="K1938:K1949" si="44">MID(M1938,SEARCH(",",M1938,1)+2,SEARCH(",",M1938,SEARCH(",",M1938,1)+1)-SEARCH(",",M1938,1)-2)</f>
        <v>Jablonec nad Nisou</v>
      </c>
      <c r="L1938" s="57"/>
      <c r="M1938" s="57" t="s">
        <v>5843</v>
      </c>
      <c r="N1938" s="57" t="s">
        <v>5844</v>
      </c>
      <c r="O1938" s="57" t="s">
        <v>5845</v>
      </c>
      <c r="P1938" s="57"/>
      <c r="Q1938" s="57" t="s">
        <v>5846</v>
      </c>
      <c r="R1938" s="57"/>
      <c r="S1938" s="57" t="s">
        <v>33</v>
      </c>
      <c r="T1938" s="57" t="s">
        <v>33</v>
      </c>
      <c r="U1938" s="57"/>
      <c r="V1938" s="57"/>
      <c r="W1938" s="57" t="s">
        <v>5774</v>
      </c>
      <c r="X1938" s="57"/>
      <c r="Y1938" s="57"/>
    </row>
    <row r="1939" spans="1:25" ht="15" customHeight="1" x14ac:dyDescent="0.25">
      <c r="A1939" s="15" t="s">
        <v>24</v>
      </c>
      <c r="B1939" s="15">
        <v>2618</v>
      </c>
      <c r="C1939" s="58">
        <v>308</v>
      </c>
      <c r="D1939" s="57" t="s">
        <v>549</v>
      </c>
      <c r="E1939" s="57" t="str">
        <f t="shared" si="38"/>
        <v xml:space="preserve">Cladonia </v>
      </c>
      <c r="F1939" s="57" t="str">
        <f t="shared" si="43"/>
        <v>diversa</v>
      </c>
      <c r="G1939" s="57"/>
      <c r="H1939" s="57" t="str">
        <f t="shared" si="39"/>
        <v>Cladonia diversa</v>
      </c>
      <c r="I1939" s="57" t="s">
        <v>74</v>
      </c>
      <c r="J1939" s="57" t="str">
        <f t="shared" si="40"/>
        <v>Central Bohemia</v>
      </c>
      <c r="K1939" s="57" t="str">
        <f t="shared" si="44"/>
        <v>Prague</v>
      </c>
      <c r="L1939" s="57"/>
      <c r="M1939" s="57" t="s">
        <v>5847</v>
      </c>
      <c r="N1939" s="57" t="s">
        <v>5848</v>
      </c>
      <c r="O1939" s="57" t="s">
        <v>5849</v>
      </c>
      <c r="P1939" s="57" t="s">
        <v>1038</v>
      </c>
      <c r="Q1939" s="57" t="s">
        <v>5850</v>
      </c>
      <c r="R1939" s="57"/>
      <c r="S1939" s="57" t="s">
        <v>5851</v>
      </c>
      <c r="T1939" s="57" t="s">
        <v>33</v>
      </c>
      <c r="U1939" s="57"/>
      <c r="V1939" s="57"/>
      <c r="W1939" s="57" t="s">
        <v>5774</v>
      </c>
      <c r="X1939" s="57"/>
      <c r="Y1939" s="57"/>
    </row>
    <row r="1940" spans="1:25" ht="15" customHeight="1" x14ac:dyDescent="0.25">
      <c r="A1940" s="15" t="s">
        <v>24</v>
      </c>
      <c r="B1940" s="15">
        <v>2619</v>
      </c>
      <c r="C1940" s="58">
        <v>310</v>
      </c>
      <c r="D1940" s="57" t="s">
        <v>549</v>
      </c>
      <c r="E1940" s="57" t="str">
        <f t="shared" si="38"/>
        <v xml:space="preserve">Cladonia </v>
      </c>
      <c r="F1940" s="57" t="str">
        <f t="shared" si="43"/>
        <v>diversa</v>
      </c>
      <c r="G1940" s="57"/>
      <c r="H1940" s="57" t="str">
        <f t="shared" si="39"/>
        <v>Cladonia diversa</v>
      </c>
      <c r="I1940" s="57" t="s">
        <v>74</v>
      </c>
      <c r="J1940" s="57" t="str">
        <f t="shared" si="40"/>
        <v>Central Bohemia</v>
      </c>
      <c r="K1940" s="57" t="str">
        <f t="shared" si="44"/>
        <v>Prague</v>
      </c>
      <c r="L1940" s="57"/>
      <c r="M1940" s="57" t="s">
        <v>5852</v>
      </c>
      <c r="N1940" s="57" t="s">
        <v>5848</v>
      </c>
      <c r="O1940" s="57" t="s">
        <v>5853</v>
      </c>
      <c r="P1940" s="57" t="s">
        <v>1044</v>
      </c>
      <c r="Q1940" s="57" t="s">
        <v>5850</v>
      </c>
      <c r="R1940" s="57"/>
      <c r="S1940" s="57" t="s">
        <v>5851</v>
      </c>
      <c r="T1940" s="57" t="s">
        <v>33</v>
      </c>
      <c r="U1940" s="57"/>
      <c r="V1940" s="57"/>
      <c r="W1940" s="57" t="s">
        <v>5774</v>
      </c>
      <c r="X1940" s="57"/>
      <c r="Y1940" s="57"/>
    </row>
    <row r="1941" spans="1:25" ht="15" customHeight="1" x14ac:dyDescent="0.25">
      <c r="A1941" s="15" t="s">
        <v>24</v>
      </c>
      <c r="B1941" s="15">
        <v>2620</v>
      </c>
      <c r="C1941" s="58">
        <v>311</v>
      </c>
      <c r="D1941" s="57" t="s">
        <v>549</v>
      </c>
      <c r="E1941" s="57" t="str">
        <f t="shared" si="38"/>
        <v xml:space="preserve">Cladonia </v>
      </c>
      <c r="F1941" s="57" t="str">
        <f t="shared" si="43"/>
        <v>diversa</v>
      </c>
      <c r="G1941" s="57"/>
      <c r="H1941" s="57" t="str">
        <f t="shared" si="39"/>
        <v>Cladonia diversa</v>
      </c>
      <c r="I1941" s="57" t="s">
        <v>74</v>
      </c>
      <c r="J1941" s="57" t="str">
        <f t="shared" si="40"/>
        <v>Central Bohemia</v>
      </c>
      <c r="K1941" s="57" t="str">
        <f t="shared" si="44"/>
        <v>Prague</v>
      </c>
      <c r="L1941" s="57"/>
      <c r="M1941" s="57" t="s">
        <v>5854</v>
      </c>
      <c r="N1941" s="57" t="s">
        <v>5855</v>
      </c>
      <c r="O1941" s="57" t="s">
        <v>5856</v>
      </c>
      <c r="P1941" s="57" t="s">
        <v>1048</v>
      </c>
      <c r="Q1941" s="57" t="s">
        <v>5857</v>
      </c>
      <c r="R1941" s="57"/>
      <c r="S1941" s="57" t="s">
        <v>5851</v>
      </c>
      <c r="T1941" s="57" t="s">
        <v>33</v>
      </c>
      <c r="U1941" s="57"/>
      <c r="V1941" s="57"/>
      <c r="W1941" s="57" t="s">
        <v>5774</v>
      </c>
      <c r="X1941" s="57"/>
      <c r="Y1941" s="57"/>
    </row>
    <row r="1942" spans="1:25" ht="15" customHeight="1" x14ac:dyDescent="0.25">
      <c r="A1942" s="15" t="s">
        <v>24</v>
      </c>
      <c r="B1942" s="15">
        <v>2621</v>
      </c>
      <c r="C1942" s="58">
        <v>314</v>
      </c>
      <c r="D1942" s="57" t="s">
        <v>321</v>
      </c>
      <c r="E1942" s="57" t="str">
        <f t="shared" si="38"/>
        <v xml:space="preserve">Cladonia </v>
      </c>
      <c r="F1942" s="57" t="str">
        <f t="shared" si="43"/>
        <v>borealis</v>
      </c>
      <c r="G1942" s="57"/>
      <c r="H1942" s="57" t="str">
        <f t="shared" si="39"/>
        <v>Cladonia borealis</v>
      </c>
      <c r="I1942" s="57" t="s">
        <v>74</v>
      </c>
      <c r="J1942" s="57" t="str">
        <f t="shared" si="40"/>
        <v>Western Bohemia</v>
      </c>
      <c r="K1942" s="57" t="str">
        <f t="shared" si="44"/>
        <v>Sokolov district</v>
      </c>
      <c r="L1942" s="57"/>
      <c r="M1942" s="57" t="s">
        <v>567</v>
      </c>
      <c r="N1942" s="57" t="s">
        <v>568</v>
      </c>
      <c r="O1942" s="57" t="s">
        <v>569</v>
      </c>
      <c r="P1942" s="57" t="s">
        <v>493</v>
      </c>
      <c r="Q1942" s="57" t="s">
        <v>570</v>
      </c>
      <c r="R1942" s="57"/>
      <c r="S1942" s="57" t="s">
        <v>571</v>
      </c>
      <c r="T1942" s="57" t="s">
        <v>33</v>
      </c>
      <c r="U1942" s="57"/>
      <c r="V1942" s="57"/>
      <c r="W1942" s="57" t="s">
        <v>5774</v>
      </c>
      <c r="X1942" s="57" t="s">
        <v>5858</v>
      </c>
      <c r="Y1942" s="57"/>
    </row>
    <row r="1943" spans="1:25" ht="15" customHeight="1" x14ac:dyDescent="0.25">
      <c r="A1943" s="15" t="s">
        <v>24</v>
      </c>
      <c r="B1943" s="15">
        <v>2622</v>
      </c>
      <c r="C1943" s="58">
        <v>315</v>
      </c>
      <c r="D1943" s="57" t="s">
        <v>321</v>
      </c>
      <c r="E1943" s="57" t="str">
        <f t="shared" si="38"/>
        <v xml:space="preserve">Cladonia </v>
      </c>
      <c r="F1943" s="57" t="str">
        <f t="shared" si="43"/>
        <v>borealis</v>
      </c>
      <c r="G1943" s="57"/>
      <c r="H1943" s="57" t="str">
        <f t="shared" si="39"/>
        <v>Cladonia borealis</v>
      </c>
      <c r="I1943" s="57" t="s">
        <v>74</v>
      </c>
      <c r="J1943" s="57" t="str">
        <f t="shared" si="40"/>
        <v>Western Bohemia</v>
      </c>
      <c r="K1943" s="57" t="str">
        <f t="shared" si="44"/>
        <v>Sokolov district</v>
      </c>
      <c r="L1943" s="57"/>
      <c r="M1943" s="57" t="s">
        <v>567</v>
      </c>
      <c r="N1943" s="57" t="s">
        <v>568</v>
      </c>
      <c r="O1943" s="57" t="s">
        <v>569</v>
      </c>
      <c r="P1943" s="57" t="s">
        <v>493</v>
      </c>
      <c r="Q1943" s="57" t="s">
        <v>570</v>
      </c>
      <c r="R1943" s="57"/>
      <c r="S1943" s="57" t="s">
        <v>571</v>
      </c>
      <c r="T1943" s="57" t="s">
        <v>33</v>
      </c>
      <c r="U1943" s="57"/>
      <c r="V1943" s="57"/>
      <c r="W1943" s="57" t="s">
        <v>5774</v>
      </c>
      <c r="X1943" s="57" t="s">
        <v>5859</v>
      </c>
      <c r="Y1943" s="57"/>
    </row>
    <row r="1944" spans="1:25" ht="15" customHeight="1" x14ac:dyDescent="0.25">
      <c r="A1944" s="15" t="s">
        <v>24</v>
      </c>
      <c r="B1944" s="15">
        <v>2623</v>
      </c>
      <c r="C1944" s="58">
        <v>316</v>
      </c>
      <c r="D1944" s="57" t="s">
        <v>25</v>
      </c>
      <c r="E1944" s="57" t="str">
        <f t="shared" si="38"/>
        <v xml:space="preserve">Cladonia </v>
      </c>
      <c r="F1944" s="57" t="str">
        <f t="shared" si="43"/>
        <v>pleurota</v>
      </c>
      <c r="G1944" s="57"/>
      <c r="H1944" s="57" t="str">
        <f t="shared" si="39"/>
        <v>Cladonia pleurota</v>
      </c>
      <c r="I1944" s="57" t="s">
        <v>74</v>
      </c>
      <c r="J1944" s="57" t="str">
        <f t="shared" si="40"/>
        <v>Western Bohemia</v>
      </c>
      <c r="K1944" s="57" t="str">
        <f t="shared" si="44"/>
        <v>Sokolov district</v>
      </c>
      <c r="L1944" s="57"/>
      <c r="M1944" s="57" t="s">
        <v>567</v>
      </c>
      <c r="N1944" s="57" t="s">
        <v>568</v>
      </c>
      <c r="O1944" s="57" t="s">
        <v>569</v>
      </c>
      <c r="P1944" s="57" t="s">
        <v>493</v>
      </c>
      <c r="Q1944" s="57" t="s">
        <v>570</v>
      </c>
      <c r="R1944" s="57"/>
      <c r="S1944" s="57" t="s">
        <v>571</v>
      </c>
      <c r="T1944" s="57" t="s">
        <v>33</v>
      </c>
      <c r="U1944" s="57"/>
      <c r="V1944" s="57"/>
      <c r="W1944" s="57" t="s">
        <v>5774</v>
      </c>
      <c r="X1944" s="57" t="s">
        <v>5860</v>
      </c>
      <c r="Y1944" s="57"/>
    </row>
    <row r="1945" spans="1:25" ht="15" customHeight="1" x14ac:dyDescent="0.25">
      <c r="A1945" s="15" t="s">
        <v>24</v>
      </c>
      <c r="B1945" s="15">
        <v>2624</v>
      </c>
      <c r="C1945" s="58">
        <v>317</v>
      </c>
      <c r="D1945" s="57" t="s">
        <v>549</v>
      </c>
      <c r="E1945" s="57" t="str">
        <f t="shared" si="38"/>
        <v xml:space="preserve">Cladonia </v>
      </c>
      <c r="F1945" s="57" t="str">
        <f t="shared" si="43"/>
        <v>diversa</v>
      </c>
      <c r="G1945" s="57"/>
      <c r="H1945" s="57" t="str">
        <f t="shared" si="39"/>
        <v>Cladonia diversa</v>
      </c>
      <c r="I1945" s="57" t="s">
        <v>74</v>
      </c>
      <c r="J1945" s="57" t="str">
        <f t="shared" si="40"/>
        <v>Western Bohemia</v>
      </c>
      <c r="K1945" s="57" t="str">
        <f t="shared" si="44"/>
        <v>Sokolov district</v>
      </c>
      <c r="L1945" s="57"/>
      <c r="M1945" s="57" t="s">
        <v>5861</v>
      </c>
      <c r="N1945" s="57" t="s">
        <v>5862</v>
      </c>
      <c r="O1945" s="57" t="s">
        <v>1037</v>
      </c>
      <c r="P1945" s="57" t="s">
        <v>1051</v>
      </c>
      <c r="Q1945" s="57" t="s">
        <v>570</v>
      </c>
      <c r="R1945" s="57"/>
      <c r="S1945" s="57" t="s">
        <v>571</v>
      </c>
      <c r="T1945" s="57" t="s">
        <v>33</v>
      </c>
      <c r="U1945" s="57"/>
      <c r="V1945" s="57"/>
      <c r="W1945" s="57" t="s">
        <v>5774</v>
      </c>
      <c r="X1945" s="57" t="s">
        <v>5860</v>
      </c>
      <c r="Y1945" s="57"/>
    </row>
    <row r="1946" spans="1:25" ht="15" customHeight="1" x14ac:dyDescent="0.25">
      <c r="A1946" s="15" t="s">
        <v>24</v>
      </c>
      <c r="B1946" s="15">
        <v>2625</v>
      </c>
      <c r="C1946" s="58">
        <v>318</v>
      </c>
      <c r="D1946" s="57" t="s">
        <v>549</v>
      </c>
      <c r="E1946" s="57" t="str">
        <f t="shared" si="38"/>
        <v xml:space="preserve">Cladonia </v>
      </c>
      <c r="F1946" s="57" t="str">
        <f t="shared" si="43"/>
        <v>diversa</v>
      </c>
      <c r="G1946" s="57"/>
      <c r="H1946" s="57" t="str">
        <f t="shared" si="39"/>
        <v>Cladonia diversa</v>
      </c>
      <c r="I1946" s="57" t="s">
        <v>74</v>
      </c>
      <c r="J1946" s="57" t="str">
        <f t="shared" si="40"/>
        <v>Western Bohemia</v>
      </c>
      <c r="K1946" s="57" t="str">
        <f t="shared" si="44"/>
        <v>Sokolov district</v>
      </c>
      <c r="L1946" s="57"/>
      <c r="M1946" s="57" t="s">
        <v>5861</v>
      </c>
      <c r="N1946" s="57" t="s">
        <v>5862</v>
      </c>
      <c r="O1946" s="57" t="s">
        <v>1037</v>
      </c>
      <c r="P1946" s="57" t="s">
        <v>1051</v>
      </c>
      <c r="Q1946" s="57" t="s">
        <v>570</v>
      </c>
      <c r="R1946" s="57"/>
      <c r="S1946" s="57" t="s">
        <v>571</v>
      </c>
      <c r="T1946" s="57" t="s">
        <v>33</v>
      </c>
      <c r="U1946" s="57"/>
      <c r="V1946" s="57"/>
      <c r="W1946" s="57" t="s">
        <v>5774</v>
      </c>
      <c r="X1946" s="57" t="s">
        <v>5860</v>
      </c>
      <c r="Y1946" s="57"/>
    </row>
    <row r="1947" spans="1:25" ht="15" customHeight="1" x14ac:dyDescent="0.25">
      <c r="A1947" s="15" t="s">
        <v>24</v>
      </c>
      <c r="B1947" s="15">
        <v>2626</v>
      </c>
      <c r="C1947" s="58">
        <v>319</v>
      </c>
      <c r="D1947" s="57" t="s">
        <v>549</v>
      </c>
      <c r="E1947" s="57" t="str">
        <f t="shared" si="38"/>
        <v xml:space="preserve">Cladonia </v>
      </c>
      <c r="F1947" s="57" t="str">
        <f t="shared" si="43"/>
        <v>diversa</v>
      </c>
      <c r="G1947" s="57"/>
      <c r="H1947" s="57" t="str">
        <f t="shared" si="39"/>
        <v>Cladonia diversa</v>
      </c>
      <c r="I1947" s="57" t="s">
        <v>74</v>
      </c>
      <c r="J1947" s="57" t="str">
        <f t="shared" si="40"/>
        <v>Western Bohemia</v>
      </c>
      <c r="K1947" s="57" t="str">
        <f t="shared" si="44"/>
        <v>Sokolov district</v>
      </c>
      <c r="L1947" s="57"/>
      <c r="M1947" s="57" t="s">
        <v>5861</v>
      </c>
      <c r="N1947" s="57" t="s">
        <v>5862</v>
      </c>
      <c r="O1947" s="57" t="s">
        <v>1037</v>
      </c>
      <c r="P1947" s="57" t="s">
        <v>1051</v>
      </c>
      <c r="Q1947" s="57" t="s">
        <v>570</v>
      </c>
      <c r="R1947" s="57"/>
      <c r="S1947" s="57" t="s">
        <v>571</v>
      </c>
      <c r="T1947" s="57" t="s">
        <v>33</v>
      </c>
      <c r="U1947" s="57"/>
      <c r="V1947" s="57"/>
      <c r="W1947" s="57" t="s">
        <v>5774</v>
      </c>
      <c r="X1947" s="57" t="s">
        <v>5860</v>
      </c>
      <c r="Y1947" s="57"/>
    </row>
    <row r="1948" spans="1:25" ht="15" customHeight="1" x14ac:dyDescent="0.25">
      <c r="A1948" s="15" t="s">
        <v>24</v>
      </c>
      <c r="B1948" s="15">
        <v>2627</v>
      </c>
      <c r="C1948" s="58">
        <v>322</v>
      </c>
      <c r="D1948" s="57" t="s">
        <v>764</v>
      </c>
      <c r="E1948" s="57" t="str">
        <f t="shared" si="38"/>
        <v xml:space="preserve">Cladonia </v>
      </c>
      <c r="F1948" s="57" t="str">
        <f t="shared" si="43"/>
        <v>sulphurina</v>
      </c>
      <c r="G1948" s="57"/>
      <c r="H1948" s="57" t="str">
        <f t="shared" si="39"/>
        <v>Cladonia sulphurina</v>
      </c>
      <c r="I1948" s="57" t="s">
        <v>74</v>
      </c>
      <c r="J1948" s="57" t="str">
        <f t="shared" si="40"/>
        <v>Western Bohemia</v>
      </c>
      <c r="K1948" s="57" t="str">
        <f t="shared" si="44"/>
        <v>Sokolov district</v>
      </c>
      <c r="L1948" s="57"/>
      <c r="M1948" s="57" t="s">
        <v>5863</v>
      </c>
      <c r="N1948" s="57" t="s">
        <v>573</v>
      </c>
      <c r="O1948" s="57" t="s">
        <v>574</v>
      </c>
      <c r="P1948" s="57"/>
      <c r="Q1948" s="57" t="s">
        <v>570</v>
      </c>
      <c r="R1948" s="57"/>
      <c r="S1948" s="57" t="s">
        <v>571</v>
      </c>
      <c r="T1948" s="57" t="s">
        <v>33</v>
      </c>
      <c r="U1948" s="57"/>
      <c r="V1948" s="57"/>
      <c r="W1948" s="57" t="s">
        <v>5774</v>
      </c>
      <c r="X1948" s="57" t="s">
        <v>5864</v>
      </c>
      <c r="Y1948" s="57"/>
    </row>
    <row r="1949" spans="1:25" ht="15" customHeight="1" x14ac:dyDescent="0.25">
      <c r="A1949" s="15" t="s">
        <v>24</v>
      </c>
      <c r="B1949" s="15">
        <v>2628</v>
      </c>
      <c r="C1949" s="58">
        <v>323</v>
      </c>
      <c r="D1949" s="57" t="s">
        <v>321</v>
      </c>
      <c r="E1949" s="57" t="str">
        <f t="shared" si="38"/>
        <v xml:space="preserve">Cladonia </v>
      </c>
      <c r="F1949" s="57" t="str">
        <f t="shared" si="43"/>
        <v>borealis</v>
      </c>
      <c r="G1949" s="57"/>
      <c r="H1949" s="57" t="str">
        <f t="shared" si="39"/>
        <v>Cladonia borealis</v>
      </c>
      <c r="I1949" s="57" t="s">
        <v>74</v>
      </c>
      <c r="J1949" s="57" t="str">
        <f t="shared" si="40"/>
        <v>Eastern Bohemia</v>
      </c>
      <c r="K1949" s="57" t="str">
        <f t="shared" si="44"/>
        <v>Havlíčkův Brod district</v>
      </c>
      <c r="L1949" s="57"/>
      <c r="M1949" s="57" t="s">
        <v>5865</v>
      </c>
      <c r="N1949" s="57" t="s">
        <v>5866</v>
      </c>
      <c r="O1949" s="57" t="s">
        <v>632</v>
      </c>
      <c r="P1949" s="57" t="s">
        <v>498</v>
      </c>
      <c r="Q1949" s="57" t="s">
        <v>5867</v>
      </c>
      <c r="R1949" s="57"/>
      <c r="S1949" s="57" t="s">
        <v>319</v>
      </c>
      <c r="T1949" s="57" t="s">
        <v>33</v>
      </c>
      <c r="U1949" s="57"/>
      <c r="V1949" s="57"/>
      <c r="W1949" s="57" t="s">
        <v>5774</v>
      </c>
      <c r="X1949" s="57"/>
      <c r="Y1949" s="57"/>
    </row>
    <row r="1950" spans="1:25" ht="15" customHeight="1" x14ac:dyDescent="0.25">
      <c r="A1950" s="15" t="s">
        <v>24</v>
      </c>
      <c r="B1950" s="15">
        <v>2629</v>
      </c>
      <c r="C1950" s="58">
        <v>325</v>
      </c>
      <c r="D1950" s="57" t="s">
        <v>303</v>
      </c>
      <c r="E1950" s="57" t="str">
        <f t="shared" ref="E1950:E1962" si="45">MID(D1950,1,SEARCH(" ",D1950,1))</f>
        <v xml:space="preserve">Cladonia </v>
      </c>
      <c r="F1950" s="57" t="str">
        <f t="shared" si="43"/>
        <v>sp.</v>
      </c>
      <c r="G1950" s="57"/>
      <c r="H1950" s="57" t="str">
        <f t="shared" ref="H1950:H1973" si="46">D1950</f>
        <v>Cladonia sp.</v>
      </c>
      <c r="I1950" s="57" t="s">
        <v>74</v>
      </c>
      <c r="J1950" s="57" t="str">
        <f t="shared" si="40"/>
        <v>Southern Moravia</v>
      </c>
      <c r="K1950" s="57"/>
      <c r="L1950" s="57"/>
      <c r="M1950" s="57" t="s">
        <v>5868</v>
      </c>
      <c r="N1950" s="57"/>
      <c r="O1950" s="57" t="s">
        <v>5869</v>
      </c>
      <c r="P1950" s="57"/>
      <c r="Q1950" s="57" t="s">
        <v>5870</v>
      </c>
      <c r="R1950" s="57"/>
      <c r="S1950" s="57" t="s">
        <v>5871</v>
      </c>
      <c r="T1950" s="57" t="s">
        <v>33</v>
      </c>
      <c r="U1950" s="57"/>
      <c r="V1950" s="57"/>
      <c r="W1950" s="57" t="s">
        <v>5774</v>
      </c>
      <c r="X1950" s="57"/>
      <c r="Y1950" s="57"/>
    </row>
    <row r="1951" spans="1:25" ht="15" customHeight="1" x14ac:dyDescent="0.25">
      <c r="A1951" s="15" t="s">
        <v>24</v>
      </c>
      <c r="B1951" s="15">
        <v>2630</v>
      </c>
      <c r="C1951" s="58">
        <v>326</v>
      </c>
      <c r="D1951" s="57" t="s">
        <v>549</v>
      </c>
      <c r="E1951" s="57" t="str">
        <f t="shared" si="45"/>
        <v xml:space="preserve">Cladonia </v>
      </c>
      <c r="F1951" s="57" t="str">
        <f t="shared" si="43"/>
        <v>diversa</v>
      </c>
      <c r="G1951" s="57"/>
      <c r="H1951" s="57" t="str">
        <f t="shared" si="46"/>
        <v>Cladonia diversa</v>
      </c>
      <c r="I1951" s="57" t="s">
        <v>74</v>
      </c>
      <c r="J1951" s="57" t="str">
        <f t="shared" si="40"/>
        <v>Southern Moravia</v>
      </c>
      <c r="K1951" s="57" t="str">
        <f t="shared" ref="K1951:K1956" si="47">MID(M1951,SEARCH(",",M1951,1)+2,SEARCH(",",M1951,SEARCH(",",M1951,1)+1)-SEARCH(",",M1951,1)-2)</f>
        <v>Znojmo district</v>
      </c>
      <c r="L1951" s="57"/>
      <c r="M1951" s="57" t="s">
        <v>5872</v>
      </c>
      <c r="N1951" s="57"/>
      <c r="O1951" s="57" t="s">
        <v>5873</v>
      </c>
      <c r="P1951" s="57"/>
      <c r="Q1951" s="57" t="s">
        <v>5874</v>
      </c>
      <c r="R1951" s="57"/>
      <c r="S1951" s="57" t="s">
        <v>5871</v>
      </c>
      <c r="T1951" s="57" t="s">
        <v>33</v>
      </c>
      <c r="U1951" s="57"/>
      <c r="V1951" s="57"/>
      <c r="W1951" s="57" t="s">
        <v>5774</v>
      </c>
      <c r="X1951" s="57"/>
      <c r="Y1951" s="57"/>
    </row>
    <row r="1952" spans="1:25" ht="15" customHeight="1" x14ac:dyDescent="0.25">
      <c r="A1952" s="15" t="s">
        <v>24</v>
      </c>
      <c r="B1952" s="15">
        <v>2631</v>
      </c>
      <c r="C1952" s="58">
        <v>327</v>
      </c>
      <c r="D1952" s="57" t="s">
        <v>5875</v>
      </c>
      <c r="E1952" s="57" t="str">
        <f t="shared" si="45"/>
        <v xml:space="preserve">Cladonia </v>
      </c>
      <c r="F1952" s="57" t="str">
        <f t="shared" si="43"/>
        <v>cf. humilis</v>
      </c>
      <c r="G1952" s="57"/>
      <c r="H1952" s="57" t="str">
        <f t="shared" si="46"/>
        <v>Cladonia cf. humilis</v>
      </c>
      <c r="I1952" s="57" t="s">
        <v>74</v>
      </c>
      <c r="J1952" s="57" t="str">
        <f t="shared" si="40"/>
        <v>Southern Moravia</v>
      </c>
      <c r="K1952" s="57" t="str">
        <f t="shared" si="47"/>
        <v>Znojmo district</v>
      </c>
      <c r="L1952" s="57"/>
      <c r="M1952" s="57" t="s">
        <v>5876</v>
      </c>
      <c r="N1952" s="57"/>
      <c r="O1952" s="57" t="s">
        <v>5873</v>
      </c>
      <c r="P1952" s="57"/>
      <c r="Q1952" s="57" t="s">
        <v>5877</v>
      </c>
      <c r="R1952" s="57"/>
      <c r="S1952" s="57" t="s">
        <v>5871</v>
      </c>
      <c r="T1952" s="57" t="s">
        <v>33</v>
      </c>
      <c r="U1952" s="57"/>
      <c r="V1952" s="57"/>
      <c r="W1952" s="57" t="s">
        <v>5774</v>
      </c>
      <c r="X1952" s="57"/>
      <c r="Y1952" s="57"/>
    </row>
    <row r="1953" spans="1:25" ht="15" customHeight="1" x14ac:dyDescent="0.25">
      <c r="A1953" s="15" t="s">
        <v>24</v>
      </c>
      <c r="B1953" s="15">
        <v>2632</v>
      </c>
      <c r="C1953" s="58">
        <v>328</v>
      </c>
      <c r="D1953" s="57" t="s">
        <v>321</v>
      </c>
      <c r="E1953" s="57" t="str">
        <f t="shared" si="45"/>
        <v xml:space="preserve">Cladonia </v>
      </c>
      <c r="F1953" s="57" t="str">
        <f t="shared" si="43"/>
        <v>borealis</v>
      </c>
      <c r="G1953" s="57"/>
      <c r="H1953" s="57" t="str">
        <f t="shared" si="46"/>
        <v>Cladonia borealis</v>
      </c>
      <c r="I1953" s="57" t="s">
        <v>74</v>
      </c>
      <c r="J1953" s="57" t="str">
        <f t="shared" si="40"/>
        <v>Southern Moravia</v>
      </c>
      <c r="K1953" s="57" t="str">
        <f t="shared" si="47"/>
        <v>Znojmo district</v>
      </c>
      <c r="L1953" s="57"/>
      <c r="M1953" s="57" t="s">
        <v>5878</v>
      </c>
      <c r="N1953" s="57"/>
      <c r="O1953" s="57" t="s">
        <v>5879</v>
      </c>
      <c r="P1953" s="57"/>
      <c r="Q1953" s="57" t="s">
        <v>5874</v>
      </c>
      <c r="R1953" s="57"/>
      <c r="S1953" s="57" t="s">
        <v>5871</v>
      </c>
      <c r="T1953" s="57" t="s">
        <v>33</v>
      </c>
      <c r="U1953" s="57"/>
      <c r="V1953" s="57"/>
      <c r="W1953" s="57" t="s">
        <v>5774</v>
      </c>
      <c r="X1953" s="57" t="s">
        <v>5880</v>
      </c>
      <c r="Y1953" s="57"/>
    </row>
    <row r="1954" spans="1:25" ht="15" customHeight="1" x14ac:dyDescent="0.25">
      <c r="A1954" s="15" t="s">
        <v>24</v>
      </c>
      <c r="B1954" s="15">
        <v>2633</v>
      </c>
      <c r="C1954" s="58">
        <v>329</v>
      </c>
      <c r="D1954" s="57" t="s">
        <v>758</v>
      </c>
      <c r="E1954" s="57" t="str">
        <f t="shared" si="45"/>
        <v xml:space="preserve">Cladonia </v>
      </c>
      <c r="F1954" s="57" t="str">
        <f t="shared" si="43"/>
        <v>subulata</v>
      </c>
      <c r="G1954" s="57"/>
      <c r="H1954" s="57" t="str">
        <f t="shared" si="46"/>
        <v>Cladonia subulata</v>
      </c>
      <c r="I1954" s="57" t="s">
        <v>74</v>
      </c>
      <c r="J1954" s="57" t="str">
        <f t="shared" si="40"/>
        <v>Southern Moravia</v>
      </c>
      <c r="K1954" s="57" t="str">
        <f t="shared" si="47"/>
        <v>Znojmo district</v>
      </c>
      <c r="L1954" s="57"/>
      <c r="M1954" s="57" t="s">
        <v>5876</v>
      </c>
      <c r="N1954" s="57"/>
      <c r="O1954" s="57" t="s">
        <v>5873</v>
      </c>
      <c r="P1954" s="57"/>
      <c r="Q1954" s="57" t="s">
        <v>5877</v>
      </c>
      <c r="R1954" s="57"/>
      <c r="S1954" s="57" t="s">
        <v>5871</v>
      </c>
      <c r="T1954" s="57" t="s">
        <v>33</v>
      </c>
      <c r="U1954" s="57"/>
      <c r="V1954" s="57"/>
      <c r="W1954" s="57" t="s">
        <v>5774</v>
      </c>
      <c r="X1954" s="57"/>
      <c r="Y1954" s="57"/>
    </row>
    <row r="1955" spans="1:25" ht="15" customHeight="1" x14ac:dyDescent="0.25">
      <c r="A1955" s="15" t="s">
        <v>24</v>
      </c>
      <c r="B1955" s="15">
        <v>2634</v>
      </c>
      <c r="C1955" s="58">
        <v>457</v>
      </c>
      <c r="D1955" s="57" t="s">
        <v>1098</v>
      </c>
      <c r="E1955" s="57" t="str">
        <f t="shared" si="45"/>
        <v xml:space="preserve">Stereocaulon </v>
      </c>
      <c r="F1955" s="57" t="str">
        <f t="shared" si="43"/>
        <v>vesuvianum</v>
      </c>
      <c r="G1955" s="57"/>
      <c r="H1955" s="57" t="str">
        <f t="shared" si="46"/>
        <v>Stereocaulon vesuvianum</v>
      </c>
      <c r="I1955" s="57" t="s">
        <v>343</v>
      </c>
      <c r="J1955" s="57" t="str">
        <f t="shared" si="40"/>
        <v>Hordaland</v>
      </c>
      <c r="K1955" s="57" t="str">
        <f t="shared" si="47"/>
        <v>Bergen</v>
      </c>
      <c r="L1955" s="57"/>
      <c r="M1955" s="57" t="s">
        <v>600</v>
      </c>
      <c r="N1955" s="57" t="s">
        <v>601</v>
      </c>
      <c r="O1955" s="57" t="s">
        <v>602</v>
      </c>
      <c r="P1955" s="57" t="s">
        <v>5881</v>
      </c>
      <c r="Q1955" s="57" t="s">
        <v>603</v>
      </c>
      <c r="R1955" s="57"/>
      <c r="S1955" s="57" t="s">
        <v>33</v>
      </c>
      <c r="T1955" s="57" t="s">
        <v>33</v>
      </c>
      <c r="U1955" s="57"/>
      <c r="V1955" s="57"/>
      <c r="W1955" s="57" t="s">
        <v>5774</v>
      </c>
      <c r="X1955" s="57"/>
      <c r="Y1955" s="57"/>
    </row>
    <row r="1956" spans="1:25" ht="15" customHeight="1" x14ac:dyDescent="0.25">
      <c r="A1956" s="15" t="s">
        <v>24</v>
      </c>
      <c r="B1956" s="15">
        <v>2635</v>
      </c>
      <c r="C1956" s="58">
        <v>475</v>
      </c>
      <c r="D1956" s="57" t="s">
        <v>1086</v>
      </c>
      <c r="E1956" s="57" t="str">
        <f t="shared" si="45"/>
        <v xml:space="preserve">Stereocaulon </v>
      </c>
      <c r="F1956" s="57" t="s">
        <v>1070</v>
      </c>
      <c r="G1956" s="57"/>
      <c r="H1956" s="57" t="str">
        <f t="shared" si="46"/>
        <v>Stereocaulon paschale</v>
      </c>
      <c r="I1956" s="57" t="s">
        <v>343</v>
      </c>
      <c r="J1956" s="57" t="str">
        <f t="shared" si="40"/>
        <v>Hedmark</v>
      </c>
      <c r="K1956" s="57" t="str">
        <f t="shared" si="47"/>
        <v>Ringsaker</v>
      </c>
      <c r="L1956" s="57"/>
      <c r="M1956" s="57" t="s">
        <v>5883</v>
      </c>
      <c r="N1956" s="57" t="s">
        <v>5884</v>
      </c>
      <c r="O1956" s="57" t="s">
        <v>5885</v>
      </c>
      <c r="P1956" s="57"/>
      <c r="Q1956" s="57" t="s">
        <v>763</v>
      </c>
      <c r="R1956" s="57"/>
      <c r="S1956" s="57" t="s">
        <v>526</v>
      </c>
      <c r="T1956" s="57" t="s">
        <v>33</v>
      </c>
      <c r="U1956" s="57"/>
      <c r="V1956" s="57"/>
      <c r="W1956" s="57" t="s">
        <v>5774</v>
      </c>
      <c r="X1956" s="57"/>
      <c r="Y1956" s="57"/>
    </row>
    <row r="1957" spans="1:25" ht="15" customHeight="1" x14ac:dyDescent="0.25">
      <c r="A1957" s="15" t="s">
        <v>24</v>
      </c>
      <c r="B1957" s="15">
        <v>2636</v>
      </c>
      <c r="C1957" s="58">
        <v>521</v>
      </c>
      <c r="D1957" s="57" t="s">
        <v>5886</v>
      </c>
      <c r="E1957" s="57" t="str">
        <f t="shared" si="45"/>
        <v xml:space="preserve">Stereocaulon </v>
      </c>
      <c r="F1957" s="57" t="str">
        <f t="shared" ref="F1957:F1962" si="48">MID(D1957,SEARCH(" ",D1957,1)+1,15)</f>
        <v>dactylophyllum</v>
      </c>
      <c r="G1957" s="57"/>
      <c r="H1957" s="57" t="str">
        <f t="shared" si="46"/>
        <v>Stereocaulon dactylophyllum</v>
      </c>
      <c r="I1957" s="57" t="s">
        <v>47</v>
      </c>
      <c r="J1957" s="57" t="s">
        <v>5887</v>
      </c>
      <c r="K1957" s="57"/>
      <c r="L1957" s="57"/>
      <c r="M1957" s="57" t="s">
        <v>277</v>
      </c>
      <c r="N1957" s="57" t="s">
        <v>278</v>
      </c>
      <c r="O1957" s="57" t="s">
        <v>279</v>
      </c>
      <c r="P1957" s="57"/>
      <c r="Q1957" s="57" t="s">
        <v>281</v>
      </c>
      <c r="R1957" s="57"/>
      <c r="S1957" s="57" t="s">
        <v>282</v>
      </c>
      <c r="T1957" s="57" t="s">
        <v>33</v>
      </c>
      <c r="U1957" s="57"/>
      <c r="V1957" s="57"/>
      <c r="W1957" s="57" t="s">
        <v>5774</v>
      </c>
      <c r="X1957" s="57" t="s">
        <v>5888</v>
      </c>
      <c r="Y1957" s="57"/>
    </row>
    <row r="1958" spans="1:25" ht="15" customHeight="1" x14ac:dyDescent="0.25">
      <c r="A1958" s="15" t="s">
        <v>24</v>
      </c>
      <c r="B1958" s="15">
        <v>2637</v>
      </c>
      <c r="C1958" s="58">
        <v>595</v>
      </c>
      <c r="D1958" s="57" t="s">
        <v>596</v>
      </c>
      <c r="E1958" s="57" t="str">
        <f t="shared" si="45"/>
        <v xml:space="preserve">Cladonia </v>
      </c>
      <c r="F1958" s="57" t="str">
        <f t="shared" si="48"/>
        <v>gracilis</v>
      </c>
      <c r="G1958" s="57"/>
      <c r="H1958" s="57" t="str">
        <f t="shared" si="46"/>
        <v>Cladonia gracilis</v>
      </c>
      <c r="I1958" s="57" t="s">
        <v>263</v>
      </c>
      <c r="J1958" s="57" t="str">
        <f t="shared" ref="J1958:J1973" si="49">MID(M1958,1,SEARCH(",",M1958,1)-1)</f>
        <v>Saxony</v>
      </c>
      <c r="K1958" s="57" t="str">
        <f t="shared" ref="K1958:K1973" si="50">MID(M1958,SEARCH(",",M1958,1)+2,SEARCH(",",M1958,SEARCH(",",M1958,1)+1)-SEARCH(",",M1958,1)-2)</f>
        <v>The Oberlausitzer Heide- und Teichlandschaft UNESCO Biosphere Reserve</v>
      </c>
      <c r="L1958" s="57"/>
      <c r="M1958" s="57" t="s">
        <v>264</v>
      </c>
      <c r="N1958" s="57" t="s">
        <v>265</v>
      </c>
      <c r="O1958" s="57" t="s">
        <v>266</v>
      </c>
      <c r="P1958" s="57" t="s">
        <v>5889</v>
      </c>
      <c r="Q1958" s="57" t="s">
        <v>267</v>
      </c>
      <c r="R1958" s="57"/>
      <c r="S1958" s="57" t="s">
        <v>268</v>
      </c>
      <c r="T1958" s="57" t="s">
        <v>33</v>
      </c>
      <c r="U1958" s="57"/>
      <c r="V1958" s="57"/>
      <c r="W1958" s="57" t="s">
        <v>5774</v>
      </c>
      <c r="X1958" s="57" t="s">
        <v>5890</v>
      </c>
      <c r="Y1958" s="57"/>
    </row>
    <row r="1959" spans="1:25" ht="15" customHeight="1" x14ac:dyDescent="0.25">
      <c r="A1959" s="15" t="s">
        <v>24</v>
      </c>
      <c r="B1959" s="15">
        <v>2638</v>
      </c>
      <c r="C1959" s="58">
        <v>621</v>
      </c>
      <c r="D1959" s="57" t="s">
        <v>776</v>
      </c>
      <c r="E1959" s="57" t="str">
        <f t="shared" si="45"/>
        <v xml:space="preserve">Cladonia </v>
      </c>
      <c r="F1959" s="57" t="str">
        <f t="shared" si="48"/>
        <v>turgida</v>
      </c>
      <c r="G1959" s="57"/>
      <c r="H1959" s="57" t="str">
        <f t="shared" si="46"/>
        <v>Cladonia turgida</v>
      </c>
      <c r="I1959" s="57" t="s">
        <v>47</v>
      </c>
      <c r="J1959" s="57" t="str">
        <f t="shared" si="49"/>
        <v>S Finland</v>
      </c>
      <c r="K1959" s="57" t="str">
        <f t="shared" si="50"/>
        <v>Uusimaa</v>
      </c>
      <c r="L1959" s="57"/>
      <c r="M1959" s="57" t="s">
        <v>5891</v>
      </c>
      <c r="N1959" s="57" t="s">
        <v>894</v>
      </c>
      <c r="O1959" s="57" t="s">
        <v>5892</v>
      </c>
      <c r="P1959" s="57" t="s">
        <v>5893</v>
      </c>
      <c r="Q1959" s="57" t="s">
        <v>5894</v>
      </c>
      <c r="R1959" s="57"/>
      <c r="S1959" s="57" t="s">
        <v>33</v>
      </c>
      <c r="T1959" s="57" t="s">
        <v>649</v>
      </c>
      <c r="U1959" s="57"/>
      <c r="V1959" s="57"/>
      <c r="W1959" s="57" t="s">
        <v>5774</v>
      </c>
      <c r="X1959" s="57"/>
      <c r="Y1959" s="57"/>
    </row>
    <row r="1960" spans="1:25" ht="15" customHeight="1" x14ac:dyDescent="0.25">
      <c r="A1960" s="15" t="s">
        <v>24</v>
      </c>
      <c r="B1960" s="15">
        <v>2639</v>
      </c>
      <c r="C1960" s="58">
        <v>628</v>
      </c>
      <c r="D1960" s="57" t="s">
        <v>521</v>
      </c>
      <c r="E1960" s="57" t="str">
        <f t="shared" si="45"/>
        <v xml:space="preserve">Cladonia </v>
      </c>
      <c r="F1960" s="57" t="str">
        <f t="shared" si="48"/>
        <v>cornuta</v>
      </c>
      <c r="G1960" s="57"/>
      <c r="H1960" s="57" t="str">
        <f t="shared" si="46"/>
        <v>Cladonia cornuta</v>
      </c>
      <c r="I1960" s="57" t="s">
        <v>47</v>
      </c>
      <c r="J1960" s="57" t="str">
        <f t="shared" si="49"/>
        <v>S Finland</v>
      </c>
      <c r="K1960" s="57" t="str">
        <f t="shared" si="50"/>
        <v>Uusimaa</v>
      </c>
      <c r="L1960" s="57"/>
      <c r="M1960" s="57" t="s">
        <v>5891</v>
      </c>
      <c r="N1960" s="57" t="s">
        <v>894</v>
      </c>
      <c r="O1960" s="57" t="s">
        <v>5892</v>
      </c>
      <c r="P1960" s="57" t="s">
        <v>5893</v>
      </c>
      <c r="Q1960" s="57" t="s">
        <v>5894</v>
      </c>
      <c r="R1960" s="57"/>
      <c r="S1960" s="57" t="s">
        <v>33</v>
      </c>
      <c r="T1960" s="57" t="s">
        <v>33</v>
      </c>
      <c r="U1960" s="57"/>
      <c r="V1960" s="57"/>
      <c r="W1960" s="57" t="s">
        <v>5774</v>
      </c>
      <c r="X1960" s="57"/>
      <c r="Y1960" s="57"/>
    </row>
    <row r="1961" spans="1:25" ht="15" customHeight="1" x14ac:dyDescent="0.25">
      <c r="A1961" s="15" t="s">
        <v>24</v>
      </c>
      <c r="B1961" s="15">
        <v>2640</v>
      </c>
      <c r="C1961" s="58">
        <v>630</v>
      </c>
      <c r="D1961" s="57" t="s">
        <v>738</v>
      </c>
      <c r="E1961" s="57" t="str">
        <f t="shared" si="45"/>
        <v xml:space="preserve">Cladonia </v>
      </c>
      <c r="F1961" s="57" t="str">
        <f t="shared" si="48"/>
        <v>squamosa</v>
      </c>
      <c r="G1961" s="57"/>
      <c r="H1961" s="57" t="str">
        <f t="shared" si="46"/>
        <v>Cladonia squamosa</v>
      </c>
      <c r="I1961" s="57" t="s">
        <v>47</v>
      </c>
      <c r="J1961" s="57" t="str">
        <f t="shared" si="49"/>
        <v>S Finland</v>
      </c>
      <c r="K1961" s="57" t="str">
        <f t="shared" si="50"/>
        <v>Uusimaa</v>
      </c>
      <c r="L1961" s="57"/>
      <c r="M1961" s="57" t="s">
        <v>5891</v>
      </c>
      <c r="N1961" s="57" t="s">
        <v>894</v>
      </c>
      <c r="O1961" s="57" t="s">
        <v>5892</v>
      </c>
      <c r="P1961" s="57" t="s">
        <v>5893</v>
      </c>
      <c r="Q1961" s="57" t="s">
        <v>5894</v>
      </c>
      <c r="R1961" s="57"/>
      <c r="S1961" s="57" t="s">
        <v>33</v>
      </c>
      <c r="T1961" s="57"/>
      <c r="U1961" s="57"/>
      <c r="V1961" s="57"/>
      <c r="W1961" s="57" t="s">
        <v>5774</v>
      </c>
      <c r="X1961" s="57"/>
      <c r="Y1961" s="57"/>
    </row>
    <row r="1962" spans="1:25" ht="15" customHeight="1" x14ac:dyDescent="0.25">
      <c r="A1962" s="15" t="s">
        <v>24</v>
      </c>
      <c r="B1962" s="15">
        <v>2641</v>
      </c>
      <c r="C1962" s="58">
        <v>640</v>
      </c>
      <c r="D1962" s="57" t="s">
        <v>321</v>
      </c>
      <c r="E1962" s="57" t="str">
        <f t="shared" si="45"/>
        <v xml:space="preserve">Cladonia </v>
      </c>
      <c r="F1962" s="57" t="str">
        <f t="shared" si="48"/>
        <v>borealis</v>
      </c>
      <c r="G1962" s="57"/>
      <c r="H1962" s="57" t="str">
        <f t="shared" si="46"/>
        <v>Cladonia borealis</v>
      </c>
      <c r="I1962" s="57" t="s">
        <v>74</v>
      </c>
      <c r="J1962" s="57" t="str">
        <f t="shared" si="49"/>
        <v>N Bohemia</v>
      </c>
      <c r="K1962" s="57" t="str">
        <f t="shared" si="50"/>
        <v>Ještědský hřbet</v>
      </c>
      <c r="L1962" s="57"/>
      <c r="M1962" s="57" t="s">
        <v>5895</v>
      </c>
      <c r="N1962" s="57" t="s">
        <v>5896</v>
      </c>
      <c r="O1962" s="57" t="s">
        <v>5897</v>
      </c>
      <c r="P1962" s="57" t="s">
        <v>5898</v>
      </c>
      <c r="Q1962" s="57" t="s">
        <v>5899</v>
      </c>
      <c r="R1962" s="57"/>
      <c r="S1962" s="57" t="s">
        <v>33</v>
      </c>
      <c r="T1962" s="57" t="s">
        <v>33</v>
      </c>
      <c r="U1962" s="57"/>
      <c r="V1962" s="57"/>
      <c r="W1962" s="57" t="s">
        <v>5774</v>
      </c>
      <c r="X1962" s="57"/>
      <c r="Y1962" s="57"/>
    </row>
    <row r="1963" spans="1:25" ht="15" customHeight="1" x14ac:dyDescent="0.25">
      <c r="A1963" s="15" t="s">
        <v>24</v>
      </c>
      <c r="B1963" s="15">
        <v>2642</v>
      </c>
      <c r="C1963" s="58">
        <v>651</v>
      </c>
      <c r="D1963" s="57" t="s">
        <v>35</v>
      </c>
      <c r="E1963" s="60" t="s">
        <v>36</v>
      </c>
      <c r="F1963" s="60" t="s">
        <v>37</v>
      </c>
      <c r="G1963" s="60" t="s">
        <v>888</v>
      </c>
      <c r="H1963" s="57" t="str">
        <f t="shared" si="46"/>
        <v>Alectoria ochroleuca</v>
      </c>
      <c r="I1963" s="57" t="s">
        <v>74</v>
      </c>
      <c r="J1963" s="57" t="str">
        <f t="shared" si="49"/>
        <v>N Bohemia</v>
      </c>
      <c r="K1963" s="57" t="str">
        <f t="shared" si="50"/>
        <v>Krkonoše Mts.</v>
      </c>
      <c r="L1963" s="57"/>
      <c r="M1963" s="57" t="s">
        <v>5900</v>
      </c>
      <c r="N1963" s="57" t="s">
        <v>5901</v>
      </c>
      <c r="O1963" s="57" t="s">
        <v>5902</v>
      </c>
      <c r="P1963" s="57" t="s">
        <v>5903</v>
      </c>
      <c r="Q1963" s="57" t="s">
        <v>5904</v>
      </c>
      <c r="R1963" s="57"/>
      <c r="S1963" s="57" t="s">
        <v>33</v>
      </c>
      <c r="T1963" s="57" t="s">
        <v>33</v>
      </c>
      <c r="U1963" s="57"/>
      <c r="V1963" s="57"/>
      <c r="W1963" s="57" t="s">
        <v>5774</v>
      </c>
      <c r="X1963" s="57"/>
      <c r="Y1963" s="57"/>
    </row>
    <row r="1964" spans="1:25" ht="15" customHeight="1" x14ac:dyDescent="0.25">
      <c r="A1964" s="15" t="s">
        <v>24</v>
      </c>
      <c r="B1964" s="15">
        <v>2643</v>
      </c>
      <c r="C1964" s="58">
        <v>652</v>
      </c>
      <c r="D1964" s="57" t="s">
        <v>5905</v>
      </c>
      <c r="E1964" s="57" t="str">
        <f t="shared" ref="E1964:E1973" si="51">MID(D1964,1,SEARCH(" ",D1964,1))</f>
        <v xml:space="preserve">Cladonia </v>
      </c>
      <c r="F1964" s="57" t="str">
        <f t="shared" ref="F1964:F1973" si="52">MID(D1964,SEARCH(" ",D1964,1)+1,15)</f>
        <v>straminea</v>
      </c>
      <c r="G1964" s="57"/>
      <c r="H1964" s="57" t="str">
        <f t="shared" si="46"/>
        <v>Cladonia straminea</v>
      </c>
      <c r="I1964" s="57" t="s">
        <v>74</v>
      </c>
      <c r="J1964" s="57" t="str">
        <f t="shared" si="49"/>
        <v>N Bohemia</v>
      </c>
      <c r="K1964" s="57" t="str">
        <f t="shared" si="50"/>
        <v>Krkonoše Mts.</v>
      </c>
      <c r="L1964" s="57"/>
      <c r="M1964" s="57" t="s">
        <v>5900</v>
      </c>
      <c r="N1964" s="57" t="s">
        <v>5901</v>
      </c>
      <c r="O1964" s="57" t="s">
        <v>5902</v>
      </c>
      <c r="P1964" s="57" t="s">
        <v>5903</v>
      </c>
      <c r="Q1964" s="57" t="s">
        <v>5904</v>
      </c>
      <c r="R1964" s="57"/>
      <c r="S1964" s="57" t="s">
        <v>33</v>
      </c>
      <c r="T1964" s="57" t="s">
        <v>33</v>
      </c>
      <c r="U1964" s="57"/>
      <c r="V1964" s="57"/>
      <c r="W1964" s="57" t="s">
        <v>5774</v>
      </c>
      <c r="X1964" s="57"/>
      <c r="Y1964" s="57"/>
    </row>
    <row r="1965" spans="1:25" ht="15" customHeight="1" x14ac:dyDescent="0.25">
      <c r="A1965" s="15" t="s">
        <v>24</v>
      </c>
      <c r="B1965" s="15">
        <v>2644</v>
      </c>
      <c r="C1965" s="58">
        <v>653</v>
      </c>
      <c r="D1965" s="57" t="s">
        <v>5905</v>
      </c>
      <c r="E1965" s="57" t="str">
        <f t="shared" si="51"/>
        <v xml:space="preserve">Cladonia </v>
      </c>
      <c r="F1965" s="57" t="str">
        <f t="shared" si="52"/>
        <v>straminea</v>
      </c>
      <c r="G1965" s="57"/>
      <c r="H1965" s="57" t="str">
        <f t="shared" si="46"/>
        <v>Cladonia straminea</v>
      </c>
      <c r="I1965" s="57" t="s">
        <v>74</v>
      </c>
      <c r="J1965" s="57" t="str">
        <f t="shared" si="49"/>
        <v>N Bohemia</v>
      </c>
      <c r="K1965" s="57" t="str">
        <f t="shared" si="50"/>
        <v>Krkonoše Mts.</v>
      </c>
      <c r="L1965" s="57"/>
      <c r="M1965" s="57" t="s">
        <v>5906</v>
      </c>
      <c r="N1965" s="57" t="s">
        <v>5907</v>
      </c>
      <c r="O1965" s="57" t="s">
        <v>5897</v>
      </c>
      <c r="P1965" s="57" t="s">
        <v>5908</v>
      </c>
      <c r="Q1965" s="57" t="s">
        <v>5904</v>
      </c>
      <c r="R1965" s="57"/>
      <c r="S1965" s="57" t="s">
        <v>33</v>
      </c>
      <c r="T1965" s="57" t="s">
        <v>33</v>
      </c>
      <c r="U1965" s="57"/>
      <c r="V1965" s="57"/>
      <c r="W1965" s="57" t="s">
        <v>5774</v>
      </c>
      <c r="X1965" s="57"/>
      <c r="Y1965" s="57"/>
    </row>
    <row r="1966" spans="1:25" ht="15" customHeight="1" x14ac:dyDescent="0.25">
      <c r="A1966" s="15" t="s">
        <v>24</v>
      </c>
      <c r="B1966" s="15">
        <v>2645</v>
      </c>
      <c r="C1966" s="58">
        <v>676</v>
      </c>
      <c r="D1966" s="57" t="s">
        <v>658</v>
      </c>
      <c r="E1966" s="57" t="str">
        <f t="shared" si="51"/>
        <v xml:space="preserve">Cladonia </v>
      </c>
      <c r="F1966" s="57" t="str">
        <f t="shared" si="52"/>
        <v>peziziformis</v>
      </c>
      <c r="G1966" s="57"/>
      <c r="H1966" s="57" t="str">
        <f t="shared" si="46"/>
        <v>Cladonia peziziformis</v>
      </c>
      <c r="I1966" s="57" t="s">
        <v>74</v>
      </c>
      <c r="J1966" s="57" t="str">
        <f t="shared" si="49"/>
        <v>Central Bohemia</v>
      </c>
      <c r="K1966" s="57" t="str">
        <f t="shared" si="50"/>
        <v>Prague</v>
      </c>
      <c r="L1966" s="57"/>
      <c r="M1966" s="57" t="s">
        <v>5909</v>
      </c>
      <c r="N1966" s="57" t="s">
        <v>5910</v>
      </c>
      <c r="O1966" s="57" t="s">
        <v>62</v>
      </c>
      <c r="P1966" s="57" t="s">
        <v>5911</v>
      </c>
      <c r="Q1966" s="57" t="s">
        <v>5912</v>
      </c>
      <c r="R1966" s="57"/>
      <c r="S1966" s="57" t="s">
        <v>5913</v>
      </c>
      <c r="T1966" s="57" t="s">
        <v>376</v>
      </c>
      <c r="U1966" s="57"/>
      <c r="V1966" s="57"/>
      <c r="W1966" s="57" t="s">
        <v>5774</v>
      </c>
      <c r="X1966" s="57"/>
      <c r="Y1966" s="57"/>
    </row>
    <row r="1967" spans="1:25" ht="15" customHeight="1" x14ac:dyDescent="0.25">
      <c r="A1967" s="15" t="s">
        <v>24</v>
      </c>
      <c r="B1967" s="15">
        <v>2646</v>
      </c>
      <c r="C1967" s="58">
        <v>677</v>
      </c>
      <c r="D1967" s="57" t="s">
        <v>5914</v>
      </c>
      <c r="E1967" s="57" t="str">
        <f t="shared" si="51"/>
        <v xml:space="preserve">Cladonia </v>
      </c>
      <c r="F1967" s="57" t="str">
        <f t="shared" si="52"/>
        <v>polycarpoides</v>
      </c>
      <c r="G1967" s="57"/>
      <c r="H1967" s="57" t="str">
        <f t="shared" si="46"/>
        <v>Cladonia polycarpoides</v>
      </c>
      <c r="I1967" s="57" t="s">
        <v>74</v>
      </c>
      <c r="J1967" s="57" t="str">
        <f t="shared" si="49"/>
        <v>Central Bohemia</v>
      </c>
      <c r="K1967" s="57" t="str">
        <f t="shared" si="50"/>
        <v>Prague</v>
      </c>
      <c r="L1967" s="57"/>
      <c r="M1967" s="57" t="s">
        <v>5909</v>
      </c>
      <c r="N1967" s="57" t="s">
        <v>5910</v>
      </c>
      <c r="O1967" s="57" t="s">
        <v>62</v>
      </c>
      <c r="P1967" s="57" t="s">
        <v>5911</v>
      </c>
      <c r="Q1967" s="57" t="s">
        <v>5912</v>
      </c>
      <c r="R1967" s="57"/>
      <c r="S1967" s="57" t="s">
        <v>5913</v>
      </c>
      <c r="T1967" s="57" t="s">
        <v>376</v>
      </c>
      <c r="U1967" s="57"/>
      <c r="V1967" s="57"/>
      <c r="W1967" s="57" t="s">
        <v>5774</v>
      </c>
      <c r="X1967" s="57"/>
      <c r="Y1967" s="57"/>
    </row>
    <row r="1968" spans="1:25" ht="15" customHeight="1" x14ac:dyDescent="0.25">
      <c r="A1968" s="15" t="s">
        <v>24</v>
      </c>
      <c r="B1968" s="15">
        <v>2647</v>
      </c>
      <c r="C1968" s="58">
        <v>678</v>
      </c>
      <c r="D1968" s="57" t="s">
        <v>5915</v>
      </c>
      <c r="E1968" s="57" t="str">
        <f t="shared" si="51"/>
        <v xml:space="preserve">Cladonia </v>
      </c>
      <c r="F1968" s="57" t="str">
        <f t="shared" si="52"/>
        <v>cariosa</v>
      </c>
      <c r="G1968" s="57"/>
      <c r="H1968" s="57" t="str">
        <f t="shared" si="46"/>
        <v>Cladonia cariosa</v>
      </c>
      <c r="I1968" s="57" t="s">
        <v>74</v>
      </c>
      <c r="J1968" s="57" t="str">
        <f t="shared" si="49"/>
        <v>Central Bohemia</v>
      </c>
      <c r="K1968" s="57" t="str">
        <f t="shared" si="50"/>
        <v>Prague</v>
      </c>
      <c r="L1968" s="57"/>
      <c r="M1968" s="57" t="s">
        <v>5909</v>
      </c>
      <c r="N1968" s="57" t="s">
        <v>5910</v>
      </c>
      <c r="O1968" s="57" t="s">
        <v>62</v>
      </c>
      <c r="P1968" s="57" t="s">
        <v>5911</v>
      </c>
      <c r="Q1968" s="57" t="s">
        <v>5912</v>
      </c>
      <c r="R1968" s="57"/>
      <c r="S1968" s="57" t="s">
        <v>5913</v>
      </c>
      <c r="T1968" s="57" t="s">
        <v>376</v>
      </c>
      <c r="U1968" s="57"/>
      <c r="V1968" s="57"/>
      <c r="W1968" s="57" t="s">
        <v>5774</v>
      </c>
      <c r="X1968" s="57"/>
      <c r="Y1968" s="57"/>
    </row>
    <row r="1969" spans="1:25" ht="15" customHeight="1" x14ac:dyDescent="0.25">
      <c r="A1969" s="15" t="s">
        <v>24</v>
      </c>
      <c r="B1969" s="15">
        <v>2648</v>
      </c>
      <c r="C1969" s="58">
        <v>679</v>
      </c>
      <c r="D1969" s="57" t="s">
        <v>5916</v>
      </c>
      <c r="E1969" s="57" t="str">
        <f t="shared" si="51"/>
        <v xml:space="preserve">Cladonia </v>
      </c>
      <c r="F1969" s="57" t="str">
        <f t="shared" si="52"/>
        <v>rei</v>
      </c>
      <c r="G1969" s="57"/>
      <c r="H1969" s="57" t="str">
        <f t="shared" si="46"/>
        <v>Cladonia rei</v>
      </c>
      <c r="I1969" s="57" t="s">
        <v>74</v>
      </c>
      <c r="J1969" s="57" t="str">
        <f t="shared" si="49"/>
        <v>Central Bohemia</v>
      </c>
      <c r="K1969" s="57" t="str">
        <f t="shared" si="50"/>
        <v>Prague</v>
      </c>
      <c r="L1969" s="57"/>
      <c r="M1969" s="57" t="s">
        <v>5909</v>
      </c>
      <c r="N1969" s="57" t="s">
        <v>5910</v>
      </c>
      <c r="O1969" s="57" t="s">
        <v>62</v>
      </c>
      <c r="P1969" s="57" t="s">
        <v>5911</v>
      </c>
      <c r="Q1969" s="57" t="s">
        <v>5912</v>
      </c>
      <c r="R1969" s="57"/>
      <c r="S1969" s="57" t="s">
        <v>5913</v>
      </c>
      <c r="T1969" s="57" t="s">
        <v>376</v>
      </c>
      <c r="U1969" s="57"/>
      <c r="V1969" s="57"/>
      <c r="W1969" s="57" t="s">
        <v>5774</v>
      </c>
      <c r="X1969" s="57" t="s">
        <v>5917</v>
      </c>
      <c r="Y1969" s="57"/>
    </row>
    <row r="1970" spans="1:25" ht="15" customHeight="1" x14ac:dyDescent="0.25">
      <c r="A1970" s="15" t="s">
        <v>24</v>
      </c>
      <c r="B1970" s="15">
        <v>2649</v>
      </c>
      <c r="C1970" s="58">
        <v>681</v>
      </c>
      <c r="D1970" s="57" t="s">
        <v>396</v>
      </c>
      <c r="E1970" s="57" t="str">
        <f t="shared" si="51"/>
        <v xml:space="preserve">Cladonia </v>
      </c>
      <c r="F1970" s="57" t="str">
        <f t="shared" si="52"/>
        <v>cervicornis</v>
      </c>
      <c r="G1970" s="57"/>
      <c r="H1970" s="57" t="str">
        <f t="shared" si="46"/>
        <v>Cladonia cervicornis</v>
      </c>
      <c r="I1970" s="57" t="s">
        <v>74</v>
      </c>
      <c r="J1970" s="57" t="str">
        <f t="shared" si="49"/>
        <v>Central Bohemia</v>
      </c>
      <c r="K1970" s="57" t="str">
        <f t="shared" si="50"/>
        <v>Prague</v>
      </c>
      <c r="L1970" s="57"/>
      <c r="M1970" s="57" t="s">
        <v>5918</v>
      </c>
      <c r="N1970" s="57" t="s">
        <v>5848</v>
      </c>
      <c r="O1970" s="57" t="s">
        <v>62</v>
      </c>
      <c r="P1970" s="57" t="s">
        <v>1044</v>
      </c>
      <c r="Q1970" s="57" t="s">
        <v>5912</v>
      </c>
      <c r="R1970" s="57"/>
      <c r="S1970" s="57" t="s">
        <v>5913</v>
      </c>
      <c r="T1970" s="57" t="s">
        <v>376</v>
      </c>
      <c r="U1970" s="57"/>
      <c r="V1970" s="57"/>
      <c r="W1970" s="57" t="s">
        <v>5774</v>
      </c>
      <c r="X1970" s="57"/>
      <c r="Y1970" s="57"/>
    </row>
    <row r="1971" spans="1:25" ht="15" customHeight="1" x14ac:dyDescent="0.25">
      <c r="A1971" s="15" t="s">
        <v>24</v>
      </c>
      <c r="B1971" s="15">
        <v>2650</v>
      </c>
      <c r="C1971" s="58">
        <v>682</v>
      </c>
      <c r="D1971" s="57" t="s">
        <v>5919</v>
      </c>
      <c r="E1971" s="57" t="str">
        <f t="shared" si="51"/>
        <v xml:space="preserve">Cladonia </v>
      </c>
      <c r="F1971" s="57" t="str">
        <f t="shared" si="52"/>
        <v>strepsilis</v>
      </c>
      <c r="G1971" s="57"/>
      <c r="H1971" s="57" t="str">
        <f t="shared" si="46"/>
        <v>Cladonia strepsilis</v>
      </c>
      <c r="I1971" s="57" t="s">
        <v>74</v>
      </c>
      <c r="J1971" s="57" t="str">
        <f t="shared" si="49"/>
        <v>Central Bohemia</v>
      </c>
      <c r="K1971" s="57" t="str">
        <f t="shared" si="50"/>
        <v>Prague</v>
      </c>
      <c r="L1971" s="57"/>
      <c r="M1971" s="57" t="s">
        <v>5918</v>
      </c>
      <c r="N1971" s="57" t="s">
        <v>5848</v>
      </c>
      <c r="O1971" s="57" t="s">
        <v>62</v>
      </c>
      <c r="P1971" s="57" t="s">
        <v>1044</v>
      </c>
      <c r="Q1971" s="57" t="s">
        <v>5912</v>
      </c>
      <c r="R1971" s="57"/>
      <c r="S1971" s="57" t="s">
        <v>5913</v>
      </c>
      <c r="T1971" s="57" t="s">
        <v>376</v>
      </c>
      <c r="U1971" s="57"/>
      <c r="V1971" s="57"/>
      <c r="W1971" s="57" t="s">
        <v>5774</v>
      </c>
      <c r="X1971" s="57"/>
      <c r="Y1971" s="57"/>
    </row>
    <row r="1972" spans="1:25" ht="15" customHeight="1" x14ac:dyDescent="0.25">
      <c r="A1972" s="15" t="s">
        <v>24</v>
      </c>
      <c r="B1972" s="15">
        <v>2651</v>
      </c>
      <c r="C1972" s="58">
        <v>683</v>
      </c>
      <c r="D1972" s="57" t="s">
        <v>5920</v>
      </c>
      <c r="E1972" s="57" t="str">
        <f t="shared" si="51"/>
        <v xml:space="preserve">Cladonia </v>
      </c>
      <c r="F1972" s="57" t="str">
        <f t="shared" si="52"/>
        <v>zopfii</v>
      </c>
      <c r="G1972" s="57"/>
      <c r="H1972" s="57" t="str">
        <f t="shared" si="46"/>
        <v>Cladonia zopfii</v>
      </c>
      <c r="I1972" s="57" t="s">
        <v>74</v>
      </c>
      <c r="J1972" s="57" t="str">
        <f t="shared" si="49"/>
        <v>Central Bohemia</v>
      </c>
      <c r="K1972" s="57" t="str">
        <f t="shared" si="50"/>
        <v>Prague</v>
      </c>
      <c r="L1972" s="57"/>
      <c r="M1972" s="57" t="s">
        <v>5918</v>
      </c>
      <c r="N1972" s="57" t="s">
        <v>5848</v>
      </c>
      <c r="O1972" s="57" t="s">
        <v>62</v>
      </c>
      <c r="P1972" s="57" t="s">
        <v>1044</v>
      </c>
      <c r="Q1972" s="57" t="s">
        <v>5912</v>
      </c>
      <c r="R1972" s="57"/>
      <c r="S1972" s="57" t="s">
        <v>5913</v>
      </c>
      <c r="T1972" s="57" t="s">
        <v>376</v>
      </c>
      <c r="U1972" s="57"/>
      <c r="V1972" s="57"/>
      <c r="W1972" s="57" t="s">
        <v>5774</v>
      </c>
      <c r="X1972" s="57"/>
      <c r="Y1972" s="57"/>
    </row>
    <row r="1973" spans="1:25" ht="15" customHeight="1" x14ac:dyDescent="0.25">
      <c r="A1973" s="15" t="s">
        <v>24</v>
      </c>
      <c r="B1973" s="15">
        <v>2652</v>
      </c>
      <c r="C1973" s="58">
        <v>684</v>
      </c>
      <c r="D1973" s="57" t="s">
        <v>364</v>
      </c>
      <c r="E1973" s="57" t="str">
        <f t="shared" si="51"/>
        <v xml:space="preserve">Cladonia </v>
      </c>
      <c r="F1973" s="57" t="str">
        <f t="shared" si="52"/>
        <v>caespiticia</v>
      </c>
      <c r="G1973" s="57"/>
      <c r="H1973" s="57" t="str">
        <f t="shared" si="46"/>
        <v>Cladonia caespiticia</v>
      </c>
      <c r="I1973" s="57" t="s">
        <v>74</v>
      </c>
      <c r="J1973" s="57" t="str">
        <f t="shared" si="49"/>
        <v>Central Bohemia</v>
      </c>
      <c r="K1973" s="57" t="str">
        <f t="shared" si="50"/>
        <v>Prague</v>
      </c>
      <c r="L1973" s="57"/>
      <c r="M1973" s="57" t="s">
        <v>5918</v>
      </c>
      <c r="N1973" s="57" t="s">
        <v>5848</v>
      </c>
      <c r="O1973" s="57" t="s">
        <v>5921</v>
      </c>
      <c r="P1973" s="57" t="s">
        <v>1044</v>
      </c>
      <c r="Q1973" s="57" t="s">
        <v>5912</v>
      </c>
      <c r="R1973" s="57"/>
      <c r="S1973" s="57" t="s">
        <v>5913</v>
      </c>
      <c r="T1973" s="57" t="s">
        <v>376</v>
      </c>
      <c r="U1973" s="57"/>
      <c r="V1973" s="57"/>
      <c r="W1973" s="57" t="s">
        <v>5774</v>
      </c>
      <c r="X1973" s="57"/>
      <c r="Y1973" s="57"/>
    </row>
    <row r="1974" spans="1:25" ht="15" customHeight="1" x14ac:dyDescent="0.25">
      <c r="A1974" s="15" t="s">
        <v>24</v>
      </c>
      <c r="B1974" s="15">
        <v>2653</v>
      </c>
      <c r="C1974" s="19"/>
      <c r="D1974" s="18" t="str">
        <f t="shared" ref="D1974:D2005" si="53">E1974&amp;" "&amp;F1974&amp;" "&amp;G1974</f>
        <v>Cladonia deformis (L.) Hoffm.</v>
      </c>
      <c r="E1974" s="19" t="s">
        <v>26</v>
      </c>
      <c r="F1974" s="19" t="s">
        <v>538</v>
      </c>
      <c r="G1974" s="14" t="s">
        <v>528</v>
      </c>
      <c r="H1974" s="49" t="s">
        <v>5922</v>
      </c>
      <c r="I1974" s="63" t="s">
        <v>74</v>
      </c>
      <c r="J1974" s="19" t="s">
        <v>5923</v>
      </c>
      <c r="K1974" s="19" t="s">
        <v>5924</v>
      </c>
      <c r="L1974" s="19"/>
      <c r="M1974" s="63" t="s">
        <v>5925</v>
      </c>
      <c r="N1974" s="19"/>
      <c r="O1974" s="19"/>
      <c r="P1974" s="19"/>
      <c r="Q1974" s="66">
        <v>6870</v>
      </c>
      <c r="R1974" s="19"/>
      <c r="S1974" s="63" t="s">
        <v>148</v>
      </c>
      <c r="T1974" s="63" t="s">
        <v>33</v>
      </c>
      <c r="U1974" s="13"/>
      <c r="V1974" s="13"/>
      <c r="W1974" s="13"/>
      <c r="X1974" s="22"/>
      <c r="Y1974" s="19"/>
    </row>
    <row r="1975" spans="1:25" ht="15" customHeight="1" x14ac:dyDescent="0.25">
      <c r="A1975" s="15" t="s">
        <v>24</v>
      </c>
      <c r="B1975" s="15">
        <v>2654</v>
      </c>
      <c r="C1975" s="56">
        <v>3506</v>
      </c>
      <c r="D1975" s="18" t="str">
        <f t="shared" si="53"/>
        <v>Cladonia grayi G.Merr. Ex Sandst.</v>
      </c>
      <c r="E1975" s="19" t="s">
        <v>26</v>
      </c>
      <c r="F1975" s="19" t="s">
        <v>616</v>
      </c>
      <c r="G1975" s="19" t="s">
        <v>5926</v>
      </c>
      <c r="H1975" s="49" t="s">
        <v>5927</v>
      </c>
      <c r="I1975" s="63" t="s">
        <v>47</v>
      </c>
      <c r="J1975" s="19" t="s">
        <v>5928</v>
      </c>
      <c r="K1975" s="19" t="s">
        <v>5929</v>
      </c>
      <c r="L1975" s="19"/>
      <c r="M1975" s="63" t="s">
        <v>5930</v>
      </c>
      <c r="N1975" s="19"/>
      <c r="O1975" s="19"/>
      <c r="P1975" s="19"/>
      <c r="Q1975" s="66">
        <v>21682</v>
      </c>
      <c r="R1975" s="19"/>
      <c r="S1975" s="63" t="s">
        <v>376</v>
      </c>
      <c r="T1975" s="63" t="s">
        <v>376</v>
      </c>
      <c r="U1975" s="13"/>
      <c r="V1975" s="13"/>
      <c r="W1975" s="13"/>
      <c r="X1975" s="22"/>
      <c r="Y1975" s="19"/>
    </row>
    <row r="1976" spans="1:25" ht="15" customHeight="1" x14ac:dyDescent="0.25">
      <c r="A1976" s="15" t="s">
        <v>24</v>
      </c>
      <c r="B1976" s="15">
        <v>2655</v>
      </c>
      <c r="C1976" s="19"/>
      <c r="D1976" s="18" t="str">
        <f t="shared" si="53"/>
        <v>Stereocaulon evolutum Graeve ex. Th. Fr.</v>
      </c>
      <c r="E1976" s="19" t="s">
        <v>1061</v>
      </c>
      <c r="F1976" s="19" t="s">
        <v>5931</v>
      </c>
      <c r="G1976" s="19" t="s">
        <v>5932</v>
      </c>
      <c r="H1976" s="49" t="s">
        <v>5933</v>
      </c>
      <c r="I1976" s="63" t="s">
        <v>47</v>
      </c>
      <c r="J1976" s="19" t="s">
        <v>5934</v>
      </c>
      <c r="K1976" s="19" t="s">
        <v>5935</v>
      </c>
      <c r="L1976" s="19" t="s">
        <v>5936</v>
      </c>
      <c r="M1976" s="63" t="s">
        <v>5937</v>
      </c>
      <c r="N1976" s="19"/>
      <c r="O1976" s="19"/>
      <c r="P1976" s="19"/>
      <c r="Q1976" s="66">
        <v>14547</v>
      </c>
      <c r="R1976" s="19"/>
      <c r="S1976" s="63" t="s">
        <v>5938</v>
      </c>
      <c r="T1976" s="63" t="s">
        <v>5939</v>
      </c>
      <c r="U1976" s="13"/>
      <c r="V1976" s="13"/>
      <c r="W1976" s="13"/>
      <c r="X1976" s="22"/>
      <c r="Y1976" s="19"/>
    </row>
    <row r="1977" spans="1:25" ht="15" customHeight="1" x14ac:dyDescent="0.25">
      <c r="A1977" s="15" t="s">
        <v>24</v>
      </c>
      <c r="B1977" s="15">
        <v>2656</v>
      </c>
      <c r="C1977" s="56">
        <v>7158</v>
      </c>
      <c r="D1977" s="18" t="str">
        <f t="shared" si="53"/>
        <v>Ochrolechia pallescens (L.) A. Massal.</v>
      </c>
      <c r="E1977" s="19" t="s">
        <v>1834</v>
      </c>
      <c r="F1977" s="19" t="s">
        <v>5940</v>
      </c>
      <c r="G1977" s="19" t="s">
        <v>5941</v>
      </c>
      <c r="H1977" s="49" t="s">
        <v>5942</v>
      </c>
      <c r="I1977" s="63" t="s">
        <v>5943</v>
      </c>
      <c r="J1977" s="19" t="s">
        <v>5944</v>
      </c>
      <c r="K1977" s="19"/>
      <c r="L1977" s="19"/>
      <c r="M1977" s="63" t="s">
        <v>5945</v>
      </c>
      <c r="N1977" s="64" t="s">
        <v>1487</v>
      </c>
      <c r="O1977" s="19"/>
      <c r="P1977" s="19"/>
      <c r="Q1977" s="66">
        <v>26101</v>
      </c>
      <c r="R1977" s="19"/>
      <c r="S1977" s="63" t="s">
        <v>5946</v>
      </c>
      <c r="T1977" s="63" t="s">
        <v>5946</v>
      </c>
      <c r="U1977" s="13"/>
      <c r="V1977" s="13"/>
      <c r="W1977" s="13"/>
      <c r="X1977" s="22"/>
      <c r="Y1977" s="19"/>
    </row>
    <row r="1978" spans="1:25" ht="15" customHeight="1" x14ac:dyDescent="0.25">
      <c r="A1978" s="15" t="s">
        <v>24</v>
      </c>
      <c r="B1978" s="15">
        <v>2657</v>
      </c>
      <c r="C1978" s="19">
        <v>7278</v>
      </c>
      <c r="D1978" s="18" t="str">
        <f t="shared" si="53"/>
        <v>Leptogium brebissonii Mont.</v>
      </c>
      <c r="E1978" s="19" t="s">
        <v>853</v>
      </c>
      <c r="F1978" s="19" t="s">
        <v>5947</v>
      </c>
      <c r="G1978" s="19" t="s">
        <v>5948</v>
      </c>
      <c r="H1978" s="49" t="s">
        <v>5949</v>
      </c>
      <c r="I1978" s="63" t="s">
        <v>5943</v>
      </c>
      <c r="J1978" s="19" t="s">
        <v>5944</v>
      </c>
      <c r="K1978" s="19" t="s">
        <v>5950</v>
      </c>
      <c r="L1978" s="19" t="s">
        <v>5951</v>
      </c>
      <c r="M1978" s="63" t="s">
        <v>5952</v>
      </c>
      <c r="N1978" s="19"/>
      <c r="O1978" s="19"/>
      <c r="P1978" s="19"/>
      <c r="Q1978" s="66">
        <v>26104</v>
      </c>
      <c r="R1978" s="19"/>
      <c r="S1978" s="63" t="s">
        <v>5946</v>
      </c>
      <c r="T1978" s="63" t="s">
        <v>5946</v>
      </c>
      <c r="U1978" s="13"/>
      <c r="V1978" s="13"/>
      <c r="W1978" s="13"/>
      <c r="X1978" s="22"/>
      <c r="Y1978" s="19"/>
    </row>
    <row r="1979" spans="1:25" ht="15" customHeight="1" x14ac:dyDescent="0.25">
      <c r="A1979" s="15" t="s">
        <v>24</v>
      </c>
      <c r="B1979" s="15">
        <v>2658</v>
      </c>
      <c r="C1979" s="19">
        <v>26327</v>
      </c>
      <c r="D1979" s="18" t="str">
        <f t="shared" si="53"/>
        <v>Cladonia subrangiformis Sandst.</v>
      </c>
      <c r="E1979" s="19" t="s">
        <v>26</v>
      </c>
      <c r="F1979" s="19" t="s">
        <v>5953</v>
      </c>
      <c r="G1979" s="19" t="s">
        <v>4478</v>
      </c>
      <c r="H1979" s="49" t="s">
        <v>5954</v>
      </c>
      <c r="I1979" s="19" t="s">
        <v>405</v>
      </c>
      <c r="J1979" s="19" t="s">
        <v>5955</v>
      </c>
      <c r="K1979" s="19" t="s">
        <v>5956</v>
      </c>
      <c r="L1979" s="19" t="s">
        <v>5957</v>
      </c>
      <c r="M1979" s="19" t="s">
        <v>5958</v>
      </c>
      <c r="N1979" s="19" t="s">
        <v>5959</v>
      </c>
      <c r="O1979" s="19"/>
      <c r="P1979" s="19"/>
      <c r="Q1979" s="66">
        <v>25355</v>
      </c>
      <c r="R1979" s="19"/>
      <c r="S1979" s="13" t="s">
        <v>376</v>
      </c>
      <c r="T1979" s="13" t="s">
        <v>376</v>
      </c>
      <c r="U1979" s="13"/>
      <c r="V1979" s="13"/>
      <c r="W1979" s="13"/>
      <c r="X1979" s="22"/>
      <c r="Y1979" s="19"/>
    </row>
    <row r="1980" spans="1:25" ht="15" customHeight="1" x14ac:dyDescent="0.25">
      <c r="A1980" s="15" t="s">
        <v>24</v>
      </c>
      <c r="B1980" s="15">
        <v>2659</v>
      </c>
      <c r="C1980" s="19">
        <v>6386</v>
      </c>
      <c r="D1980" s="18" t="str">
        <f t="shared" si="53"/>
        <v>Cladonia mitis Sandst.</v>
      </c>
      <c r="E1980" s="19" t="s">
        <v>26</v>
      </c>
      <c r="F1980" s="19" t="s">
        <v>648</v>
      </c>
      <c r="G1980" s="19" t="s">
        <v>4478</v>
      </c>
      <c r="H1980" s="49" t="str">
        <f t="shared" ref="H1980:H1985" si="54">D1980</f>
        <v>Cladonia mitis Sandst.</v>
      </c>
      <c r="I1980" s="19" t="s">
        <v>5117</v>
      </c>
      <c r="J1980" s="19" t="s">
        <v>5960</v>
      </c>
      <c r="K1980" s="19" t="s">
        <v>5961</v>
      </c>
      <c r="L1980" s="19" t="s">
        <v>5962</v>
      </c>
      <c r="M1980" s="19" t="s">
        <v>5963</v>
      </c>
      <c r="N1980" s="19"/>
      <c r="O1980" s="19"/>
      <c r="P1980" s="19"/>
      <c r="Q1980" s="66">
        <v>20683</v>
      </c>
      <c r="R1980" s="19"/>
      <c r="S1980" s="13" t="s">
        <v>376</v>
      </c>
      <c r="T1980" s="13" t="s">
        <v>376</v>
      </c>
      <c r="U1980" s="13"/>
      <c r="V1980" s="13"/>
      <c r="W1980" s="13"/>
      <c r="X1980" s="22"/>
      <c r="Y1980" s="19"/>
    </row>
    <row r="1981" spans="1:25" ht="15" customHeight="1" x14ac:dyDescent="0.25">
      <c r="A1981" s="15" t="s">
        <v>24</v>
      </c>
      <c r="B1981" s="15">
        <v>2660</v>
      </c>
      <c r="C1981" s="19">
        <v>5427</v>
      </c>
      <c r="D1981" s="18" t="str">
        <f t="shared" si="53"/>
        <v>Cladonia mitis Sandst.</v>
      </c>
      <c r="E1981" s="19" t="s">
        <v>26</v>
      </c>
      <c r="F1981" s="19" t="s">
        <v>648</v>
      </c>
      <c r="G1981" s="19" t="s">
        <v>4478</v>
      </c>
      <c r="H1981" s="49" t="str">
        <f t="shared" si="54"/>
        <v>Cladonia mitis Sandst.</v>
      </c>
      <c r="I1981" s="19" t="s">
        <v>5117</v>
      </c>
      <c r="J1981" s="19" t="s">
        <v>5960</v>
      </c>
      <c r="K1981" s="19" t="s">
        <v>5964</v>
      </c>
      <c r="L1981" s="19" t="s">
        <v>5965</v>
      </c>
      <c r="M1981" s="19" t="s">
        <v>5966</v>
      </c>
      <c r="N1981" s="19"/>
      <c r="O1981" s="19"/>
      <c r="P1981" s="19"/>
      <c r="Q1981" s="66">
        <v>20689</v>
      </c>
      <c r="R1981" s="19"/>
      <c r="S1981" s="13" t="s">
        <v>376</v>
      </c>
      <c r="T1981" s="13" t="s">
        <v>376</v>
      </c>
      <c r="U1981" s="13"/>
      <c r="V1981" s="13"/>
      <c r="W1981" s="13"/>
      <c r="X1981" s="22"/>
      <c r="Y1981" s="19"/>
    </row>
    <row r="1982" spans="1:25" ht="15" customHeight="1" x14ac:dyDescent="0.25">
      <c r="A1982" s="15" t="s">
        <v>24</v>
      </c>
      <c r="B1982" s="15">
        <v>2661</v>
      </c>
      <c r="C1982" s="19">
        <v>150</v>
      </c>
      <c r="D1982" s="18" t="str">
        <f t="shared" si="53"/>
        <v>Cladonia coccifera (L.) Willd.</v>
      </c>
      <c r="E1982" s="19" t="s">
        <v>26</v>
      </c>
      <c r="F1982" s="19" t="s">
        <v>428</v>
      </c>
      <c r="G1982" s="19" t="s">
        <v>2686</v>
      </c>
      <c r="H1982" s="49" t="str">
        <f t="shared" si="54"/>
        <v>Cladonia coccifera (L.) Willd.</v>
      </c>
      <c r="I1982" s="19" t="s">
        <v>74</v>
      </c>
      <c r="J1982" s="19" t="s">
        <v>5967</v>
      </c>
      <c r="K1982" s="19" t="s">
        <v>5968</v>
      </c>
      <c r="L1982" s="19"/>
      <c r="M1982" s="19" t="s">
        <v>5969</v>
      </c>
      <c r="N1982" s="19"/>
      <c r="O1982" s="19"/>
      <c r="P1982" s="19"/>
      <c r="Q1982" s="66">
        <v>38154</v>
      </c>
      <c r="R1982" s="19"/>
      <c r="S1982" s="13" t="s">
        <v>6289</v>
      </c>
      <c r="T1982" s="13" t="s">
        <v>1067</v>
      </c>
      <c r="U1982" s="13"/>
      <c r="V1982" s="13"/>
      <c r="W1982" s="13"/>
      <c r="X1982" s="22"/>
      <c r="Y1982" s="19"/>
    </row>
    <row r="1983" spans="1:25" ht="15" customHeight="1" x14ac:dyDescent="0.25">
      <c r="A1983" s="15" t="s">
        <v>24</v>
      </c>
      <c r="B1983" s="15">
        <v>2662</v>
      </c>
      <c r="C1983" s="19">
        <v>1</v>
      </c>
      <c r="D1983" s="18" t="str">
        <f t="shared" si="53"/>
        <v>Cladonia coccifera (L.) Willd.</v>
      </c>
      <c r="E1983" s="19" t="s">
        <v>26</v>
      </c>
      <c r="F1983" s="19" t="s">
        <v>428</v>
      </c>
      <c r="G1983" s="19" t="s">
        <v>2686</v>
      </c>
      <c r="H1983" s="49" t="str">
        <f t="shared" si="54"/>
        <v>Cladonia coccifera (L.) Willd.</v>
      </c>
      <c r="I1983" s="19" t="s">
        <v>74</v>
      </c>
      <c r="J1983" s="19" t="s">
        <v>5967</v>
      </c>
      <c r="K1983" s="19" t="s">
        <v>5968</v>
      </c>
      <c r="L1983" s="19"/>
      <c r="M1983" s="19" t="s">
        <v>6290</v>
      </c>
      <c r="N1983" s="19"/>
      <c r="O1983" s="19"/>
      <c r="P1983" s="19"/>
      <c r="Q1983" s="66">
        <v>38152</v>
      </c>
      <c r="R1983" s="19"/>
      <c r="S1983" s="13" t="s">
        <v>6291</v>
      </c>
      <c r="T1983" s="13"/>
      <c r="U1983" s="13"/>
      <c r="V1983" s="13"/>
      <c r="W1983" s="13"/>
      <c r="X1983" s="22"/>
      <c r="Y1983" s="19"/>
    </row>
    <row r="1984" spans="1:25" ht="15" customHeight="1" x14ac:dyDescent="0.25">
      <c r="A1984" s="15" t="s">
        <v>24</v>
      </c>
      <c r="B1984" s="15">
        <v>2663</v>
      </c>
      <c r="C1984" s="19">
        <v>206</v>
      </c>
      <c r="D1984" s="18" t="str">
        <f t="shared" si="53"/>
        <v>Cladonia coccifera (L.) Willd.</v>
      </c>
      <c r="E1984" s="19" t="s">
        <v>26</v>
      </c>
      <c r="F1984" s="19" t="s">
        <v>428</v>
      </c>
      <c r="G1984" s="19" t="s">
        <v>2686</v>
      </c>
      <c r="H1984" s="49" t="str">
        <f t="shared" si="54"/>
        <v>Cladonia coccifera (L.) Willd.</v>
      </c>
      <c r="I1984" s="19" t="s">
        <v>74</v>
      </c>
      <c r="J1984" s="19" t="s">
        <v>5967</v>
      </c>
      <c r="K1984" s="19" t="s">
        <v>5968</v>
      </c>
      <c r="L1984" s="19" t="s">
        <v>6292</v>
      </c>
      <c r="M1984" s="19" t="s">
        <v>6293</v>
      </c>
      <c r="N1984" s="19"/>
      <c r="O1984" s="19"/>
      <c r="P1984" s="19"/>
      <c r="Q1984" s="66">
        <v>37069</v>
      </c>
      <c r="R1984" s="19"/>
      <c r="S1984" s="13" t="s">
        <v>1067</v>
      </c>
      <c r="T1984" s="13" t="s">
        <v>1067</v>
      </c>
      <c r="U1984" s="13"/>
      <c r="V1984" s="13"/>
      <c r="W1984" s="13"/>
      <c r="X1984" s="22"/>
      <c r="Y1984" s="19"/>
    </row>
    <row r="1985" spans="1:25" ht="15" customHeight="1" x14ac:dyDescent="0.25">
      <c r="A1985" s="15" t="s">
        <v>24</v>
      </c>
      <c r="B1985" s="15">
        <v>2664</v>
      </c>
      <c r="C1985" s="19">
        <v>229</v>
      </c>
      <c r="D1985" s="18" t="str">
        <f t="shared" si="53"/>
        <v>Cladonia coccifera (L.) Willd.</v>
      </c>
      <c r="E1985" s="19" t="s">
        <v>26</v>
      </c>
      <c r="F1985" s="19" t="s">
        <v>428</v>
      </c>
      <c r="G1985" s="19" t="s">
        <v>2686</v>
      </c>
      <c r="H1985" s="49" t="str">
        <f t="shared" si="54"/>
        <v>Cladonia coccifera (L.) Willd.</v>
      </c>
      <c r="I1985" s="19" t="s">
        <v>74</v>
      </c>
      <c r="J1985" s="19" t="s">
        <v>5967</v>
      </c>
      <c r="K1985" s="19" t="s">
        <v>5968</v>
      </c>
      <c r="L1985" s="19"/>
      <c r="M1985" s="19" t="s">
        <v>6294</v>
      </c>
      <c r="N1985" s="19"/>
      <c r="O1985" s="19"/>
      <c r="P1985" s="19"/>
      <c r="Q1985" s="66">
        <v>37376</v>
      </c>
      <c r="R1985" s="19"/>
      <c r="S1985" s="13" t="s">
        <v>1067</v>
      </c>
      <c r="T1985" s="13" t="s">
        <v>1067</v>
      </c>
      <c r="U1985" s="13"/>
      <c r="V1985" s="13"/>
      <c r="W1985" s="13"/>
      <c r="X1985" s="22"/>
      <c r="Y1985" s="19"/>
    </row>
    <row r="1986" spans="1:25" ht="15" customHeight="1" x14ac:dyDescent="0.25">
      <c r="A1986" s="15" t="s">
        <v>24</v>
      </c>
      <c r="B1986" s="15">
        <v>2665</v>
      </c>
      <c r="C1986" s="19"/>
      <c r="D1986" s="18" t="str">
        <f t="shared" si="53"/>
        <v>Cladonia digitata (L.) Hoffm.</v>
      </c>
      <c r="E1986" s="19" t="s">
        <v>26</v>
      </c>
      <c r="F1986" s="19" t="s">
        <v>3127</v>
      </c>
      <c r="G1986" s="13" t="s">
        <v>528</v>
      </c>
      <c r="H1986" s="49" t="s">
        <v>5922</v>
      </c>
      <c r="I1986" s="19" t="s">
        <v>74</v>
      </c>
      <c r="J1986" s="19" t="s">
        <v>5923</v>
      </c>
      <c r="K1986" s="19" t="s">
        <v>5924</v>
      </c>
      <c r="L1986" s="19"/>
      <c r="M1986" s="19" t="s">
        <v>6295</v>
      </c>
      <c r="N1986" s="19"/>
      <c r="O1986" s="19"/>
      <c r="P1986" s="19"/>
      <c r="Q1986" s="66">
        <v>7780</v>
      </c>
      <c r="R1986" s="19"/>
      <c r="S1986" s="13" t="s">
        <v>148</v>
      </c>
      <c r="T1986" s="13" t="s">
        <v>148</v>
      </c>
      <c r="U1986" s="13"/>
      <c r="V1986" s="13"/>
      <c r="W1986" s="13"/>
      <c r="X1986" s="22"/>
      <c r="Y1986" s="19"/>
    </row>
    <row r="1987" spans="1:25" ht="15" customHeight="1" x14ac:dyDescent="0.25">
      <c r="A1987" s="15" t="s">
        <v>24</v>
      </c>
      <c r="B1987" s="15">
        <v>2666</v>
      </c>
      <c r="C1987" s="19"/>
      <c r="D1987" s="18" t="str">
        <f t="shared" si="53"/>
        <v>Cladonia polydactyla (Flörke) Spreng.</v>
      </c>
      <c r="E1987" s="19" t="s">
        <v>26</v>
      </c>
      <c r="F1987" s="19" t="s">
        <v>3124</v>
      </c>
      <c r="G1987" s="13" t="s">
        <v>3121</v>
      </c>
      <c r="H1987" s="49" t="s">
        <v>5922</v>
      </c>
      <c r="I1987" s="19" t="s">
        <v>27</v>
      </c>
      <c r="J1987" s="19" t="s">
        <v>6312</v>
      </c>
      <c r="K1987" s="19" t="s">
        <v>6300</v>
      </c>
      <c r="L1987" s="19" t="s">
        <v>6297</v>
      </c>
      <c r="M1987" s="19" t="s">
        <v>6298</v>
      </c>
      <c r="N1987" s="19"/>
      <c r="O1987" s="19"/>
      <c r="P1987" s="19"/>
      <c r="Q1987" s="66">
        <v>8268</v>
      </c>
      <c r="R1987" s="19"/>
      <c r="S1987" s="13" t="s">
        <v>148</v>
      </c>
      <c r="T1987" s="13" t="s">
        <v>148</v>
      </c>
      <c r="U1987" s="13"/>
      <c r="V1987" s="13"/>
      <c r="W1987" s="13"/>
      <c r="X1987" s="22"/>
      <c r="Y1987" s="19"/>
    </row>
    <row r="1988" spans="1:25" ht="15" customHeight="1" x14ac:dyDescent="0.25">
      <c r="A1988" s="15" t="s">
        <v>24</v>
      </c>
      <c r="B1988" s="15">
        <v>2667</v>
      </c>
      <c r="C1988" s="19"/>
      <c r="D1988" s="18" t="str">
        <f t="shared" si="53"/>
        <v>Cladonia deformis (L.) Hoffm.</v>
      </c>
      <c r="E1988" s="19" t="s">
        <v>26</v>
      </c>
      <c r="F1988" s="19" t="s">
        <v>538</v>
      </c>
      <c r="G1988" s="14" t="s">
        <v>528</v>
      </c>
      <c r="H1988" s="49" t="s">
        <v>6299</v>
      </c>
      <c r="I1988" s="19" t="s">
        <v>27</v>
      </c>
      <c r="J1988" s="19" t="s">
        <v>6312</v>
      </c>
      <c r="K1988" s="19" t="s">
        <v>6300</v>
      </c>
      <c r="L1988" s="19" t="s">
        <v>6297</v>
      </c>
      <c r="M1988" s="19" t="s">
        <v>6301</v>
      </c>
      <c r="N1988" s="19"/>
      <c r="O1988" s="19"/>
      <c r="P1988" s="19"/>
      <c r="Q1988" s="66">
        <v>8636</v>
      </c>
      <c r="R1988" s="19"/>
      <c r="S1988" s="13" t="s">
        <v>148</v>
      </c>
      <c r="T1988" s="13" t="s">
        <v>148</v>
      </c>
      <c r="U1988" s="13" t="s">
        <v>33</v>
      </c>
      <c r="V1988" s="13"/>
      <c r="W1988" s="13"/>
      <c r="X1988" s="22"/>
      <c r="Y1988" s="19"/>
    </row>
    <row r="1989" spans="1:25" ht="15" customHeight="1" x14ac:dyDescent="0.25">
      <c r="A1989" s="15" t="s">
        <v>24</v>
      </c>
      <c r="B1989" s="15">
        <v>2668</v>
      </c>
      <c r="C1989" s="19"/>
      <c r="D1989" s="18" t="str">
        <f t="shared" si="53"/>
        <v>Cladonia deformis (L.) Hoffm.</v>
      </c>
      <c r="E1989" s="19" t="s">
        <v>26</v>
      </c>
      <c r="F1989" s="19" t="s">
        <v>538</v>
      </c>
      <c r="G1989" s="14" t="s">
        <v>528</v>
      </c>
      <c r="H1989" s="49" t="s">
        <v>5922</v>
      </c>
      <c r="I1989" s="19" t="s">
        <v>27</v>
      </c>
      <c r="J1989" s="19" t="s">
        <v>6312</v>
      </c>
      <c r="K1989" s="19"/>
      <c r="L1989" s="19" t="s">
        <v>6302</v>
      </c>
      <c r="M1989" s="19" t="s">
        <v>6303</v>
      </c>
      <c r="N1989" s="19"/>
      <c r="O1989" s="19"/>
      <c r="P1989" s="19"/>
      <c r="Q1989" s="66">
        <v>6862</v>
      </c>
      <c r="R1989" s="19"/>
      <c r="S1989" s="13" t="s">
        <v>148</v>
      </c>
      <c r="T1989" s="13" t="s">
        <v>148</v>
      </c>
      <c r="U1989" s="13" t="s">
        <v>33</v>
      </c>
      <c r="V1989" s="13"/>
      <c r="W1989" s="13"/>
      <c r="X1989" s="22"/>
      <c r="Y1989" s="19"/>
    </row>
    <row r="1990" spans="1:25" ht="15" customHeight="1" x14ac:dyDescent="0.25">
      <c r="A1990" s="15" t="s">
        <v>24</v>
      </c>
      <c r="B1990" s="15">
        <v>2669</v>
      </c>
      <c r="C1990" s="19"/>
      <c r="D1990" s="18" t="str">
        <f t="shared" si="53"/>
        <v>Cladonia deformis (L.) Hoffm.</v>
      </c>
      <c r="E1990" s="19" t="s">
        <v>26</v>
      </c>
      <c r="F1990" s="19" t="s">
        <v>538</v>
      </c>
      <c r="G1990" s="14" t="s">
        <v>528</v>
      </c>
      <c r="H1990" s="49" t="s">
        <v>6304</v>
      </c>
      <c r="I1990" s="19"/>
      <c r="J1990" s="19"/>
      <c r="K1990" s="19"/>
      <c r="L1990" s="19"/>
      <c r="M1990" s="19" t="s">
        <v>6305</v>
      </c>
      <c r="N1990" s="19"/>
      <c r="O1990" s="19"/>
      <c r="P1990" s="19"/>
      <c r="Q1990" s="19" t="s">
        <v>6306</v>
      </c>
      <c r="R1990" s="19"/>
      <c r="S1990" s="13" t="s">
        <v>6307</v>
      </c>
      <c r="T1990" s="13" t="s">
        <v>6307</v>
      </c>
      <c r="U1990" s="13" t="s">
        <v>33</v>
      </c>
      <c r="V1990" s="13"/>
      <c r="W1990" s="13"/>
      <c r="X1990" s="22"/>
      <c r="Y1990" s="19"/>
    </row>
    <row r="1991" spans="1:25" ht="15" customHeight="1" x14ac:dyDescent="0.25">
      <c r="A1991" s="15" t="s">
        <v>24</v>
      </c>
      <c r="B1991" s="15">
        <v>2670</v>
      </c>
      <c r="C1991" s="19"/>
      <c r="D1991" s="18" t="str">
        <f t="shared" si="53"/>
        <v>Cladonia deformis (L.) Hoffm.</v>
      </c>
      <c r="E1991" s="19" t="s">
        <v>26</v>
      </c>
      <c r="F1991" s="19" t="s">
        <v>538</v>
      </c>
      <c r="G1991" s="14" t="s">
        <v>528</v>
      </c>
      <c r="H1991" s="49" t="s">
        <v>5922</v>
      </c>
      <c r="I1991" s="19" t="s">
        <v>27</v>
      </c>
      <c r="J1991" s="19"/>
      <c r="K1991" s="19"/>
      <c r="L1991" s="19" t="s">
        <v>6308</v>
      </c>
      <c r="M1991" s="19"/>
      <c r="N1991" s="19"/>
      <c r="O1991" s="19"/>
      <c r="P1991" s="19"/>
      <c r="Q1991" s="66">
        <v>7897</v>
      </c>
      <c r="R1991" s="19"/>
      <c r="S1991" s="13" t="s">
        <v>148</v>
      </c>
      <c r="T1991" s="13" t="s">
        <v>148</v>
      </c>
      <c r="U1991" s="13" t="s">
        <v>33</v>
      </c>
      <c r="V1991" s="13"/>
      <c r="W1991" s="13"/>
      <c r="X1991" s="22"/>
      <c r="Y1991" s="19"/>
    </row>
    <row r="1992" spans="1:25" ht="15" customHeight="1" x14ac:dyDescent="0.25">
      <c r="A1992" s="15" t="s">
        <v>24</v>
      </c>
      <c r="B1992" s="15">
        <v>2671</v>
      </c>
      <c r="C1992" s="19"/>
      <c r="D1992" s="18" t="str">
        <f t="shared" si="53"/>
        <v>Cladonia deformis (L.) Hoffm.</v>
      </c>
      <c r="E1992" s="19" t="s">
        <v>26</v>
      </c>
      <c r="F1992" s="19" t="s">
        <v>538</v>
      </c>
      <c r="G1992" s="14" t="s">
        <v>528</v>
      </c>
      <c r="H1992" s="49" t="s">
        <v>6309</v>
      </c>
      <c r="I1992" s="19" t="s">
        <v>74</v>
      </c>
      <c r="J1992" s="19" t="s">
        <v>5923</v>
      </c>
      <c r="K1992" s="19" t="s">
        <v>5665</v>
      </c>
      <c r="L1992" s="19"/>
      <c r="M1992" s="19" t="s">
        <v>6310</v>
      </c>
      <c r="N1992" s="19"/>
      <c r="O1992" s="19"/>
      <c r="P1992" s="19"/>
      <c r="Q1992" s="19" t="s">
        <v>6311</v>
      </c>
      <c r="R1992" s="19"/>
      <c r="S1992" s="13" t="s">
        <v>138</v>
      </c>
      <c r="T1992" s="13" t="s">
        <v>138</v>
      </c>
      <c r="U1992" s="13" t="s">
        <v>33</v>
      </c>
      <c r="V1992" s="13"/>
      <c r="W1992" s="13"/>
      <c r="X1992" s="22"/>
      <c r="Y1992" s="19"/>
    </row>
    <row r="1993" spans="1:25" ht="15" customHeight="1" x14ac:dyDescent="0.25">
      <c r="A1993" s="15" t="s">
        <v>24</v>
      </c>
      <c r="B1993" s="15">
        <v>2672</v>
      </c>
      <c r="C1993" s="19"/>
      <c r="D1993" s="18" t="str">
        <f t="shared" si="53"/>
        <v>Cladonia deformis (L.) Hoffm.</v>
      </c>
      <c r="E1993" s="19" t="s">
        <v>26</v>
      </c>
      <c r="F1993" s="19" t="s">
        <v>538</v>
      </c>
      <c r="G1993" s="14" t="s">
        <v>528</v>
      </c>
      <c r="H1993" s="49" t="s">
        <v>5922</v>
      </c>
      <c r="I1993" s="19" t="s">
        <v>27</v>
      </c>
      <c r="J1993" s="19" t="s">
        <v>6313</v>
      </c>
      <c r="K1993" s="19" t="s">
        <v>6302</v>
      </c>
      <c r="L1993" s="19"/>
      <c r="M1993" s="19"/>
      <c r="N1993" s="19"/>
      <c r="O1993" s="19"/>
      <c r="P1993" s="19"/>
      <c r="Q1993" s="66">
        <v>6847</v>
      </c>
      <c r="R1993" s="19"/>
      <c r="S1993" s="13" t="s">
        <v>148</v>
      </c>
      <c r="T1993" s="13" t="s">
        <v>148</v>
      </c>
      <c r="U1993" s="13" t="s">
        <v>33</v>
      </c>
      <c r="V1993" s="13"/>
      <c r="W1993" s="13"/>
      <c r="X1993" s="22"/>
      <c r="Y1993" s="19"/>
    </row>
    <row r="1994" spans="1:25" ht="15" customHeight="1" x14ac:dyDescent="0.25">
      <c r="A1994" s="15" t="s">
        <v>24</v>
      </c>
      <c r="B1994" s="15">
        <v>2673</v>
      </c>
      <c r="C1994" s="19"/>
      <c r="D1994" s="18" t="str">
        <f t="shared" si="53"/>
        <v>Cladonia deformis (L.) Hoffm.</v>
      </c>
      <c r="E1994" s="19" t="s">
        <v>26</v>
      </c>
      <c r="F1994" s="19" t="s">
        <v>538</v>
      </c>
      <c r="G1994" s="14" t="s">
        <v>528</v>
      </c>
      <c r="H1994" s="49" t="s">
        <v>5922</v>
      </c>
      <c r="I1994" s="19" t="s">
        <v>74</v>
      </c>
      <c r="J1994" s="19" t="s">
        <v>5923</v>
      </c>
      <c r="K1994" s="19" t="s">
        <v>5924</v>
      </c>
      <c r="L1994" s="19" t="s">
        <v>6314</v>
      </c>
      <c r="M1994" s="19"/>
      <c r="N1994" s="19"/>
      <c r="O1994" s="19"/>
      <c r="P1994" s="19"/>
      <c r="Q1994" s="66">
        <v>6870</v>
      </c>
      <c r="R1994" s="19"/>
      <c r="S1994" s="13" t="s">
        <v>148</v>
      </c>
      <c r="T1994" s="13" t="s">
        <v>148</v>
      </c>
      <c r="U1994" s="13" t="s">
        <v>33</v>
      </c>
      <c r="V1994" s="13"/>
      <c r="W1994" s="13"/>
      <c r="X1994" s="22"/>
      <c r="Y1994" s="19"/>
    </row>
    <row r="1995" spans="1:25" ht="15" customHeight="1" x14ac:dyDescent="0.25">
      <c r="A1995" s="15" t="s">
        <v>24</v>
      </c>
      <c r="B1995" s="15">
        <v>2674</v>
      </c>
      <c r="C1995" s="19"/>
      <c r="D1995" s="18" t="str">
        <f t="shared" si="53"/>
        <v xml:space="preserve">Cladonia fimbriata </v>
      </c>
      <c r="E1995" s="19" t="s">
        <v>26</v>
      </c>
      <c r="F1995" s="19" t="s">
        <v>564</v>
      </c>
      <c r="G1995" s="19"/>
      <c r="H1995" s="49" t="s">
        <v>6315</v>
      </c>
      <c r="I1995" s="19" t="s">
        <v>74</v>
      </c>
      <c r="J1995" s="19" t="s">
        <v>5967</v>
      </c>
      <c r="K1995" s="19" t="s">
        <v>6317</v>
      </c>
      <c r="L1995" s="19"/>
      <c r="M1995" s="19" t="s">
        <v>6572</v>
      </c>
      <c r="N1995" s="19"/>
      <c r="O1995" s="19"/>
      <c r="P1995" s="19"/>
      <c r="Q1995" s="19" t="s">
        <v>6316</v>
      </c>
      <c r="R1995" s="19"/>
      <c r="S1995" s="13" t="s">
        <v>6318</v>
      </c>
      <c r="T1995" s="13" t="s">
        <v>6318</v>
      </c>
      <c r="U1995" s="13" t="s">
        <v>33</v>
      </c>
      <c r="V1995" s="13"/>
      <c r="W1995" s="13"/>
      <c r="X1995" s="22"/>
      <c r="Y1995" s="19"/>
    </row>
    <row r="1996" spans="1:25" ht="15" customHeight="1" x14ac:dyDescent="0.25">
      <c r="A1996" s="15" t="s">
        <v>24</v>
      </c>
      <c r="B1996" s="15">
        <v>2675</v>
      </c>
      <c r="C1996" s="19"/>
      <c r="D1996" s="18" t="str">
        <f t="shared" si="53"/>
        <v>Cladonia deformis (L.) Hoffm.</v>
      </c>
      <c r="E1996" s="19" t="s">
        <v>26</v>
      </c>
      <c r="F1996" s="19" t="s">
        <v>538</v>
      </c>
      <c r="G1996" s="14" t="s">
        <v>528</v>
      </c>
      <c r="H1996" s="49" t="s">
        <v>25</v>
      </c>
      <c r="I1996" s="19" t="s">
        <v>4314</v>
      </c>
      <c r="J1996" s="19"/>
      <c r="K1996" s="19" t="s">
        <v>6319</v>
      </c>
      <c r="L1996" s="19"/>
      <c r="M1996" s="19" t="s">
        <v>6320</v>
      </c>
      <c r="N1996" s="19"/>
      <c r="O1996" s="19"/>
      <c r="P1996" s="19"/>
      <c r="Q1996" s="19" t="s">
        <v>6321</v>
      </c>
      <c r="R1996" s="19"/>
      <c r="S1996" s="13" t="s">
        <v>138</v>
      </c>
      <c r="T1996" s="13" t="s">
        <v>138</v>
      </c>
      <c r="U1996" s="13" t="s">
        <v>33</v>
      </c>
      <c r="V1996" s="13"/>
      <c r="W1996" s="13"/>
      <c r="X1996" s="22"/>
      <c r="Y1996" s="19"/>
    </row>
    <row r="1997" spans="1:25" ht="15" customHeight="1" x14ac:dyDescent="0.25">
      <c r="A1997" s="15" t="s">
        <v>24</v>
      </c>
      <c r="B1997" s="15">
        <v>2676</v>
      </c>
      <c r="C1997" s="19">
        <v>143</v>
      </c>
      <c r="D1997" s="18" t="str">
        <f t="shared" si="53"/>
        <v>Cladonia coccifera f. minuta Stein</v>
      </c>
      <c r="E1997" s="19" t="s">
        <v>26</v>
      </c>
      <c r="F1997" s="19" t="s">
        <v>6549</v>
      </c>
      <c r="G1997" s="19" t="s">
        <v>6550</v>
      </c>
      <c r="H1997" s="49" t="s">
        <v>6322</v>
      </c>
      <c r="I1997" s="19"/>
      <c r="J1997" s="19"/>
      <c r="K1997" s="19"/>
      <c r="L1997" s="19"/>
      <c r="M1997" s="19" t="s">
        <v>6323</v>
      </c>
      <c r="N1997" s="19" t="s">
        <v>2938</v>
      </c>
      <c r="O1997" s="19"/>
      <c r="P1997" s="19"/>
      <c r="Q1997" s="19" t="s">
        <v>6324</v>
      </c>
      <c r="R1997" s="19"/>
      <c r="S1997" s="13" t="s">
        <v>124</v>
      </c>
      <c r="T1997" s="13" t="s">
        <v>124</v>
      </c>
      <c r="U1997" s="13"/>
      <c r="V1997" s="13"/>
      <c r="W1997" s="13"/>
      <c r="X1997" s="22"/>
      <c r="Y1997" s="19"/>
    </row>
    <row r="1998" spans="1:25" ht="15" customHeight="1" x14ac:dyDescent="0.25">
      <c r="A1998" s="15" t="s">
        <v>24</v>
      </c>
      <c r="B1998" s="15">
        <v>2677</v>
      </c>
      <c r="C1998" s="19"/>
      <c r="D1998" s="18" t="str">
        <f t="shared" si="53"/>
        <v>Cladonia bellidiflora  (Ach.) Schaer.</v>
      </c>
      <c r="E1998" s="19" t="s">
        <v>26</v>
      </c>
      <c r="F1998" s="19" t="s">
        <v>6326</v>
      </c>
      <c r="G1998" s="16" t="s">
        <v>2301</v>
      </c>
      <c r="H1998" s="19" t="s">
        <v>6325</v>
      </c>
      <c r="I1998" s="19"/>
      <c r="J1998" s="19"/>
      <c r="K1998" s="19"/>
      <c r="L1998" s="19"/>
      <c r="M1998" s="19"/>
      <c r="N1998" s="19"/>
      <c r="O1998" s="19"/>
      <c r="P1998" s="19"/>
      <c r="Q1998" s="19"/>
      <c r="R1998" s="19"/>
      <c r="S1998" s="13"/>
      <c r="T1998" s="13"/>
      <c r="U1998" s="13"/>
      <c r="V1998" s="13"/>
      <c r="W1998" s="13"/>
      <c r="X1998" s="22"/>
      <c r="Y1998" s="19"/>
    </row>
    <row r="1999" spans="1:25" ht="15" customHeight="1" x14ac:dyDescent="0.25">
      <c r="A1999" s="15" t="s">
        <v>24</v>
      </c>
      <c r="B1999" s="15">
        <v>2678</v>
      </c>
      <c r="C1999" s="19"/>
      <c r="D1999" s="18" t="str">
        <f t="shared" si="53"/>
        <v>Cladonia pleurota (Flörke) Schaer.</v>
      </c>
      <c r="E1999" s="19" t="s">
        <v>26</v>
      </c>
      <c r="F1999" s="19" t="s">
        <v>666</v>
      </c>
      <c r="G1999" s="19" t="s">
        <v>6247</v>
      </c>
      <c r="H1999" s="49" t="s">
        <v>6327</v>
      </c>
      <c r="I1999" s="19"/>
      <c r="J1999" s="19"/>
      <c r="K1999" s="19"/>
      <c r="L1999" s="19"/>
      <c r="M1999" s="19" t="s">
        <v>6328</v>
      </c>
      <c r="N1999" s="19"/>
      <c r="O1999" s="19"/>
      <c r="P1999" s="19"/>
      <c r="Q1999" s="66">
        <v>12416</v>
      </c>
      <c r="R1999" s="19"/>
      <c r="S1999" s="13" t="s">
        <v>6330</v>
      </c>
      <c r="T1999" s="13" t="s">
        <v>6329</v>
      </c>
      <c r="U1999" s="13"/>
      <c r="V1999" s="13"/>
      <c r="W1999" s="13"/>
      <c r="X1999" s="22"/>
      <c r="Y1999" s="19"/>
    </row>
    <row r="2000" spans="1:25" ht="15" customHeight="1" x14ac:dyDescent="0.25">
      <c r="A2000" s="15" t="s">
        <v>24</v>
      </c>
      <c r="B2000" s="15">
        <v>2679</v>
      </c>
      <c r="C2000" s="19"/>
      <c r="D2000" s="18" t="str">
        <f t="shared" si="53"/>
        <v>Cladonia coccifera (L.) Willd.</v>
      </c>
      <c r="E2000" s="19" t="s">
        <v>26</v>
      </c>
      <c r="F2000" s="19" t="s">
        <v>428</v>
      </c>
      <c r="G2000" s="19" t="s">
        <v>2686</v>
      </c>
      <c r="H2000" s="49" t="s">
        <v>3117</v>
      </c>
      <c r="I2000" s="19" t="s">
        <v>199</v>
      </c>
      <c r="J2000" s="19" t="s">
        <v>6331</v>
      </c>
      <c r="K2000" s="19"/>
      <c r="L2000" s="19"/>
      <c r="M2000" s="19" t="s">
        <v>6332</v>
      </c>
      <c r="N2000" s="19" t="s">
        <v>6333</v>
      </c>
      <c r="O2000" s="19"/>
      <c r="P2000" s="19"/>
      <c r="Q2000" s="66">
        <v>25064</v>
      </c>
      <c r="R2000" s="19"/>
      <c r="S2000" s="13" t="s">
        <v>6334</v>
      </c>
      <c r="T2000" s="13" t="s">
        <v>6334</v>
      </c>
      <c r="U2000" s="13"/>
      <c r="V2000" s="13"/>
      <c r="W2000" s="13"/>
      <c r="X2000" s="22"/>
      <c r="Y2000" s="19"/>
    </row>
    <row r="2001" spans="1:25" ht="15" customHeight="1" x14ac:dyDescent="0.25">
      <c r="A2001" s="15" t="s">
        <v>24</v>
      </c>
      <c r="B2001" s="15">
        <v>2680</v>
      </c>
      <c r="C2001" s="19"/>
      <c r="D2001" s="18" t="str">
        <f t="shared" si="53"/>
        <v>Cladonia borealis S. Stenroos</v>
      </c>
      <c r="E2001" s="19" t="s">
        <v>26</v>
      </c>
      <c r="F2001" s="19" t="s">
        <v>322</v>
      </c>
      <c r="G2001" s="13" t="s">
        <v>323</v>
      </c>
      <c r="H2001" s="49" t="s">
        <v>6415</v>
      </c>
      <c r="I2001" s="19" t="s">
        <v>74</v>
      </c>
      <c r="J2001" s="19" t="s">
        <v>2407</v>
      </c>
      <c r="K2001" s="19" t="s">
        <v>6335</v>
      </c>
      <c r="L2001" s="19" t="s">
        <v>5742</v>
      </c>
      <c r="M2001" s="19" t="s">
        <v>6301</v>
      </c>
      <c r="N2001" s="19" t="s">
        <v>1621</v>
      </c>
      <c r="O2001" s="19"/>
      <c r="P2001" s="19"/>
      <c r="Q2001" s="19" t="s">
        <v>6336</v>
      </c>
      <c r="R2001" s="19"/>
      <c r="S2001" s="13" t="s">
        <v>138</v>
      </c>
      <c r="T2001" s="13" t="s">
        <v>138</v>
      </c>
      <c r="U2001" s="13" t="s">
        <v>33</v>
      </c>
      <c r="V2001" s="13"/>
      <c r="W2001" s="13"/>
      <c r="X2001" s="22"/>
      <c r="Y2001" s="19"/>
    </row>
    <row r="2002" spans="1:25" ht="15" customHeight="1" x14ac:dyDescent="0.25">
      <c r="A2002" s="15" t="s">
        <v>24</v>
      </c>
      <c r="B2002" s="15">
        <v>2681</v>
      </c>
      <c r="C2002" s="19"/>
      <c r="D2002" s="18" t="str">
        <f t="shared" si="53"/>
        <v>Cladonia pleurota (Flörke) Schaer.</v>
      </c>
      <c r="E2002" s="19" t="s">
        <v>26</v>
      </c>
      <c r="F2002" s="19" t="s">
        <v>666</v>
      </c>
      <c r="G2002" s="19" t="s">
        <v>6247</v>
      </c>
      <c r="H2002" s="49" t="s">
        <v>6337</v>
      </c>
      <c r="I2002" s="19" t="s">
        <v>27</v>
      </c>
      <c r="J2002" s="19" t="s">
        <v>6312</v>
      </c>
      <c r="K2002" s="19" t="s">
        <v>6300</v>
      </c>
      <c r="L2002" s="19"/>
      <c r="M2002" s="19" t="s">
        <v>6301</v>
      </c>
      <c r="N2002" s="19"/>
      <c r="O2002" s="19"/>
      <c r="P2002" s="19"/>
      <c r="Q2002" s="66">
        <v>7909</v>
      </c>
      <c r="R2002" s="19"/>
      <c r="S2002" s="13" t="s">
        <v>148</v>
      </c>
      <c r="T2002" s="13" t="s">
        <v>148</v>
      </c>
      <c r="U2002" s="13" t="s">
        <v>33</v>
      </c>
      <c r="V2002" s="13"/>
      <c r="W2002" s="13"/>
      <c r="X2002" s="22"/>
      <c r="Y2002" s="19"/>
    </row>
    <row r="2003" spans="1:25" ht="15" customHeight="1" x14ac:dyDescent="0.25">
      <c r="A2003" s="15" t="s">
        <v>24</v>
      </c>
      <c r="B2003" s="15">
        <v>2682</v>
      </c>
      <c r="C2003" s="19"/>
      <c r="D2003" s="18" t="str">
        <f t="shared" si="53"/>
        <v>Cladonia bellidiflora  (Ach.) Schaer.</v>
      </c>
      <c r="E2003" s="19" t="s">
        <v>26</v>
      </c>
      <c r="F2003" s="19" t="s">
        <v>6326</v>
      </c>
      <c r="G2003" s="16" t="s">
        <v>2301</v>
      </c>
      <c r="H2003" s="49" t="s">
        <v>6338</v>
      </c>
      <c r="I2003" s="19" t="s">
        <v>199</v>
      </c>
      <c r="J2003" s="19" t="s">
        <v>6339</v>
      </c>
      <c r="K2003" s="19" t="s">
        <v>6340</v>
      </c>
      <c r="L2003" s="19" t="s">
        <v>6395</v>
      </c>
      <c r="M2003" s="19" t="s">
        <v>6394</v>
      </c>
      <c r="N2003" s="19" t="s">
        <v>5589</v>
      </c>
      <c r="O2003" s="19"/>
      <c r="P2003" s="19"/>
      <c r="Q2003" s="19" t="s">
        <v>6341</v>
      </c>
      <c r="R2003" s="19"/>
      <c r="S2003" s="13" t="s">
        <v>138</v>
      </c>
      <c r="T2003" s="13" t="s">
        <v>138</v>
      </c>
      <c r="U2003" s="13" t="s">
        <v>33</v>
      </c>
      <c r="V2003" s="13"/>
      <c r="W2003" s="13"/>
      <c r="X2003" s="22"/>
      <c r="Y2003" s="19"/>
    </row>
    <row r="2004" spans="1:25" ht="15" customHeight="1" x14ac:dyDescent="0.25">
      <c r="A2004" s="15" t="s">
        <v>24</v>
      </c>
      <c r="B2004" s="15">
        <v>2683</v>
      </c>
      <c r="C2004" s="19"/>
      <c r="D2004" s="18" t="str">
        <f t="shared" si="53"/>
        <v>Cladonia polydactyla (Flörke) Spreng.</v>
      </c>
      <c r="E2004" s="19" t="s">
        <v>26</v>
      </c>
      <c r="F2004" s="19" t="s">
        <v>3124</v>
      </c>
      <c r="G2004" s="13" t="s">
        <v>3121</v>
      </c>
      <c r="H2004" s="49" t="s">
        <v>6342</v>
      </c>
      <c r="I2004" s="19" t="s">
        <v>27</v>
      </c>
      <c r="J2004" s="19" t="s">
        <v>6296</v>
      </c>
      <c r="K2004" s="19" t="s">
        <v>6343</v>
      </c>
      <c r="L2004" s="19" t="s">
        <v>6344</v>
      </c>
      <c r="M2004" s="19" t="s">
        <v>6345</v>
      </c>
      <c r="N2004" s="19"/>
      <c r="O2004" s="19"/>
      <c r="P2004" s="19"/>
      <c r="Q2004" s="66">
        <v>13790</v>
      </c>
      <c r="R2004" s="19"/>
      <c r="S2004" s="13" t="s">
        <v>6346</v>
      </c>
      <c r="T2004" s="13" t="s">
        <v>6346</v>
      </c>
      <c r="U2004" s="13" t="s">
        <v>33</v>
      </c>
      <c r="V2004" s="13"/>
      <c r="W2004" s="13"/>
      <c r="X2004" s="22"/>
      <c r="Y2004" s="19"/>
    </row>
    <row r="2005" spans="1:25" ht="15" customHeight="1" x14ac:dyDescent="0.25">
      <c r="A2005" s="15" t="s">
        <v>24</v>
      </c>
      <c r="B2005" s="15">
        <v>2684</v>
      </c>
      <c r="C2005" s="19"/>
      <c r="D2005" s="18" t="str">
        <f t="shared" si="53"/>
        <v>Cladonia floerkeana (Fr.) Flörke</v>
      </c>
      <c r="E2005" s="19" t="s">
        <v>26</v>
      </c>
      <c r="F2005" s="19" t="s">
        <v>4961</v>
      </c>
      <c r="G2005" s="13" t="s">
        <v>4962</v>
      </c>
      <c r="H2005" s="49" t="s">
        <v>6557</v>
      </c>
      <c r="I2005" s="19" t="s">
        <v>74</v>
      </c>
      <c r="J2005" s="19" t="s">
        <v>6347</v>
      </c>
      <c r="K2005" s="19" t="s">
        <v>6348</v>
      </c>
      <c r="L2005" s="19" t="s">
        <v>6349</v>
      </c>
      <c r="M2005" s="19" t="s">
        <v>6350</v>
      </c>
      <c r="N2005" s="19"/>
      <c r="O2005" s="19"/>
      <c r="P2005" s="19"/>
      <c r="Q2005" s="66">
        <v>18390</v>
      </c>
      <c r="R2005" s="19"/>
      <c r="S2005" s="13" t="s">
        <v>6351</v>
      </c>
      <c r="T2005" s="13" t="s">
        <v>6351</v>
      </c>
      <c r="U2005" s="13" t="s">
        <v>33</v>
      </c>
      <c r="V2005" s="13"/>
      <c r="W2005" s="13"/>
      <c r="X2005" s="22"/>
      <c r="Y2005" s="19"/>
    </row>
    <row r="2006" spans="1:25" ht="15" customHeight="1" x14ac:dyDescent="0.25">
      <c r="A2006" s="15" t="s">
        <v>24</v>
      </c>
      <c r="B2006" s="15">
        <v>2685</v>
      </c>
      <c r="C2006" s="19"/>
      <c r="D2006" s="18" t="str">
        <f t="shared" ref="D2006:D2037" si="55">E2006&amp;" "&amp;F2006&amp;" "&amp;G2006</f>
        <v xml:space="preserve">Cladonia cf. bellidiflora </v>
      </c>
      <c r="E2006" s="19" t="s">
        <v>26</v>
      </c>
      <c r="F2006" s="19" t="s">
        <v>5834</v>
      </c>
      <c r="G2006" s="19"/>
      <c r="H2006" s="49" t="s">
        <v>6352</v>
      </c>
      <c r="I2006" s="19" t="s">
        <v>47</v>
      </c>
      <c r="J2006" s="19" t="s">
        <v>6353</v>
      </c>
      <c r="K2006" s="19" t="s">
        <v>6354</v>
      </c>
      <c r="L2006" s="19" t="s">
        <v>6355</v>
      </c>
      <c r="M2006" s="19" t="s">
        <v>6356</v>
      </c>
      <c r="N2006" s="19"/>
      <c r="O2006" s="19"/>
      <c r="P2006" s="19"/>
      <c r="Q2006" s="66">
        <v>14450</v>
      </c>
      <c r="R2006" s="19"/>
      <c r="S2006" s="13" t="s">
        <v>6357</v>
      </c>
      <c r="T2006" s="13" t="s">
        <v>6357</v>
      </c>
      <c r="U2006" s="13" t="s">
        <v>33</v>
      </c>
      <c r="V2006" s="13"/>
      <c r="W2006" s="13" t="s">
        <v>6758</v>
      </c>
      <c r="X2006" s="22"/>
      <c r="Y2006" s="19"/>
    </row>
    <row r="2007" spans="1:25" ht="15" customHeight="1" x14ac:dyDescent="0.25">
      <c r="A2007" s="15" t="s">
        <v>24</v>
      </c>
      <c r="B2007" s="15">
        <v>2686</v>
      </c>
      <c r="C2007" s="19"/>
      <c r="D2007" s="18" t="str">
        <f t="shared" si="55"/>
        <v>Cladonia macilenta Hoffm.</v>
      </c>
      <c r="E2007" s="19" t="s">
        <v>26</v>
      </c>
      <c r="F2007" s="19" t="s">
        <v>618</v>
      </c>
      <c r="G2007" s="13" t="s">
        <v>3151</v>
      </c>
      <c r="H2007" s="49" t="s">
        <v>6309</v>
      </c>
      <c r="I2007" s="19" t="s">
        <v>74</v>
      </c>
      <c r="J2007" s="19" t="s">
        <v>6347</v>
      </c>
      <c r="K2007" s="19" t="s">
        <v>6348</v>
      </c>
      <c r="L2007" s="19" t="s">
        <v>6349</v>
      </c>
      <c r="M2007" s="19" t="s">
        <v>6358</v>
      </c>
      <c r="N2007" s="19"/>
      <c r="O2007" s="19"/>
      <c r="P2007" s="19"/>
      <c r="Q2007" s="66">
        <v>18390</v>
      </c>
      <c r="R2007" s="19"/>
      <c r="S2007" s="13" t="s">
        <v>6351</v>
      </c>
      <c r="T2007" s="13" t="s">
        <v>6351</v>
      </c>
      <c r="U2007" s="13" t="s">
        <v>33</v>
      </c>
      <c r="V2007" s="13"/>
      <c r="W2007" s="13"/>
      <c r="X2007" s="22"/>
      <c r="Y2007" s="19"/>
    </row>
    <row r="2008" spans="1:25" ht="15" customHeight="1" x14ac:dyDescent="0.25">
      <c r="A2008" s="15" t="s">
        <v>24</v>
      </c>
      <c r="B2008" s="15">
        <v>2687</v>
      </c>
      <c r="C2008" s="19"/>
      <c r="D2008" s="18" t="str">
        <f t="shared" si="55"/>
        <v>Cladonia diversa Asperges</v>
      </c>
      <c r="E2008" s="19" t="s">
        <v>26</v>
      </c>
      <c r="F2008" s="19" t="s">
        <v>547</v>
      </c>
      <c r="G2008" s="13" t="s">
        <v>4971</v>
      </c>
      <c r="H2008" s="49" t="s">
        <v>3117</v>
      </c>
      <c r="I2008" s="19" t="s">
        <v>74</v>
      </c>
      <c r="J2008" s="19" t="s">
        <v>5967</v>
      </c>
      <c r="K2008" s="19" t="s">
        <v>6360</v>
      </c>
      <c r="L2008" s="19"/>
      <c r="M2008" s="19" t="s">
        <v>6361</v>
      </c>
      <c r="N2008" s="19" t="s">
        <v>2938</v>
      </c>
      <c r="O2008" s="19"/>
      <c r="P2008" s="19"/>
      <c r="Q2008" s="66" t="s">
        <v>6359</v>
      </c>
      <c r="R2008" s="19"/>
      <c r="S2008" s="13" t="s">
        <v>124</v>
      </c>
      <c r="T2008" s="13" t="s">
        <v>124</v>
      </c>
      <c r="U2008" s="13" t="s">
        <v>33</v>
      </c>
      <c r="V2008" s="13"/>
      <c r="W2008" s="13"/>
      <c r="X2008" s="22"/>
      <c r="Y2008" s="19"/>
    </row>
    <row r="2009" spans="1:25" ht="15" customHeight="1" x14ac:dyDescent="0.25">
      <c r="A2009" s="15" t="s">
        <v>24</v>
      </c>
      <c r="B2009" s="15">
        <v>2688</v>
      </c>
      <c r="D2009" s="10" t="str">
        <f t="shared" si="55"/>
        <v>Cladonia pleurota (Flörke) Schaer.</v>
      </c>
      <c r="E2009" s="12" t="s">
        <v>26</v>
      </c>
      <c r="F2009" s="12" t="s">
        <v>666</v>
      </c>
      <c r="G2009" s="12" t="s">
        <v>6247</v>
      </c>
      <c r="H2009" s="38" t="s">
        <v>5922</v>
      </c>
      <c r="I2009" s="19"/>
      <c r="M2009" s="19" t="s">
        <v>6362</v>
      </c>
      <c r="Q2009" s="54">
        <v>7909</v>
      </c>
      <c r="R2009" s="12"/>
      <c r="S2009" s="13" t="s">
        <v>148</v>
      </c>
      <c r="T2009" s="13" t="s">
        <v>148</v>
      </c>
      <c r="U2009" s="8" t="s">
        <v>33</v>
      </c>
    </row>
    <row r="2010" spans="1:25" ht="15" customHeight="1" x14ac:dyDescent="0.25">
      <c r="A2010" s="15" t="s">
        <v>24</v>
      </c>
      <c r="B2010" s="15">
        <v>2689</v>
      </c>
      <c r="D2010" s="10" t="str">
        <f t="shared" si="55"/>
        <v>Cladonia diversa Asperges</v>
      </c>
      <c r="E2010" s="12" t="s">
        <v>26</v>
      </c>
      <c r="F2010" s="12" t="s">
        <v>547</v>
      </c>
      <c r="G2010" s="8" t="s">
        <v>4971</v>
      </c>
      <c r="H2010" s="38" t="s">
        <v>6363</v>
      </c>
      <c r="I2010" s="19"/>
      <c r="M2010" s="19" t="s">
        <v>6364</v>
      </c>
      <c r="Q2010" s="12" t="s">
        <v>6365</v>
      </c>
      <c r="R2010" s="12"/>
      <c r="S2010" s="13" t="s">
        <v>6366</v>
      </c>
      <c r="T2010" s="13" t="s">
        <v>6366</v>
      </c>
      <c r="U2010" s="8" t="s">
        <v>33</v>
      </c>
    </row>
    <row r="2011" spans="1:25" ht="15" customHeight="1" x14ac:dyDescent="0.25">
      <c r="A2011" s="15" t="s">
        <v>24</v>
      </c>
      <c r="B2011" s="15">
        <v>2690</v>
      </c>
      <c r="D2011" s="10" t="str">
        <f t="shared" si="55"/>
        <v>Cladonia pleurota (Flörke) Schaer.</v>
      </c>
      <c r="E2011" s="12" t="s">
        <v>26</v>
      </c>
      <c r="F2011" s="12" t="s">
        <v>666</v>
      </c>
      <c r="G2011" s="12" t="s">
        <v>6247</v>
      </c>
      <c r="H2011" s="38" t="s">
        <v>6337</v>
      </c>
      <c r="I2011" s="19"/>
      <c r="M2011" s="19" t="s">
        <v>6367</v>
      </c>
      <c r="Q2011" s="54">
        <v>6793</v>
      </c>
      <c r="R2011" s="12"/>
      <c r="S2011" s="13" t="s">
        <v>148</v>
      </c>
      <c r="T2011" s="13" t="s">
        <v>148</v>
      </c>
      <c r="U2011" s="8" t="s">
        <v>33</v>
      </c>
    </row>
    <row r="2012" spans="1:25" ht="15" customHeight="1" x14ac:dyDescent="0.25">
      <c r="A2012" s="15" t="s">
        <v>24</v>
      </c>
      <c r="B2012" s="15">
        <v>2691</v>
      </c>
      <c r="D2012" s="10" t="str">
        <f t="shared" si="55"/>
        <v>Cladonia bellidiflora (Ach.) Schaer.</v>
      </c>
      <c r="E2012" s="12" t="s">
        <v>26</v>
      </c>
      <c r="F2012" s="12" t="s">
        <v>308</v>
      </c>
      <c r="G2012" s="15" t="s">
        <v>2301</v>
      </c>
      <c r="H2012" s="38" t="s">
        <v>6368</v>
      </c>
      <c r="I2012" s="19"/>
      <c r="M2012" s="19" t="s">
        <v>6571</v>
      </c>
      <c r="Q2012" s="12" t="s">
        <v>6369</v>
      </c>
      <c r="R2012" s="12"/>
      <c r="S2012" s="13" t="s">
        <v>6318</v>
      </c>
      <c r="T2012" s="13" t="s">
        <v>6318</v>
      </c>
      <c r="U2012" s="8" t="s">
        <v>33</v>
      </c>
    </row>
    <row r="2013" spans="1:25" ht="15" customHeight="1" x14ac:dyDescent="0.25">
      <c r="A2013" s="15" t="s">
        <v>24</v>
      </c>
      <c r="B2013" s="15">
        <v>2692</v>
      </c>
      <c r="D2013" s="10" t="str">
        <f t="shared" si="55"/>
        <v>Cladonia borealis S. Stenroos</v>
      </c>
      <c r="E2013" s="12" t="s">
        <v>26</v>
      </c>
      <c r="F2013" s="12" t="s">
        <v>322</v>
      </c>
      <c r="G2013" s="8" t="s">
        <v>323</v>
      </c>
      <c r="H2013" s="38" t="s">
        <v>6370</v>
      </c>
      <c r="I2013" s="19" t="s">
        <v>6371</v>
      </c>
      <c r="J2013" s="12" t="s">
        <v>6372</v>
      </c>
      <c r="M2013" s="19" t="s">
        <v>6373</v>
      </c>
      <c r="Q2013" s="54" t="s">
        <v>6374</v>
      </c>
      <c r="R2013" s="12"/>
      <c r="S2013" s="13" t="s">
        <v>6375</v>
      </c>
      <c r="T2013" s="13" t="s">
        <v>6376</v>
      </c>
      <c r="U2013" s="8" t="s">
        <v>33</v>
      </c>
    </row>
    <row r="2014" spans="1:25" ht="15" customHeight="1" x14ac:dyDescent="0.25">
      <c r="A2014" s="15" t="s">
        <v>24</v>
      </c>
      <c r="B2014" s="15">
        <v>2693</v>
      </c>
      <c r="D2014" s="10" t="str">
        <f t="shared" si="55"/>
        <v xml:space="preserve">Cladonia cf. borealis </v>
      </c>
      <c r="E2014" s="12" t="s">
        <v>26</v>
      </c>
      <c r="F2014" s="12" t="s">
        <v>6551</v>
      </c>
      <c r="H2014" s="38" t="s">
        <v>6377</v>
      </c>
      <c r="M2014" s="12" t="s">
        <v>6391</v>
      </c>
      <c r="R2014" s="12"/>
      <c r="U2014" s="8" t="s">
        <v>33</v>
      </c>
    </row>
    <row r="2015" spans="1:25" ht="15" customHeight="1" x14ac:dyDescent="0.25">
      <c r="A2015" s="15" t="s">
        <v>24</v>
      </c>
      <c r="B2015" s="15">
        <v>2694</v>
      </c>
      <c r="D2015" s="10" t="str">
        <f t="shared" si="55"/>
        <v>Cladonia coccifera (L.) Willd.</v>
      </c>
      <c r="E2015" s="12" t="s">
        <v>26</v>
      </c>
      <c r="F2015" s="12" t="s">
        <v>428</v>
      </c>
      <c r="G2015" s="12" t="s">
        <v>2686</v>
      </c>
      <c r="H2015" s="38" t="s">
        <v>6378</v>
      </c>
      <c r="M2015" s="12" t="s">
        <v>6391</v>
      </c>
      <c r="Q2015" s="54">
        <v>13353</v>
      </c>
      <c r="R2015" s="12"/>
      <c r="U2015" s="8" t="s">
        <v>33</v>
      </c>
    </row>
    <row r="2016" spans="1:25" ht="15" customHeight="1" x14ac:dyDescent="0.25">
      <c r="A2016" s="15" t="s">
        <v>24</v>
      </c>
      <c r="B2016" s="15">
        <v>2695</v>
      </c>
      <c r="D2016" s="10" t="str">
        <f t="shared" si="55"/>
        <v>Cladonia diversa Asperges</v>
      </c>
      <c r="E2016" s="12" t="s">
        <v>26</v>
      </c>
      <c r="F2016" s="12" t="s">
        <v>547</v>
      </c>
      <c r="G2016" s="8" t="s">
        <v>4971</v>
      </c>
      <c r="H2016" s="38" t="s">
        <v>25</v>
      </c>
      <c r="M2016" s="12" t="s">
        <v>6379</v>
      </c>
      <c r="Q2016" s="54">
        <v>9940</v>
      </c>
      <c r="R2016" s="12"/>
      <c r="S2016" s="8" t="s">
        <v>124</v>
      </c>
      <c r="T2016" s="8" t="s">
        <v>6380</v>
      </c>
      <c r="U2016" s="8" t="s">
        <v>33</v>
      </c>
    </row>
    <row r="2017" spans="1:21" ht="15" customHeight="1" x14ac:dyDescent="0.25">
      <c r="A2017" s="15" t="s">
        <v>24</v>
      </c>
      <c r="B2017" s="15">
        <v>2696</v>
      </c>
      <c r="D2017" s="10" t="str">
        <f t="shared" si="55"/>
        <v>Cladonia diversa Asperges</v>
      </c>
      <c r="E2017" s="12" t="s">
        <v>26</v>
      </c>
      <c r="F2017" s="12" t="s">
        <v>547</v>
      </c>
      <c r="G2017" s="8" t="s">
        <v>4971</v>
      </c>
      <c r="H2017" s="38" t="s">
        <v>6381</v>
      </c>
      <c r="L2017" s="12" t="s">
        <v>6382</v>
      </c>
      <c r="M2017" s="12" t="s">
        <v>6301</v>
      </c>
      <c r="Q2017" s="12" t="s">
        <v>6383</v>
      </c>
      <c r="R2017" s="12"/>
      <c r="S2017" s="8" t="s">
        <v>124</v>
      </c>
      <c r="T2017" s="8" t="s">
        <v>124</v>
      </c>
      <c r="U2017" s="8" t="s">
        <v>33</v>
      </c>
    </row>
    <row r="2018" spans="1:21" ht="15" customHeight="1" x14ac:dyDescent="0.25">
      <c r="A2018" s="15" t="s">
        <v>24</v>
      </c>
      <c r="B2018" s="15">
        <v>2697</v>
      </c>
      <c r="C2018" s="12">
        <v>102</v>
      </c>
      <c r="D2018" s="10" t="str">
        <f t="shared" si="55"/>
        <v>Cladonia coccifera (L.) Willd.</v>
      </c>
      <c r="E2018" s="12" t="s">
        <v>26</v>
      </c>
      <c r="F2018" s="12" t="s">
        <v>428</v>
      </c>
      <c r="G2018" s="12" t="s">
        <v>2686</v>
      </c>
      <c r="H2018" s="38" t="s">
        <v>6384</v>
      </c>
      <c r="M2018" s="12" t="s">
        <v>6570</v>
      </c>
      <c r="R2018" s="12"/>
      <c r="S2018" s="8" t="s">
        <v>6385</v>
      </c>
      <c r="T2018" s="8" t="s">
        <v>6385</v>
      </c>
      <c r="U2018" s="8" t="s">
        <v>33</v>
      </c>
    </row>
    <row r="2019" spans="1:21" ht="15" customHeight="1" x14ac:dyDescent="0.25">
      <c r="A2019" s="15" t="s">
        <v>24</v>
      </c>
      <c r="B2019" s="15">
        <v>2698</v>
      </c>
      <c r="C2019" s="12">
        <v>77</v>
      </c>
      <c r="D2019" s="10" t="str">
        <f t="shared" si="55"/>
        <v>Cladonia coccifera (L.) Willd.</v>
      </c>
      <c r="E2019" s="12" t="s">
        <v>26</v>
      </c>
      <c r="F2019" s="12" t="s">
        <v>428</v>
      </c>
      <c r="G2019" s="12" t="s">
        <v>2686</v>
      </c>
      <c r="H2019" s="38" t="s">
        <v>6386</v>
      </c>
      <c r="I2019" s="12" t="s">
        <v>74</v>
      </c>
      <c r="J2019" s="12" t="s">
        <v>6387</v>
      </c>
      <c r="K2019" s="12" t="s">
        <v>6335</v>
      </c>
      <c r="M2019" s="12" t="s">
        <v>6416</v>
      </c>
      <c r="N2019" s="12" t="s">
        <v>1621</v>
      </c>
      <c r="Q2019" s="12" t="s">
        <v>6388</v>
      </c>
      <c r="R2019" s="12"/>
      <c r="S2019" s="8" t="s">
        <v>138</v>
      </c>
      <c r="T2019" s="8" t="s">
        <v>138</v>
      </c>
      <c r="U2019" s="8" t="s">
        <v>33</v>
      </c>
    </row>
    <row r="2020" spans="1:21" ht="15" customHeight="1" x14ac:dyDescent="0.25">
      <c r="A2020" s="15" t="s">
        <v>24</v>
      </c>
      <c r="B2020" s="15">
        <v>2699</v>
      </c>
      <c r="C2020" s="12">
        <v>4</v>
      </c>
      <c r="D2020" s="10" t="str">
        <f t="shared" si="55"/>
        <v>Cladonia diversa Asperges</v>
      </c>
      <c r="E2020" s="12" t="s">
        <v>26</v>
      </c>
      <c r="F2020" s="12" t="s">
        <v>547</v>
      </c>
      <c r="G2020" s="8" t="s">
        <v>4971</v>
      </c>
      <c r="H2020" s="38" t="s">
        <v>6389</v>
      </c>
      <c r="M2020" s="72" t="s">
        <v>6569</v>
      </c>
      <c r="R2020" s="12"/>
      <c r="U2020" s="8" t="s">
        <v>33</v>
      </c>
    </row>
    <row r="2021" spans="1:21" ht="15" customHeight="1" x14ac:dyDescent="0.25">
      <c r="A2021" s="15" t="s">
        <v>24</v>
      </c>
      <c r="B2021" s="15">
        <v>2700</v>
      </c>
      <c r="D2021" s="10" t="str">
        <f t="shared" si="55"/>
        <v>Cladonia bellidiflora (Ach.) Schaer.</v>
      </c>
      <c r="E2021" s="12" t="s">
        <v>26</v>
      </c>
      <c r="F2021" s="12" t="s">
        <v>308</v>
      </c>
      <c r="G2021" s="15" t="s">
        <v>2301</v>
      </c>
      <c r="H2021" s="38" t="s">
        <v>6390</v>
      </c>
      <c r="M2021" s="12" t="s">
        <v>6391</v>
      </c>
      <c r="R2021" s="12"/>
      <c r="U2021" s="8" t="s">
        <v>33</v>
      </c>
    </row>
    <row r="2022" spans="1:21" ht="15" customHeight="1" x14ac:dyDescent="0.25">
      <c r="A2022" s="15" t="s">
        <v>24</v>
      </c>
      <c r="B2022" s="15">
        <v>2701</v>
      </c>
      <c r="D2022" s="10" t="str">
        <f t="shared" si="55"/>
        <v>Cladonia bellidiflora (Ach.) Schaer.</v>
      </c>
      <c r="E2022" s="12" t="s">
        <v>26</v>
      </c>
      <c r="F2022" s="12" t="s">
        <v>308</v>
      </c>
      <c r="G2022" s="15" t="s">
        <v>2301</v>
      </c>
      <c r="H2022" s="38" t="s">
        <v>427</v>
      </c>
      <c r="M2022" s="12" t="s">
        <v>6391</v>
      </c>
      <c r="R2022" s="12"/>
      <c r="U2022" s="8" t="s">
        <v>33</v>
      </c>
    </row>
    <row r="2023" spans="1:21" ht="15" customHeight="1" x14ac:dyDescent="0.25">
      <c r="A2023" s="15" t="s">
        <v>24</v>
      </c>
      <c r="B2023" s="15">
        <v>2702</v>
      </c>
      <c r="C2023" s="12">
        <v>365</v>
      </c>
      <c r="D2023" s="10" t="str">
        <f t="shared" si="55"/>
        <v>Cladonia rei Schaer.</v>
      </c>
      <c r="E2023" s="12" t="s">
        <v>26</v>
      </c>
      <c r="F2023" s="12" t="s">
        <v>4899</v>
      </c>
      <c r="G2023" s="12" t="s">
        <v>4900</v>
      </c>
      <c r="H2023" s="38" t="str">
        <f>D2023</f>
        <v>Cladonia rei Schaer.</v>
      </c>
      <c r="I2023" s="12" t="s">
        <v>74</v>
      </c>
      <c r="J2023" s="12" t="s">
        <v>1203</v>
      </c>
      <c r="K2023" s="12" t="s">
        <v>6392</v>
      </c>
      <c r="M2023" s="12" t="s">
        <v>6568</v>
      </c>
      <c r="N2023" s="12" t="s">
        <v>6393</v>
      </c>
      <c r="Q2023" s="54">
        <v>35518</v>
      </c>
      <c r="R2023" s="12"/>
      <c r="S2023" s="8" t="s">
        <v>2163</v>
      </c>
      <c r="T2023" s="8" t="s">
        <v>2163</v>
      </c>
      <c r="U2023" s="8" t="s">
        <v>6376</v>
      </c>
    </row>
    <row r="2024" spans="1:21" ht="15" customHeight="1" x14ac:dyDescent="0.25">
      <c r="A2024" s="15" t="s">
        <v>24</v>
      </c>
      <c r="B2024" s="15">
        <v>2703</v>
      </c>
      <c r="D2024" s="10" t="str">
        <f t="shared" si="55"/>
        <v>Cladonia coccifera (L.) Willd.</v>
      </c>
      <c r="E2024" s="12" t="s">
        <v>26</v>
      </c>
      <c r="F2024" s="12" t="s">
        <v>428</v>
      </c>
      <c r="G2024" s="12" t="s">
        <v>2686</v>
      </c>
      <c r="H2024" s="38" t="s">
        <v>6415</v>
      </c>
      <c r="I2024" s="12" t="s">
        <v>199</v>
      </c>
      <c r="J2024" s="12" t="s">
        <v>6339</v>
      </c>
      <c r="K2024" s="12" t="s">
        <v>6340</v>
      </c>
      <c r="L2024" s="12" t="s">
        <v>6395</v>
      </c>
      <c r="M2024" s="12" t="s">
        <v>6396</v>
      </c>
      <c r="N2024" s="12" t="s">
        <v>5589</v>
      </c>
      <c r="Q2024" s="12" t="s">
        <v>6341</v>
      </c>
      <c r="R2024" s="12"/>
      <c r="S2024" s="8" t="s">
        <v>138</v>
      </c>
      <c r="T2024" s="8" t="s">
        <v>138</v>
      </c>
      <c r="U2024" s="8" t="s">
        <v>33</v>
      </c>
    </row>
    <row r="2025" spans="1:21" ht="15" customHeight="1" x14ac:dyDescent="0.25">
      <c r="A2025" s="15" t="s">
        <v>24</v>
      </c>
      <c r="B2025" s="15">
        <v>2704</v>
      </c>
      <c r="D2025" s="10" t="str">
        <f t="shared" si="55"/>
        <v>Cladonia deformis (L.) Hoffm.</v>
      </c>
      <c r="E2025" s="12" t="s">
        <v>26</v>
      </c>
      <c r="F2025" s="12" t="s">
        <v>538</v>
      </c>
      <c r="G2025" s="14" t="s">
        <v>528</v>
      </c>
      <c r="H2025" s="38" t="s">
        <v>6397</v>
      </c>
      <c r="M2025" s="12" t="s">
        <v>6400</v>
      </c>
      <c r="Q2025" s="12" t="s">
        <v>6398</v>
      </c>
      <c r="R2025" s="12"/>
      <c r="S2025" s="8" t="s">
        <v>6399</v>
      </c>
      <c r="T2025" s="8" t="s">
        <v>6399</v>
      </c>
      <c r="U2025" s="8" t="s">
        <v>33</v>
      </c>
    </row>
    <row r="2026" spans="1:21" ht="15" customHeight="1" x14ac:dyDescent="0.25">
      <c r="A2026" s="15" t="s">
        <v>24</v>
      </c>
      <c r="B2026" s="15">
        <v>2705</v>
      </c>
      <c r="D2026" s="10" t="str">
        <f t="shared" si="55"/>
        <v>Cladonia deformis (L.) Hoffm.</v>
      </c>
      <c r="E2026" s="12" t="s">
        <v>26</v>
      </c>
      <c r="F2026" s="12" t="s">
        <v>538</v>
      </c>
      <c r="G2026" s="14" t="s">
        <v>528</v>
      </c>
      <c r="H2026" s="38" t="s">
        <v>6401</v>
      </c>
      <c r="I2026" s="12" t="s">
        <v>74</v>
      </c>
      <c r="J2026" s="12" t="s">
        <v>2407</v>
      </c>
      <c r="M2026" s="12" t="s">
        <v>6402</v>
      </c>
      <c r="Q2026" s="12" t="s">
        <v>6403</v>
      </c>
      <c r="R2026" s="12"/>
      <c r="U2026" s="8" t="s">
        <v>33</v>
      </c>
    </row>
    <row r="2027" spans="1:21" ht="15" customHeight="1" x14ac:dyDescent="0.25">
      <c r="A2027" s="15" t="s">
        <v>24</v>
      </c>
      <c r="B2027" s="15">
        <v>2706</v>
      </c>
      <c r="D2027" s="10" t="str">
        <f t="shared" si="55"/>
        <v xml:space="preserve">Ramalina calicaris </v>
      </c>
      <c r="E2027" s="12" t="s">
        <v>1022</v>
      </c>
      <c r="F2027" s="12" t="s">
        <v>6404</v>
      </c>
      <c r="H2027" s="38" t="str">
        <f>D2027</f>
        <v xml:space="preserve">Ramalina calicaris </v>
      </c>
      <c r="I2027" s="12" t="s">
        <v>74</v>
      </c>
      <c r="J2027" s="12" t="s">
        <v>5967</v>
      </c>
      <c r="K2027" s="12" t="s">
        <v>6406</v>
      </c>
      <c r="M2027" s="12" t="s">
        <v>6407</v>
      </c>
      <c r="Q2027" s="12" t="s">
        <v>6405</v>
      </c>
      <c r="R2027" s="12"/>
      <c r="S2027" s="8" t="s">
        <v>134</v>
      </c>
      <c r="T2027" s="8" t="s">
        <v>134</v>
      </c>
      <c r="U2027" s="8" t="s">
        <v>109</v>
      </c>
    </row>
    <row r="2028" spans="1:21" ht="15" customHeight="1" x14ac:dyDescent="0.25">
      <c r="A2028" s="15" t="s">
        <v>24</v>
      </c>
      <c r="B2028" s="15">
        <v>2707</v>
      </c>
      <c r="D2028" s="10" t="str">
        <f t="shared" si="55"/>
        <v>Cladonia digitata (L.) Hoffm.</v>
      </c>
      <c r="E2028" s="12" t="s">
        <v>26</v>
      </c>
      <c r="F2028" s="12" t="s">
        <v>3127</v>
      </c>
      <c r="G2028" s="8" t="s">
        <v>528</v>
      </c>
      <c r="H2028" s="38" t="s">
        <v>6408</v>
      </c>
      <c r="I2028" s="12" t="s">
        <v>74</v>
      </c>
      <c r="J2028" s="12" t="s">
        <v>5923</v>
      </c>
      <c r="L2028" s="12" t="s">
        <v>6313</v>
      </c>
      <c r="M2028" s="12" t="s">
        <v>6409</v>
      </c>
      <c r="Q2028" s="54">
        <v>5756</v>
      </c>
      <c r="R2028" s="12"/>
      <c r="S2028" s="8" t="s">
        <v>148</v>
      </c>
      <c r="T2028" s="8" t="s">
        <v>148</v>
      </c>
      <c r="U2028" s="8" t="s">
        <v>33</v>
      </c>
    </row>
    <row r="2029" spans="1:21" ht="15" customHeight="1" x14ac:dyDescent="0.25">
      <c r="A2029" s="15" t="s">
        <v>24</v>
      </c>
      <c r="B2029" s="15">
        <v>2708</v>
      </c>
      <c r="D2029" s="10" t="str">
        <f t="shared" si="55"/>
        <v>Cladonia pleurota (Flörke) Schaer.</v>
      </c>
      <c r="E2029" s="12" t="s">
        <v>26</v>
      </c>
      <c r="F2029" s="12" t="s">
        <v>666</v>
      </c>
      <c r="G2029" s="12" t="s">
        <v>6247</v>
      </c>
      <c r="H2029" s="38" t="str">
        <f>D2029</f>
        <v>Cladonia pleurota (Flörke) Schaer.</v>
      </c>
      <c r="I2029" s="12" t="s">
        <v>74</v>
      </c>
      <c r="J2029" s="12" t="s">
        <v>6410</v>
      </c>
      <c r="K2029" s="12" t="s">
        <v>6414</v>
      </c>
      <c r="L2029" s="12" t="s">
        <v>6411</v>
      </c>
      <c r="M2029" s="12" t="s">
        <v>6301</v>
      </c>
      <c r="Q2029" s="54">
        <v>8565</v>
      </c>
      <c r="R2029" s="12"/>
      <c r="S2029" s="8" t="s">
        <v>148</v>
      </c>
      <c r="T2029" s="8" t="s">
        <v>148</v>
      </c>
    </row>
    <row r="2030" spans="1:21" ht="15" customHeight="1" x14ac:dyDescent="0.25">
      <c r="A2030" s="15" t="s">
        <v>24</v>
      </c>
      <c r="B2030" s="15">
        <v>2709</v>
      </c>
      <c r="C2030" s="12">
        <v>77</v>
      </c>
      <c r="D2030" s="10" t="str">
        <f t="shared" si="55"/>
        <v>Cladonia borealis S. Stenroos</v>
      </c>
      <c r="E2030" s="12" t="s">
        <v>26</v>
      </c>
      <c r="F2030" s="12" t="s">
        <v>322</v>
      </c>
      <c r="G2030" s="8" t="s">
        <v>323</v>
      </c>
      <c r="H2030" s="38" t="s">
        <v>6386</v>
      </c>
      <c r="I2030" s="12" t="s">
        <v>74</v>
      </c>
      <c r="J2030" s="12" t="s">
        <v>6412</v>
      </c>
      <c r="K2030" s="12" t="s">
        <v>6413</v>
      </c>
      <c r="L2030" s="12" t="s">
        <v>6335</v>
      </c>
      <c r="M2030" s="12" t="s">
        <v>6416</v>
      </c>
      <c r="N2030" s="12" t="s">
        <v>1621</v>
      </c>
      <c r="Q2030" s="12" t="s">
        <v>6388</v>
      </c>
      <c r="R2030" s="12"/>
      <c r="S2030" s="8" t="s">
        <v>138</v>
      </c>
      <c r="T2030" s="8" t="s">
        <v>138</v>
      </c>
      <c r="U2030" s="8" t="s">
        <v>33</v>
      </c>
    </row>
    <row r="2031" spans="1:21" ht="15" customHeight="1" x14ac:dyDescent="0.25">
      <c r="A2031" s="15" t="s">
        <v>24</v>
      </c>
      <c r="B2031" s="15">
        <v>2710</v>
      </c>
      <c r="D2031" s="10" t="str">
        <f t="shared" si="55"/>
        <v>Cladonia coccifera (L.) Willd.</v>
      </c>
      <c r="E2031" s="12" t="s">
        <v>26</v>
      </c>
      <c r="F2031" s="12" t="s">
        <v>428</v>
      </c>
      <c r="G2031" s="12" t="s">
        <v>2686</v>
      </c>
      <c r="H2031" s="38" t="s">
        <v>6415</v>
      </c>
      <c r="I2031" s="12" t="s">
        <v>74</v>
      </c>
      <c r="J2031" s="12" t="s">
        <v>6412</v>
      </c>
      <c r="K2031" s="12" t="s">
        <v>6413</v>
      </c>
      <c r="L2031" s="12" t="s">
        <v>6335</v>
      </c>
      <c r="M2031" s="12" t="s">
        <v>6417</v>
      </c>
      <c r="N2031" s="12" t="s">
        <v>1621</v>
      </c>
      <c r="Q2031" s="12" t="s">
        <v>6418</v>
      </c>
      <c r="R2031" s="12"/>
      <c r="S2031" s="8" t="s">
        <v>138</v>
      </c>
      <c r="T2031" s="8" t="s">
        <v>138</v>
      </c>
      <c r="U2031" s="8" t="s">
        <v>33</v>
      </c>
    </row>
    <row r="2032" spans="1:21" ht="15" customHeight="1" x14ac:dyDescent="0.25">
      <c r="A2032" s="15" t="s">
        <v>24</v>
      </c>
      <c r="B2032" s="15">
        <v>2711</v>
      </c>
      <c r="D2032" s="10" t="str">
        <f t="shared" si="55"/>
        <v>Cladonia bellidiflora (Ach.) Schaer.</v>
      </c>
      <c r="E2032" s="12" t="s">
        <v>26</v>
      </c>
      <c r="F2032" s="12" t="s">
        <v>308</v>
      </c>
      <c r="G2032" s="15" t="s">
        <v>2301</v>
      </c>
      <c r="H2032" s="38" t="s">
        <v>6419</v>
      </c>
      <c r="I2032" s="12" t="s">
        <v>74</v>
      </c>
      <c r="J2032" s="12" t="s">
        <v>2407</v>
      </c>
      <c r="Q2032" s="12" t="s">
        <v>6420</v>
      </c>
      <c r="R2032" s="12"/>
      <c r="S2032" s="8" t="s">
        <v>6421</v>
      </c>
      <c r="T2032" s="8" t="s">
        <v>6421</v>
      </c>
      <c r="U2032" s="8" t="s">
        <v>33</v>
      </c>
    </row>
    <row r="2033" spans="1:23" ht="15" customHeight="1" x14ac:dyDescent="0.25">
      <c r="A2033" s="15" t="s">
        <v>24</v>
      </c>
      <c r="B2033" s="15">
        <v>2712</v>
      </c>
      <c r="C2033" s="12">
        <v>6</v>
      </c>
      <c r="D2033" s="10" t="str">
        <f t="shared" si="55"/>
        <v>Cladonia diversa Asperges</v>
      </c>
      <c r="E2033" s="12" t="s">
        <v>26</v>
      </c>
      <c r="F2033" s="12" t="s">
        <v>547</v>
      </c>
      <c r="G2033" s="8" t="s">
        <v>4971</v>
      </c>
      <c r="H2033" s="38" t="s">
        <v>6389</v>
      </c>
      <c r="M2033" s="12" t="s">
        <v>6567</v>
      </c>
      <c r="R2033" s="12"/>
      <c r="S2033" s="8" t="s">
        <v>6422</v>
      </c>
      <c r="T2033" s="8" t="s">
        <v>6422</v>
      </c>
      <c r="U2033" s="8" t="s">
        <v>33</v>
      </c>
    </row>
    <row r="2034" spans="1:23" ht="15" customHeight="1" x14ac:dyDescent="0.25">
      <c r="A2034" s="15" t="s">
        <v>24</v>
      </c>
      <c r="B2034" s="15">
        <v>2713</v>
      </c>
      <c r="C2034" s="12">
        <v>8</v>
      </c>
      <c r="D2034" s="10" t="str">
        <f t="shared" si="55"/>
        <v>Cladonia coccifera (L.) Willd.</v>
      </c>
      <c r="E2034" s="12" t="s">
        <v>26</v>
      </c>
      <c r="F2034" s="12" t="s">
        <v>428</v>
      </c>
      <c r="G2034" s="12" t="s">
        <v>2686</v>
      </c>
      <c r="H2034" s="38" t="s">
        <v>6423</v>
      </c>
      <c r="I2034" s="12" t="s">
        <v>263</v>
      </c>
      <c r="M2034" s="72" t="s">
        <v>6424</v>
      </c>
      <c r="S2034" s="8" t="s">
        <v>6425</v>
      </c>
      <c r="U2034" s="8" t="s">
        <v>33</v>
      </c>
    </row>
    <row r="2035" spans="1:23" ht="15" customHeight="1" x14ac:dyDescent="0.25">
      <c r="A2035" s="15" t="s">
        <v>24</v>
      </c>
      <c r="B2035" s="15">
        <v>2714</v>
      </c>
      <c r="D2035" s="10" t="str">
        <f t="shared" si="55"/>
        <v>Cladonia coccifera (L.) Willd.</v>
      </c>
      <c r="E2035" s="12" t="s">
        <v>26</v>
      </c>
      <c r="F2035" s="12" t="s">
        <v>428</v>
      </c>
      <c r="G2035" s="12" t="s">
        <v>2686</v>
      </c>
      <c r="H2035" s="38" t="str">
        <f>D2035</f>
        <v>Cladonia coccifera (L.) Willd.</v>
      </c>
      <c r="I2035" s="12" t="s">
        <v>5548</v>
      </c>
      <c r="J2035" s="12" t="s">
        <v>6426</v>
      </c>
      <c r="M2035" s="12" t="s">
        <v>6427</v>
      </c>
      <c r="Q2035" s="12" t="s">
        <v>6428</v>
      </c>
      <c r="R2035" s="39" t="s">
        <v>6430</v>
      </c>
      <c r="S2035" s="8" t="s">
        <v>6429</v>
      </c>
      <c r="T2035" s="8" t="s">
        <v>6429</v>
      </c>
    </row>
    <row r="2036" spans="1:23" ht="15" customHeight="1" x14ac:dyDescent="0.25">
      <c r="A2036" s="15" t="s">
        <v>24</v>
      </c>
      <c r="B2036" s="15">
        <v>2715</v>
      </c>
      <c r="C2036" s="12">
        <v>1676</v>
      </c>
      <c r="D2036" s="10" t="str">
        <f t="shared" si="55"/>
        <v>Cladonia gracilis subsp. turbinata (Ach.) Ahti</v>
      </c>
      <c r="E2036" s="12" t="s">
        <v>26</v>
      </c>
      <c r="F2036" s="12" t="s">
        <v>6552</v>
      </c>
      <c r="G2036" s="12" t="s">
        <v>6553</v>
      </c>
      <c r="H2036" s="38" t="s">
        <v>6431</v>
      </c>
      <c r="I2036" s="12" t="s">
        <v>5548</v>
      </c>
      <c r="J2036" s="12" t="s">
        <v>6432</v>
      </c>
      <c r="M2036" s="12" t="s">
        <v>6433</v>
      </c>
      <c r="Q2036" s="12" t="s">
        <v>6434</v>
      </c>
      <c r="S2036" s="8" t="s">
        <v>138</v>
      </c>
      <c r="T2036" s="8" t="s">
        <v>138</v>
      </c>
      <c r="U2036" s="8" t="s">
        <v>376</v>
      </c>
      <c r="W2036" s="8" t="s">
        <v>6561</v>
      </c>
    </row>
    <row r="2037" spans="1:23" ht="15" customHeight="1" x14ac:dyDescent="0.25">
      <c r="A2037" s="15" t="s">
        <v>24</v>
      </c>
      <c r="B2037" s="15">
        <v>2716</v>
      </c>
      <c r="C2037" s="12">
        <v>61</v>
      </c>
      <c r="D2037" s="10" t="str">
        <f t="shared" si="55"/>
        <v>Cladonia gracilis subsp. turbinata (Ach.) Ahti</v>
      </c>
      <c r="E2037" s="12" t="s">
        <v>26</v>
      </c>
      <c r="F2037" s="12" t="s">
        <v>6552</v>
      </c>
      <c r="G2037" s="12" t="s">
        <v>6553</v>
      </c>
      <c r="H2037" s="38" t="s">
        <v>6435</v>
      </c>
      <c r="I2037" s="12" t="s">
        <v>47</v>
      </c>
      <c r="J2037" s="12" t="s">
        <v>6436</v>
      </c>
      <c r="M2037" s="12" t="s">
        <v>6437</v>
      </c>
      <c r="Q2037" s="12" t="s">
        <v>6438</v>
      </c>
      <c r="S2037" s="8" t="s">
        <v>6439</v>
      </c>
      <c r="T2037" s="8" t="s">
        <v>6439</v>
      </c>
      <c r="U2037" s="8" t="s">
        <v>376</v>
      </c>
      <c r="W2037" s="8" t="s">
        <v>6561</v>
      </c>
    </row>
    <row r="2038" spans="1:23" ht="15" customHeight="1" x14ac:dyDescent="0.25">
      <c r="A2038" s="15" t="s">
        <v>24</v>
      </c>
      <c r="B2038" s="15">
        <v>2717</v>
      </c>
      <c r="D2038" s="10" t="str">
        <f t="shared" ref="D2038:D2069" si="56">E2038&amp;" "&amp;F2038&amp;" "&amp;G2038</f>
        <v>Cladonia macroceras (Delise) Hav.</v>
      </c>
      <c r="E2038" s="12" t="s">
        <v>26</v>
      </c>
      <c r="F2038" s="12" t="s">
        <v>625</v>
      </c>
      <c r="G2038" s="12" t="s">
        <v>6554</v>
      </c>
      <c r="H2038" s="38" t="s">
        <v>6440</v>
      </c>
      <c r="Q2038" s="54">
        <v>4546</v>
      </c>
      <c r="S2038" s="8" t="s">
        <v>6441</v>
      </c>
      <c r="T2038" s="8" t="s">
        <v>6441</v>
      </c>
      <c r="U2038" s="8" t="s">
        <v>376</v>
      </c>
    </row>
    <row r="2039" spans="1:23" ht="15" customHeight="1" x14ac:dyDescent="0.25">
      <c r="A2039" s="15" t="s">
        <v>24</v>
      </c>
      <c r="B2039" s="15">
        <v>2718</v>
      </c>
      <c r="C2039" s="12">
        <v>216</v>
      </c>
      <c r="D2039" s="10" t="str">
        <f t="shared" si="56"/>
        <v>Cladonia gracilis subsp. gracilis (L.) Willd.</v>
      </c>
      <c r="E2039" s="12" t="s">
        <v>26</v>
      </c>
      <c r="F2039" s="12" t="s">
        <v>5651</v>
      </c>
      <c r="G2039" s="12" t="s">
        <v>2686</v>
      </c>
      <c r="H2039" s="38" t="s">
        <v>6442</v>
      </c>
      <c r="I2039" s="12" t="s">
        <v>263</v>
      </c>
      <c r="J2039" s="12" t="s">
        <v>6443</v>
      </c>
      <c r="L2039" s="12" t="s">
        <v>6444</v>
      </c>
      <c r="M2039" s="12" t="s">
        <v>6445</v>
      </c>
      <c r="Q2039" s="12" t="s">
        <v>6446</v>
      </c>
      <c r="S2039" s="8" t="s">
        <v>6618</v>
      </c>
      <c r="T2039" s="8" t="s">
        <v>6618</v>
      </c>
      <c r="U2039" s="8" t="s">
        <v>376</v>
      </c>
      <c r="W2039" s="8" t="s">
        <v>6561</v>
      </c>
    </row>
    <row r="2040" spans="1:23" ht="15" customHeight="1" x14ac:dyDescent="0.25">
      <c r="A2040" s="15" t="s">
        <v>24</v>
      </c>
      <c r="B2040" s="15">
        <v>2719</v>
      </c>
      <c r="C2040" s="12">
        <v>1585</v>
      </c>
      <c r="D2040" s="10" t="str">
        <f t="shared" si="56"/>
        <v>Cladonia macroceras (Delise) Hav.</v>
      </c>
      <c r="E2040" s="12" t="s">
        <v>26</v>
      </c>
      <c r="F2040" s="12" t="s">
        <v>625</v>
      </c>
      <c r="G2040" s="12" t="s">
        <v>6554</v>
      </c>
      <c r="H2040" s="38" t="s">
        <v>6447</v>
      </c>
      <c r="I2040" s="12" t="s">
        <v>74</v>
      </c>
      <c r="J2040" s="12" t="s">
        <v>5923</v>
      </c>
      <c r="L2040" s="12" t="s">
        <v>6448</v>
      </c>
      <c r="M2040" s="12" t="s">
        <v>6449</v>
      </c>
      <c r="N2040" s="12" t="s">
        <v>1617</v>
      </c>
      <c r="Q2040" s="12" t="s">
        <v>6450</v>
      </c>
      <c r="S2040" s="8" t="s">
        <v>6451</v>
      </c>
      <c r="T2040" s="8" t="s">
        <v>6451</v>
      </c>
      <c r="U2040" s="8" t="s">
        <v>376</v>
      </c>
      <c r="W2040" s="8" t="s">
        <v>6561</v>
      </c>
    </row>
    <row r="2041" spans="1:23" ht="15" customHeight="1" x14ac:dyDescent="0.25">
      <c r="A2041" s="15" t="s">
        <v>24</v>
      </c>
      <c r="B2041" s="15">
        <v>2720</v>
      </c>
      <c r="C2041" s="12">
        <v>439</v>
      </c>
      <c r="D2041" s="10" t="str">
        <f t="shared" si="56"/>
        <v>Cladonia macroceras (Delise) Hav.</v>
      </c>
      <c r="E2041" s="12" t="s">
        <v>26</v>
      </c>
      <c r="F2041" s="12" t="s">
        <v>625</v>
      </c>
      <c r="G2041" s="12" t="s">
        <v>6554</v>
      </c>
      <c r="H2041" s="38" t="s">
        <v>6452</v>
      </c>
      <c r="I2041" s="12" t="s">
        <v>263</v>
      </c>
      <c r="M2041" s="12" t="s">
        <v>6453</v>
      </c>
      <c r="N2041" s="12" t="s">
        <v>1617</v>
      </c>
      <c r="Q2041" s="54">
        <v>6770</v>
      </c>
      <c r="S2041" s="8" t="s">
        <v>124</v>
      </c>
      <c r="T2041" s="8" t="s">
        <v>124</v>
      </c>
      <c r="U2041" s="8" t="s">
        <v>376</v>
      </c>
      <c r="W2041" s="8" t="s">
        <v>6561</v>
      </c>
    </row>
    <row r="2042" spans="1:23" ht="15" customHeight="1" x14ac:dyDescent="0.25">
      <c r="A2042" s="15" t="s">
        <v>24</v>
      </c>
      <c r="B2042" s="15">
        <v>2721</v>
      </c>
      <c r="C2042" s="12">
        <v>96</v>
      </c>
      <c r="D2042" s="10" t="str">
        <f t="shared" si="56"/>
        <v>Cladonia macroceras (Delise) Hav.</v>
      </c>
      <c r="E2042" s="12" t="s">
        <v>26</v>
      </c>
      <c r="F2042" s="12" t="s">
        <v>625</v>
      </c>
      <c r="G2042" s="12" t="s">
        <v>6554</v>
      </c>
      <c r="H2042" s="38" t="s">
        <v>6454</v>
      </c>
      <c r="I2042" s="12" t="s">
        <v>5548</v>
      </c>
      <c r="J2042" s="12" t="s">
        <v>6455</v>
      </c>
      <c r="M2042" s="12" t="s">
        <v>6456</v>
      </c>
      <c r="Q2042" s="12" t="s">
        <v>6457</v>
      </c>
      <c r="S2042" s="8" t="s">
        <v>6458</v>
      </c>
      <c r="T2042" s="8" t="s">
        <v>6458</v>
      </c>
      <c r="U2042" s="8" t="s">
        <v>376</v>
      </c>
      <c r="W2042" s="8" t="s">
        <v>6548</v>
      </c>
    </row>
    <row r="2043" spans="1:23" ht="15" customHeight="1" x14ac:dyDescent="0.25">
      <c r="A2043" s="15" t="s">
        <v>24</v>
      </c>
      <c r="B2043" s="15">
        <v>2722</v>
      </c>
      <c r="C2043" s="12">
        <v>952</v>
      </c>
      <c r="D2043" s="10" t="str">
        <f t="shared" si="56"/>
        <v>Cladonia gracilis subsp. turbinata (Ach.) Ahti</v>
      </c>
      <c r="E2043" s="12" t="s">
        <v>26</v>
      </c>
      <c r="F2043" s="12" t="s">
        <v>6552</v>
      </c>
      <c r="G2043" s="12" t="s">
        <v>6553</v>
      </c>
      <c r="H2043" s="38" t="s">
        <v>6459</v>
      </c>
      <c r="I2043" s="12" t="s">
        <v>4302</v>
      </c>
      <c r="J2043" s="12" t="s">
        <v>6460</v>
      </c>
      <c r="M2043" s="12" t="s">
        <v>6461</v>
      </c>
      <c r="N2043" s="12" t="s">
        <v>1748</v>
      </c>
      <c r="Q2043" s="54">
        <v>8219</v>
      </c>
      <c r="S2043" s="8" t="s">
        <v>6462</v>
      </c>
      <c r="T2043" s="8" t="s">
        <v>6462</v>
      </c>
      <c r="U2043" s="8" t="s">
        <v>376</v>
      </c>
      <c r="W2043" s="8" t="s">
        <v>6561</v>
      </c>
    </row>
    <row r="2044" spans="1:23" ht="15" customHeight="1" x14ac:dyDescent="0.25">
      <c r="A2044" s="15" t="s">
        <v>24</v>
      </c>
      <c r="B2044" s="15">
        <v>2723</v>
      </c>
      <c r="C2044" s="12">
        <v>1730</v>
      </c>
      <c r="D2044" s="10" t="str">
        <f t="shared" si="56"/>
        <v>Cladonia gracilis subsp. turbinata (Ach.) Ahti</v>
      </c>
      <c r="E2044" s="12" t="s">
        <v>26</v>
      </c>
      <c r="F2044" s="12" t="s">
        <v>6552</v>
      </c>
      <c r="G2044" s="12" t="s">
        <v>6553</v>
      </c>
      <c r="H2044" s="38" t="s">
        <v>6463</v>
      </c>
      <c r="I2044" s="12" t="s">
        <v>5548</v>
      </c>
      <c r="J2044" s="12" t="s">
        <v>6464</v>
      </c>
      <c r="K2044" s="12" t="s">
        <v>6465</v>
      </c>
      <c r="M2044" s="12" t="s">
        <v>6466</v>
      </c>
      <c r="Q2044" s="12" t="s">
        <v>6467</v>
      </c>
      <c r="S2044" s="8" t="s">
        <v>6468</v>
      </c>
      <c r="T2044" s="8" t="s">
        <v>6468</v>
      </c>
      <c r="U2044" s="8" t="s">
        <v>376</v>
      </c>
      <c r="W2044" s="8" t="s">
        <v>6561</v>
      </c>
    </row>
    <row r="2045" spans="1:23" ht="15" customHeight="1" x14ac:dyDescent="0.25">
      <c r="A2045" s="15" t="s">
        <v>24</v>
      </c>
      <c r="B2045" s="15">
        <v>2724</v>
      </c>
      <c r="C2045" s="12">
        <v>1132</v>
      </c>
      <c r="D2045" s="10" t="str">
        <f t="shared" si="56"/>
        <v xml:space="preserve">Cladonia gracilis subsp. elongata </v>
      </c>
      <c r="E2045" s="12" t="s">
        <v>26</v>
      </c>
      <c r="F2045" s="12" t="s">
        <v>609</v>
      </c>
      <c r="H2045" s="38" t="s">
        <v>6469</v>
      </c>
      <c r="I2045" s="12" t="s">
        <v>4302</v>
      </c>
      <c r="J2045" s="12" t="s">
        <v>6460</v>
      </c>
      <c r="M2045" s="12" t="s">
        <v>6470</v>
      </c>
      <c r="N2045" s="12" t="s">
        <v>2084</v>
      </c>
      <c r="Q2045" s="54">
        <v>8623</v>
      </c>
      <c r="S2045" s="8" t="s">
        <v>6462</v>
      </c>
      <c r="T2045" s="8" t="s">
        <v>6462</v>
      </c>
      <c r="U2045" s="8" t="s">
        <v>376</v>
      </c>
      <c r="W2045" s="8" t="s">
        <v>6561</v>
      </c>
    </row>
    <row r="2046" spans="1:23" ht="15" customHeight="1" x14ac:dyDescent="0.25">
      <c r="A2046" s="15" t="s">
        <v>24</v>
      </c>
      <c r="B2046" s="15">
        <v>2725</v>
      </c>
      <c r="C2046" s="12">
        <v>273</v>
      </c>
      <c r="D2046" s="10" t="str">
        <f t="shared" si="56"/>
        <v>Cladonia gracilis subsp. turbinata (Ach.) Ahti</v>
      </c>
      <c r="E2046" s="12" t="s">
        <v>26</v>
      </c>
      <c r="F2046" s="12" t="s">
        <v>6552</v>
      </c>
      <c r="G2046" s="12" t="s">
        <v>6553</v>
      </c>
      <c r="H2046" s="38" t="s">
        <v>6471</v>
      </c>
      <c r="I2046" s="12" t="s">
        <v>47</v>
      </c>
      <c r="J2046" s="12" t="s">
        <v>5566</v>
      </c>
      <c r="K2046" s="12" t="s">
        <v>5567</v>
      </c>
      <c r="L2046" s="12" t="s">
        <v>6472</v>
      </c>
      <c r="M2046" s="12" t="s">
        <v>6473</v>
      </c>
      <c r="Q2046" s="54">
        <v>13086</v>
      </c>
      <c r="S2046" s="8" t="s">
        <v>6474</v>
      </c>
      <c r="T2046" s="8" t="s">
        <v>6474</v>
      </c>
      <c r="U2046" s="8" t="s">
        <v>376</v>
      </c>
      <c r="W2046" s="8" t="s">
        <v>5564</v>
      </c>
    </row>
    <row r="2047" spans="1:23" ht="15" customHeight="1" x14ac:dyDescent="0.25">
      <c r="A2047" s="15" t="s">
        <v>24</v>
      </c>
      <c r="B2047" s="15">
        <v>2726</v>
      </c>
      <c r="C2047" s="12">
        <v>376</v>
      </c>
      <c r="D2047" s="10" t="str">
        <f t="shared" si="56"/>
        <v>Cladonia macroceras (Delise) Hav.</v>
      </c>
      <c r="E2047" s="12" t="s">
        <v>26</v>
      </c>
      <c r="F2047" s="12" t="s">
        <v>625</v>
      </c>
      <c r="G2047" s="12" t="s">
        <v>6554</v>
      </c>
      <c r="H2047" s="38" t="s">
        <v>6475</v>
      </c>
      <c r="I2047" s="12" t="s">
        <v>74</v>
      </c>
      <c r="J2047" s="12" t="s">
        <v>6347</v>
      </c>
      <c r="M2047" s="12" t="s">
        <v>2298</v>
      </c>
      <c r="O2047" s="12" t="s">
        <v>62</v>
      </c>
      <c r="Q2047" s="54">
        <v>39695</v>
      </c>
      <c r="S2047" s="8" t="s">
        <v>789</v>
      </c>
      <c r="T2047" s="8" t="s">
        <v>789</v>
      </c>
      <c r="U2047" s="8" t="s">
        <v>376</v>
      </c>
    </row>
    <row r="2048" spans="1:23" ht="15" customHeight="1" x14ac:dyDescent="0.25">
      <c r="A2048" s="15" t="s">
        <v>24</v>
      </c>
      <c r="B2048" s="15">
        <v>2727</v>
      </c>
      <c r="C2048" s="12">
        <v>572</v>
      </c>
      <c r="D2048" s="10" t="str">
        <f t="shared" si="56"/>
        <v>Cladonia macroceras (Delise) Hav.</v>
      </c>
      <c r="E2048" s="12" t="s">
        <v>26</v>
      </c>
      <c r="F2048" s="12" t="s">
        <v>625</v>
      </c>
      <c r="G2048" s="12" t="s">
        <v>6554</v>
      </c>
      <c r="H2048" s="38" t="s">
        <v>5318</v>
      </c>
      <c r="I2048" s="12" t="s">
        <v>74</v>
      </c>
      <c r="J2048" s="12" t="s">
        <v>6347</v>
      </c>
      <c r="K2048" s="12" t="s">
        <v>5461</v>
      </c>
      <c r="L2048" s="12" t="s">
        <v>2558</v>
      </c>
      <c r="M2048" s="12" t="s">
        <v>2559</v>
      </c>
      <c r="N2048" s="12" t="s">
        <v>2560</v>
      </c>
      <c r="O2048" s="12" t="s">
        <v>62</v>
      </c>
      <c r="Q2048" s="54">
        <v>39764</v>
      </c>
      <c r="S2048" s="8" t="s">
        <v>789</v>
      </c>
      <c r="T2048" s="8" t="s">
        <v>789</v>
      </c>
      <c r="U2048" s="8" t="s">
        <v>376</v>
      </c>
    </row>
    <row r="2049" spans="1:23" ht="15" customHeight="1" x14ac:dyDescent="0.25">
      <c r="A2049" s="15" t="s">
        <v>24</v>
      </c>
      <c r="B2049" s="15">
        <v>2728</v>
      </c>
      <c r="C2049" s="12">
        <v>365</v>
      </c>
      <c r="D2049" s="10" t="str">
        <f t="shared" si="56"/>
        <v>Cladonia gracilis subsp. turbinata (Ach.) Ahti</v>
      </c>
      <c r="E2049" s="12" t="s">
        <v>26</v>
      </c>
      <c r="F2049" s="12" t="s">
        <v>6552</v>
      </c>
      <c r="G2049" s="12" t="s">
        <v>6553</v>
      </c>
      <c r="H2049" s="38" t="str">
        <f>D2049</f>
        <v>Cladonia gracilis subsp. turbinata (Ach.) Ahti</v>
      </c>
      <c r="I2049" s="12" t="s">
        <v>74</v>
      </c>
      <c r="J2049" s="12" t="s">
        <v>6347</v>
      </c>
      <c r="K2049" s="12" t="s">
        <v>6476</v>
      </c>
      <c r="M2049" s="12" t="s">
        <v>6477</v>
      </c>
      <c r="O2049" s="12" t="s">
        <v>62</v>
      </c>
      <c r="Q2049" s="54">
        <v>39651</v>
      </c>
      <c r="S2049" s="8" t="s">
        <v>789</v>
      </c>
      <c r="T2049" s="8" t="s">
        <v>789</v>
      </c>
    </row>
    <row r="2050" spans="1:23" ht="15" customHeight="1" x14ac:dyDescent="0.25">
      <c r="A2050" s="15" t="s">
        <v>24</v>
      </c>
      <c r="B2050" s="15">
        <v>2729</v>
      </c>
      <c r="C2050" s="12">
        <v>221</v>
      </c>
      <c r="D2050" s="10" t="str">
        <f t="shared" si="56"/>
        <v>Cladonia macroceras (Delise) Hav.</v>
      </c>
      <c r="E2050" s="12" t="s">
        <v>26</v>
      </c>
      <c r="F2050" s="12" t="s">
        <v>625</v>
      </c>
      <c r="G2050" s="12" t="s">
        <v>6554</v>
      </c>
      <c r="H2050" s="38" t="s">
        <v>5318</v>
      </c>
      <c r="I2050" s="12" t="s">
        <v>74</v>
      </c>
      <c r="J2050" s="12" t="s">
        <v>6347</v>
      </c>
      <c r="K2050" s="12" t="s">
        <v>6476</v>
      </c>
      <c r="M2050" s="12" t="s">
        <v>6566</v>
      </c>
      <c r="N2050" s="12" t="s">
        <v>6478</v>
      </c>
      <c r="O2050" s="12" t="s">
        <v>6479</v>
      </c>
      <c r="Q2050" s="54">
        <v>38600</v>
      </c>
      <c r="S2050" s="8" t="s">
        <v>789</v>
      </c>
      <c r="T2050" s="8" t="s">
        <v>789</v>
      </c>
      <c r="U2050" s="8" t="s">
        <v>376</v>
      </c>
    </row>
    <row r="2051" spans="1:23" ht="15" customHeight="1" x14ac:dyDescent="0.25">
      <c r="A2051" s="15" t="s">
        <v>24</v>
      </c>
      <c r="B2051" s="15">
        <v>2730</v>
      </c>
      <c r="C2051" s="12">
        <v>441</v>
      </c>
      <c r="D2051" s="10" t="str">
        <f t="shared" si="56"/>
        <v>Cladonia macroceras (Delise) Hav.</v>
      </c>
      <c r="E2051" s="12" t="s">
        <v>26</v>
      </c>
      <c r="F2051" s="12" t="s">
        <v>625</v>
      </c>
      <c r="G2051" s="12" t="s">
        <v>6554</v>
      </c>
      <c r="H2051" s="38" t="s">
        <v>5318</v>
      </c>
      <c r="I2051" s="12" t="s">
        <v>74</v>
      </c>
      <c r="J2051" s="12" t="s">
        <v>6347</v>
      </c>
      <c r="K2051" s="12" t="s">
        <v>6476</v>
      </c>
      <c r="M2051" s="12" t="s">
        <v>6566</v>
      </c>
      <c r="N2051" s="12" t="s">
        <v>6478</v>
      </c>
      <c r="O2051" s="12" t="s">
        <v>62</v>
      </c>
      <c r="Q2051" s="54">
        <v>39650</v>
      </c>
      <c r="S2051" s="8" t="s">
        <v>789</v>
      </c>
      <c r="T2051" s="8" t="s">
        <v>789</v>
      </c>
      <c r="U2051" s="8" t="s">
        <v>376</v>
      </c>
    </row>
    <row r="2052" spans="1:23" ht="15" customHeight="1" x14ac:dyDescent="0.25">
      <c r="A2052" s="15" t="s">
        <v>24</v>
      </c>
      <c r="B2052" s="15">
        <v>2731</v>
      </c>
      <c r="D2052" s="10" t="str">
        <f t="shared" si="56"/>
        <v>Cladonia macroceras (Delise) Hav.</v>
      </c>
      <c r="E2052" s="12" t="s">
        <v>26</v>
      </c>
      <c r="F2052" s="12" t="s">
        <v>625</v>
      </c>
      <c r="G2052" s="12" t="s">
        <v>6554</v>
      </c>
      <c r="H2052" s="38" t="s">
        <v>6480</v>
      </c>
      <c r="L2052" s="12" t="s">
        <v>6481</v>
      </c>
      <c r="M2052" s="12" t="s">
        <v>6565</v>
      </c>
      <c r="N2052" s="12" t="s">
        <v>2938</v>
      </c>
      <c r="Q2052" s="54" t="s">
        <v>6482</v>
      </c>
      <c r="S2052" s="8" t="s">
        <v>124</v>
      </c>
      <c r="T2052" s="8" t="s">
        <v>124</v>
      </c>
      <c r="U2052" s="8" t="s">
        <v>376</v>
      </c>
    </row>
    <row r="2053" spans="1:23" ht="15" customHeight="1" x14ac:dyDescent="0.25">
      <c r="A2053" s="15" t="s">
        <v>24</v>
      </c>
      <c r="B2053" s="15">
        <v>2732</v>
      </c>
      <c r="C2053" s="12">
        <v>638</v>
      </c>
      <c r="D2053" s="10" t="str">
        <f t="shared" si="56"/>
        <v>Cladonia gracilis subsp. gracilis (L.) Willd.</v>
      </c>
      <c r="E2053" s="12" t="s">
        <v>26</v>
      </c>
      <c r="F2053" s="12" t="s">
        <v>5651</v>
      </c>
      <c r="G2053" s="12" t="s">
        <v>2686</v>
      </c>
      <c r="H2053" s="38" t="s">
        <v>6483</v>
      </c>
      <c r="I2053" s="12" t="s">
        <v>47</v>
      </c>
      <c r="J2053" s="12" t="s">
        <v>5566</v>
      </c>
      <c r="K2053" s="12" t="s">
        <v>5567</v>
      </c>
      <c r="L2053" s="12" t="s">
        <v>6472</v>
      </c>
      <c r="M2053" s="12" t="s">
        <v>6484</v>
      </c>
      <c r="Q2053" s="54">
        <v>14465</v>
      </c>
      <c r="S2053" s="8" t="s">
        <v>6474</v>
      </c>
      <c r="T2053" s="8" t="s">
        <v>6474</v>
      </c>
      <c r="U2053" s="8" t="s">
        <v>376</v>
      </c>
      <c r="W2053" s="8" t="s">
        <v>5564</v>
      </c>
    </row>
    <row r="2054" spans="1:23" ht="15" customHeight="1" x14ac:dyDescent="0.25">
      <c r="A2054" s="15" t="s">
        <v>24</v>
      </c>
      <c r="B2054" s="15">
        <v>2733</v>
      </c>
      <c r="C2054" s="12" t="s">
        <v>6490</v>
      </c>
      <c r="D2054" s="10" t="str">
        <f t="shared" si="56"/>
        <v>Cladonia maxima (Asahina) Ahti</v>
      </c>
      <c r="E2054" s="12" t="s">
        <v>26</v>
      </c>
      <c r="F2054" s="12" t="s">
        <v>6485</v>
      </c>
      <c r="G2054" s="12" t="s">
        <v>6486</v>
      </c>
      <c r="H2054" s="38" t="s">
        <v>5318</v>
      </c>
      <c r="I2054" s="12" t="s">
        <v>6487</v>
      </c>
      <c r="M2054" s="12" t="s">
        <v>6391</v>
      </c>
      <c r="Q2054" s="12" t="s">
        <v>6488</v>
      </c>
      <c r="S2054" s="8" t="s">
        <v>6489</v>
      </c>
      <c r="T2054" s="8" t="s">
        <v>6489</v>
      </c>
      <c r="U2054" s="8" t="s">
        <v>376</v>
      </c>
    </row>
    <row r="2055" spans="1:23" ht="15" customHeight="1" x14ac:dyDescent="0.25">
      <c r="A2055" s="15" t="s">
        <v>24</v>
      </c>
      <c r="B2055" s="15">
        <v>2734</v>
      </c>
      <c r="C2055" s="12">
        <v>62</v>
      </c>
      <c r="D2055" s="10" t="str">
        <f t="shared" si="56"/>
        <v>Cladonia gracilis subsp. turbinata (Ach.) Ahti</v>
      </c>
      <c r="E2055" s="12" t="s">
        <v>26</v>
      </c>
      <c r="F2055" s="12" t="s">
        <v>6552</v>
      </c>
      <c r="G2055" s="12" t="s">
        <v>6553</v>
      </c>
      <c r="H2055" s="38" t="s">
        <v>6491</v>
      </c>
      <c r="I2055" s="12" t="s">
        <v>4302</v>
      </c>
      <c r="J2055" s="12" t="s">
        <v>6436</v>
      </c>
      <c r="L2055" s="12" t="s">
        <v>6492</v>
      </c>
      <c r="M2055" s="12" t="s">
        <v>6564</v>
      </c>
      <c r="Q2055" s="12" t="s">
        <v>6438</v>
      </c>
      <c r="S2055" s="8" t="s">
        <v>6439</v>
      </c>
      <c r="T2055" s="8" t="s">
        <v>6439</v>
      </c>
      <c r="U2055" s="8" t="s">
        <v>376</v>
      </c>
      <c r="W2055" s="8" t="s">
        <v>6560</v>
      </c>
    </row>
    <row r="2056" spans="1:23" ht="15" customHeight="1" x14ac:dyDescent="0.25">
      <c r="A2056" s="15" t="s">
        <v>24</v>
      </c>
      <c r="B2056" s="15">
        <v>2735</v>
      </c>
      <c r="C2056" s="12">
        <v>1563</v>
      </c>
      <c r="D2056" s="10" t="str">
        <f t="shared" si="56"/>
        <v>Brodoa intestiniformis (Vill.) Goward</v>
      </c>
      <c r="E2056" s="12" t="s">
        <v>206</v>
      </c>
      <c r="F2056" s="12" t="s">
        <v>1354</v>
      </c>
      <c r="G2056" s="12" t="s">
        <v>2646</v>
      </c>
      <c r="H2056" s="38" t="s">
        <v>6493</v>
      </c>
      <c r="I2056" s="12" t="s">
        <v>199</v>
      </c>
      <c r="J2056" s="12" t="s">
        <v>2442</v>
      </c>
      <c r="M2056" s="12" t="s">
        <v>6494</v>
      </c>
      <c r="N2056" s="12" t="s">
        <v>6495</v>
      </c>
      <c r="Q2056" s="54">
        <v>11559</v>
      </c>
      <c r="S2056" s="8" t="s">
        <v>6496</v>
      </c>
      <c r="T2056" s="8" t="s">
        <v>138</v>
      </c>
      <c r="U2056" s="8" t="s">
        <v>376</v>
      </c>
    </row>
    <row r="2057" spans="1:23" ht="15" customHeight="1" x14ac:dyDescent="0.25">
      <c r="A2057" s="15" t="s">
        <v>24</v>
      </c>
      <c r="B2057" s="15">
        <v>2736</v>
      </c>
      <c r="D2057" s="10" t="str">
        <f t="shared" si="56"/>
        <v>Cladonia maxima (Asahina) Ahti</v>
      </c>
      <c r="E2057" s="12" t="s">
        <v>26</v>
      </c>
      <c r="F2057" s="12" t="s">
        <v>6485</v>
      </c>
      <c r="G2057" s="12" t="s">
        <v>6486</v>
      </c>
      <c r="H2057" s="38" t="s">
        <v>6440</v>
      </c>
      <c r="I2057" s="12" t="s">
        <v>27</v>
      </c>
      <c r="J2057" s="12" t="s">
        <v>6497</v>
      </c>
      <c r="K2057" s="12" t="s">
        <v>6498</v>
      </c>
      <c r="L2057" s="12" t="s">
        <v>6499</v>
      </c>
      <c r="Q2057" s="54" t="s">
        <v>6500</v>
      </c>
      <c r="S2057" s="8" t="s">
        <v>6501</v>
      </c>
      <c r="T2057" s="8" t="s">
        <v>6501</v>
      </c>
      <c r="U2057" s="8" t="s">
        <v>376</v>
      </c>
    </row>
    <row r="2058" spans="1:23" ht="15" customHeight="1" x14ac:dyDescent="0.25">
      <c r="A2058" s="15" t="s">
        <v>24</v>
      </c>
      <c r="B2058" s="15">
        <v>2737</v>
      </c>
      <c r="C2058" s="12">
        <v>1399</v>
      </c>
      <c r="D2058" s="10" t="str">
        <f t="shared" si="56"/>
        <v>Cladonia trasii Ahti</v>
      </c>
      <c r="E2058" s="12" t="s">
        <v>26</v>
      </c>
      <c r="F2058" s="12" t="s">
        <v>6502</v>
      </c>
      <c r="G2058" s="12" t="s">
        <v>6503</v>
      </c>
      <c r="H2058" s="38" t="s">
        <v>6504</v>
      </c>
      <c r="I2058" s="12" t="s">
        <v>199</v>
      </c>
      <c r="J2058" s="12" t="s">
        <v>2442</v>
      </c>
      <c r="K2058" s="12" t="s">
        <v>6505</v>
      </c>
      <c r="M2058" s="12" t="s">
        <v>6506</v>
      </c>
      <c r="N2058" s="12" t="s">
        <v>6507</v>
      </c>
      <c r="Q2058" s="54">
        <v>11541</v>
      </c>
      <c r="S2058" s="8" t="s">
        <v>6496</v>
      </c>
      <c r="T2058" s="8" t="s">
        <v>138</v>
      </c>
      <c r="U2058" s="8" t="s">
        <v>376</v>
      </c>
    </row>
    <row r="2059" spans="1:23" ht="15" customHeight="1" x14ac:dyDescent="0.25">
      <c r="A2059" s="15" t="s">
        <v>24</v>
      </c>
      <c r="B2059" s="15">
        <v>2738</v>
      </c>
      <c r="C2059" s="12">
        <v>1766</v>
      </c>
      <c r="D2059" s="10" t="str">
        <f>E2059&amp;" "&amp;F2059&amp;" "&amp;G2059</f>
        <v>Cladonia ecmocyna Leight.</v>
      </c>
      <c r="E2059" s="12" t="s">
        <v>26</v>
      </c>
      <c r="F2059" s="12" t="s">
        <v>6508</v>
      </c>
      <c r="G2059" s="12" t="s">
        <v>1270</v>
      </c>
      <c r="H2059" s="38" t="s">
        <v>6504</v>
      </c>
      <c r="I2059" s="12" t="s">
        <v>199</v>
      </c>
      <c r="J2059" s="12" t="s">
        <v>2442</v>
      </c>
      <c r="K2059" s="12" t="s">
        <v>6505</v>
      </c>
      <c r="M2059" s="12" t="s">
        <v>6509</v>
      </c>
      <c r="N2059" s="12" t="s">
        <v>6510</v>
      </c>
      <c r="Q2059" s="54">
        <v>11574</v>
      </c>
      <c r="S2059" s="8" t="s">
        <v>6496</v>
      </c>
      <c r="T2059" s="8" t="s">
        <v>138</v>
      </c>
      <c r="U2059" s="8" t="s">
        <v>376</v>
      </c>
    </row>
    <row r="2060" spans="1:23" ht="15" customHeight="1" x14ac:dyDescent="0.25">
      <c r="A2060" s="15" t="s">
        <v>24</v>
      </c>
      <c r="B2060" s="15">
        <v>2739</v>
      </c>
      <c r="C2060" s="12">
        <v>1787</v>
      </c>
      <c r="D2060" s="10" t="str">
        <f t="shared" si="56"/>
        <v>Cladonia macroceras (Delise) Hav.</v>
      </c>
      <c r="E2060" s="12" t="s">
        <v>26</v>
      </c>
      <c r="F2060" s="12" t="s">
        <v>625</v>
      </c>
      <c r="G2060" s="12" t="s">
        <v>6554</v>
      </c>
      <c r="H2060" s="38" t="s">
        <v>6511</v>
      </c>
      <c r="I2060" s="12" t="s">
        <v>199</v>
      </c>
      <c r="J2060" s="12" t="s">
        <v>2442</v>
      </c>
      <c r="K2060" s="12" t="s">
        <v>6505</v>
      </c>
      <c r="M2060" s="12" t="s">
        <v>6512</v>
      </c>
      <c r="N2060" s="12" t="s">
        <v>6513</v>
      </c>
      <c r="Q2060" s="54">
        <v>11574</v>
      </c>
      <c r="S2060" s="8" t="s">
        <v>6496</v>
      </c>
      <c r="T2060" s="8" t="s">
        <v>138</v>
      </c>
      <c r="U2060" s="8" t="s">
        <v>376</v>
      </c>
    </row>
    <row r="2061" spans="1:23" ht="15" customHeight="1" x14ac:dyDescent="0.25">
      <c r="A2061" s="15" t="s">
        <v>24</v>
      </c>
      <c r="B2061" s="15">
        <v>2740</v>
      </c>
      <c r="C2061" s="12">
        <v>1396</v>
      </c>
      <c r="D2061" s="10" t="str">
        <f t="shared" si="56"/>
        <v>Cladonia macroceras (Delise) Hav.</v>
      </c>
      <c r="E2061" s="12" t="s">
        <v>26</v>
      </c>
      <c r="F2061" s="12" t="s">
        <v>625</v>
      </c>
      <c r="G2061" s="12" t="s">
        <v>6554</v>
      </c>
      <c r="H2061" s="38" t="s">
        <v>6528</v>
      </c>
      <c r="I2061" s="12" t="s">
        <v>199</v>
      </c>
      <c r="J2061" s="12" t="s">
        <v>2442</v>
      </c>
      <c r="K2061" s="12" t="s">
        <v>6505</v>
      </c>
      <c r="M2061" s="12" t="s">
        <v>6563</v>
      </c>
      <c r="N2061" s="12" t="s">
        <v>6507</v>
      </c>
      <c r="Q2061" s="54">
        <v>11541</v>
      </c>
      <c r="S2061" s="8" t="s">
        <v>6496</v>
      </c>
      <c r="T2061" s="8" t="s">
        <v>138</v>
      </c>
      <c r="U2061" s="8" t="s">
        <v>376</v>
      </c>
    </row>
    <row r="2062" spans="1:23" ht="15" customHeight="1" x14ac:dyDescent="0.25">
      <c r="A2062" s="15" t="s">
        <v>24</v>
      </c>
      <c r="B2062" s="15">
        <v>2741</v>
      </c>
      <c r="C2062" s="12">
        <v>1454</v>
      </c>
      <c r="D2062" s="10" t="str">
        <f t="shared" si="56"/>
        <v>Cladonia trasii Ahti</v>
      </c>
      <c r="E2062" s="12" t="s">
        <v>26</v>
      </c>
      <c r="F2062" s="12" t="s">
        <v>6502</v>
      </c>
      <c r="G2062" s="12" t="s">
        <v>6503</v>
      </c>
      <c r="H2062" s="38" t="s">
        <v>6514</v>
      </c>
      <c r="I2062" s="12" t="s">
        <v>199</v>
      </c>
      <c r="J2062" s="12" t="s">
        <v>2442</v>
      </c>
      <c r="K2062" s="12" t="s">
        <v>6505</v>
      </c>
      <c r="M2062" s="12" t="s">
        <v>6515</v>
      </c>
      <c r="N2062" s="12" t="s">
        <v>6516</v>
      </c>
      <c r="Q2062" s="54">
        <v>11545</v>
      </c>
      <c r="S2062" s="8" t="s">
        <v>6496</v>
      </c>
      <c r="T2062" s="8" t="s">
        <v>138</v>
      </c>
      <c r="U2062" s="8" t="s">
        <v>376</v>
      </c>
    </row>
    <row r="2063" spans="1:23" ht="15" customHeight="1" x14ac:dyDescent="0.25">
      <c r="A2063" s="15" t="s">
        <v>24</v>
      </c>
      <c r="B2063" s="15">
        <v>2742</v>
      </c>
      <c r="C2063" s="12">
        <v>1629</v>
      </c>
      <c r="D2063" s="10" t="str">
        <f t="shared" si="56"/>
        <v>Cladonia trasii Ahti</v>
      </c>
      <c r="E2063" s="12" t="s">
        <v>26</v>
      </c>
      <c r="F2063" s="12" t="s">
        <v>6502</v>
      </c>
      <c r="G2063" s="12" t="s">
        <v>6503</v>
      </c>
      <c r="H2063" s="38" t="s">
        <v>6517</v>
      </c>
      <c r="I2063" s="12" t="s">
        <v>199</v>
      </c>
      <c r="J2063" s="12" t="s">
        <v>2442</v>
      </c>
      <c r="K2063" s="12" t="s">
        <v>6505</v>
      </c>
      <c r="M2063" s="12" t="s">
        <v>6518</v>
      </c>
      <c r="N2063" s="12" t="s">
        <v>6519</v>
      </c>
      <c r="Q2063" s="54">
        <v>11566</v>
      </c>
      <c r="S2063" s="8" t="s">
        <v>6496</v>
      </c>
      <c r="T2063" s="8" t="s">
        <v>138</v>
      </c>
      <c r="U2063" s="8" t="s">
        <v>376</v>
      </c>
    </row>
    <row r="2064" spans="1:23" ht="15" customHeight="1" x14ac:dyDescent="0.25">
      <c r="A2064" s="15" t="s">
        <v>24</v>
      </c>
      <c r="B2064" s="15">
        <v>2743</v>
      </c>
      <c r="C2064" s="12">
        <v>1834</v>
      </c>
      <c r="D2064" s="10" t="str">
        <f t="shared" si="56"/>
        <v>Cladonia macroceras (Delise) Hav.</v>
      </c>
      <c r="E2064" s="12" t="s">
        <v>26</v>
      </c>
      <c r="F2064" s="12" t="s">
        <v>625</v>
      </c>
      <c r="G2064" s="12" t="s">
        <v>6554</v>
      </c>
      <c r="H2064" s="38" t="s">
        <v>6520</v>
      </c>
      <c r="I2064" s="12" t="s">
        <v>199</v>
      </c>
      <c r="J2064" s="12" t="s">
        <v>2442</v>
      </c>
      <c r="K2064" s="12" t="s">
        <v>6505</v>
      </c>
      <c r="M2064" s="12" t="s">
        <v>6521</v>
      </c>
      <c r="N2064" s="12" t="s">
        <v>6522</v>
      </c>
      <c r="Q2064" s="54">
        <v>11579</v>
      </c>
      <c r="S2064" s="8" t="s">
        <v>6496</v>
      </c>
      <c r="T2064" s="8" t="s">
        <v>138</v>
      </c>
      <c r="U2064" s="8" t="s">
        <v>376</v>
      </c>
    </row>
    <row r="2065" spans="1:23" ht="15" customHeight="1" x14ac:dyDescent="0.25">
      <c r="A2065" s="15" t="s">
        <v>24</v>
      </c>
      <c r="B2065" s="15">
        <v>2744</v>
      </c>
      <c r="C2065" s="12">
        <v>1828</v>
      </c>
      <c r="D2065" s="10" t="str">
        <f t="shared" si="56"/>
        <v>Cladonia macroceras (Delise) Hav.</v>
      </c>
      <c r="E2065" s="12" t="s">
        <v>26</v>
      </c>
      <c r="F2065" s="12" t="s">
        <v>625</v>
      </c>
      <c r="G2065" s="12" t="s">
        <v>6554</v>
      </c>
      <c r="H2065" s="38" t="s">
        <v>6520</v>
      </c>
      <c r="I2065" s="12" t="s">
        <v>199</v>
      </c>
      <c r="J2065" s="12" t="s">
        <v>2442</v>
      </c>
      <c r="K2065" s="12" t="s">
        <v>6505</v>
      </c>
      <c r="M2065" s="12" t="s">
        <v>6523</v>
      </c>
      <c r="N2065" s="12" t="s">
        <v>2220</v>
      </c>
      <c r="Q2065" s="54">
        <v>11579</v>
      </c>
      <c r="S2065" s="8" t="s">
        <v>6496</v>
      </c>
      <c r="T2065" s="8" t="s">
        <v>138</v>
      </c>
      <c r="U2065" s="8" t="s">
        <v>376</v>
      </c>
    </row>
    <row r="2066" spans="1:23" ht="15" customHeight="1" x14ac:dyDescent="0.25">
      <c r="A2066" s="15" t="s">
        <v>24</v>
      </c>
      <c r="B2066" s="15">
        <v>2745</v>
      </c>
      <c r="C2066" s="12">
        <v>1630</v>
      </c>
      <c r="D2066" s="10" t="str">
        <f t="shared" si="56"/>
        <v>Cladonia trasii Ahti</v>
      </c>
      <c r="E2066" s="12" t="s">
        <v>26</v>
      </c>
      <c r="F2066" s="12" t="s">
        <v>6502</v>
      </c>
      <c r="G2066" s="12" t="s">
        <v>6503</v>
      </c>
      <c r="H2066" s="38" t="s">
        <v>6514</v>
      </c>
      <c r="I2066" s="12" t="s">
        <v>199</v>
      </c>
      <c r="J2066" s="12" t="s">
        <v>2442</v>
      </c>
      <c r="K2066" s="12" t="s">
        <v>6505</v>
      </c>
      <c r="M2066" s="12" t="s">
        <v>6524</v>
      </c>
      <c r="N2066" s="12" t="s">
        <v>6519</v>
      </c>
      <c r="Q2066" s="54">
        <v>11566</v>
      </c>
      <c r="S2066" s="8" t="s">
        <v>6496</v>
      </c>
      <c r="T2066" s="8" t="s">
        <v>138</v>
      </c>
      <c r="U2066" s="8" t="s">
        <v>376</v>
      </c>
    </row>
    <row r="2067" spans="1:23" ht="15" customHeight="1" x14ac:dyDescent="0.25">
      <c r="A2067" s="15" t="s">
        <v>24</v>
      </c>
      <c r="B2067" s="15">
        <v>2746</v>
      </c>
      <c r="C2067" s="12">
        <v>1668</v>
      </c>
      <c r="D2067" s="10" t="str">
        <f t="shared" si="56"/>
        <v>Cladonia ecmocyna Leight.</v>
      </c>
      <c r="E2067" s="12" t="s">
        <v>26</v>
      </c>
      <c r="F2067" s="12" t="s">
        <v>6508</v>
      </c>
      <c r="G2067" s="12" t="s">
        <v>1270</v>
      </c>
      <c r="H2067" s="38" t="s">
        <v>6504</v>
      </c>
      <c r="I2067" s="12" t="s">
        <v>199</v>
      </c>
      <c r="J2067" s="12" t="s">
        <v>2442</v>
      </c>
      <c r="K2067" s="12" t="s">
        <v>6505</v>
      </c>
      <c r="M2067" s="12" t="s">
        <v>6525</v>
      </c>
      <c r="N2067" s="12" t="s">
        <v>6526</v>
      </c>
      <c r="Q2067" s="54">
        <v>11569</v>
      </c>
      <c r="S2067" s="8" t="s">
        <v>6496</v>
      </c>
      <c r="T2067" s="8" t="s">
        <v>138</v>
      </c>
      <c r="U2067" s="8" t="s">
        <v>376</v>
      </c>
    </row>
    <row r="2068" spans="1:23" ht="15" customHeight="1" x14ac:dyDescent="0.25">
      <c r="A2068" s="15" t="s">
        <v>24</v>
      </c>
      <c r="B2068" s="15">
        <v>2747</v>
      </c>
      <c r="C2068" s="12">
        <v>1549</v>
      </c>
      <c r="D2068" s="10" t="str">
        <f t="shared" si="56"/>
        <v>Cladonia ecmocyna Leight.</v>
      </c>
      <c r="E2068" s="12" t="s">
        <v>26</v>
      </c>
      <c r="F2068" s="12" t="s">
        <v>6508</v>
      </c>
      <c r="G2068" s="12" t="s">
        <v>1270</v>
      </c>
      <c r="H2068" s="38" t="s">
        <v>6527</v>
      </c>
      <c r="I2068" s="12" t="s">
        <v>199</v>
      </c>
      <c r="J2068" s="12" t="s">
        <v>2442</v>
      </c>
      <c r="K2068" s="12" t="s">
        <v>6505</v>
      </c>
      <c r="M2068" s="12" t="s">
        <v>6562</v>
      </c>
      <c r="N2068" s="12" t="s">
        <v>6529</v>
      </c>
      <c r="Q2068" s="54">
        <v>11555</v>
      </c>
      <c r="S2068" s="8" t="s">
        <v>6496</v>
      </c>
      <c r="T2068" s="8" t="s">
        <v>138</v>
      </c>
      <c r="U2068" s="8" t="s">
        <v>376</v>
      </c>
    </row>
    <row r="2069" spans="1:23" ht="15" customHeight="1" x14ac:dyDescent="0.25">
      <c r="A2069" s="15" t="s">
        <v>24</v>
      </c>
      <c r="B2069" s="15">
        <v>2748</v>
      </c>
      <c r="C2069" s="12">
        <v>1806</v>
      </c>
      <c r="D2069" s="10" t="str">
        <f t="shared" si="56"/>
        <v>Cladonia ecmocyna Leight.</v>
      </c>
      <c r="E2069" s="12" t="s">
        <v>26</v>
      </c>
      <c r="F2069" s="12" t="s">
        <v>6508</v>
      </c>
      <c r="G2069" s="12" t="s">
        <v>1270</v>
      </c>
      <c r="H2069" s="38" t="s">
        <v>6527</v>
      </c>
      <c r="I2069" s="12" t="s">
        <v>199</v>
      </c>
      <c r="J2069" s="12" t="s">
        <v>2442</v>
      </c>
      <c r="K2069" s="12" t="s">
        <v>6505</v>
      </c>
      <c r="M2069" s="12" t="s">
        <v>6530</v>
      </c>
      <c r="N2069" s="12" t="s">
        <v>6531</v>
      </c>
      <c r="Q2069" s="54">
        <v>11577</v>
      </c>
      <c r="S2069" s="8" t="s">
        <v>6496</v>
      </c>
      <c r="T2069" s="8" t="s">
        <v>138</v>
      </c>
      <c r="U2069" s="8" t="s">
        <v>376</v>
      </c>
    </row>
    <row r="2070" spans="1:23" ht="15" customHeight="1" x14ac:dyDescent="0.25">
      <c r="A2070" s="15" t="s">
        <v>24</v>
      </c>
      <c r="B2070" s="15">
        <v>2749</v>
      </c>
      <c r="D2070" s="10" t="str">
        <f t="shared" ref="D2070:D2133" si="57">E2070&amp;" "&amp;F2070&amp;" "&amp;G2070</f>
        <v>Cladonia macroceras (Delise) Hav.</v>
      </c>
      <c r="E2070" s="12" t="s">
        <v>26</v>
      </c>
      <c r="F2070" s="12" t="s">
        <v>625</v>
      </c>
      <c r="G2070" s="12" t="s">
        <v>6554</v>
      </c>
      <c r="H2070" s="38" t="s">
        <v>5318</v>
      </c>
      <c r="I2070" s="12" t="s">
        <v>74</v>
      </c>
      <c r="J2070" s="12" t="s">
        <v>6347</v>
      </c>
      <c r="K2070" s="12" t="s">
        <v>6476</v>
      </c>
      <c r="L2070" s="12" t="s">
        <v>2003</v>
      </c>
      <c r="M2070" s="12" t="s">
        <v>6532</v>
      </c>
      <c r="N2070" s="12" t="s">
        <v>5695</v>
      </c>
      <c r="Q2070" s="54">
        <v>35217</v>
      </c>
      <c r="S2070" s="8" t="s">
        <v>195</v>
      </c>
      <c r="T2070" s="8" t="s">
        <v>195</v>
      </c>
      <c r="U2070" s="8" t="s">
        <v>376</v>
      </c>
    </row>
    <row r="2071" spans="1:23" ht="15" customHeight="1" x14ac:dyDescent="0.25">
      <c r="A2071" s="15" t="s">
        <v>24</v>
      </c>
      <c r="B2071" s="15">
        <v>2750</v>
      </c>
      <c r="D2071" s="10" t="str">
        <f t="shared" si="57"/>
        <v>Cladonia macroceras (Delise) Hav.</v>
      </c>
      <c r="E2071" s="12" t="s">
        <v>26</v>
      </c>
      <c r="F2071" s="12" t="s">
        <v>625</v>
      </c>
      <c r="G2071" s="12" t="s">
        <v>6554</v>
      </c>
      <c r="H2071" s="38" t="s">
        <v>6533</v>
      </c>
      <c r="I2071" s="12" t="s">
        <v>199</v>
      </c>
      <c r="J2071" s="12" t="s">
        <v>2442</v>
      </c>
      <c r="M2071" s="12" t="s">
        <v>6301</v>
      </c>
      <c r="N2071" s="12" t="s">
        <v>6535</v>
      </c>
      <c r="Q2071" s="12" t="s">
        <v>6534</v>
      </c>
      <c r="S2071" s="8" t="s">
        <v>138</v>
      </c>
      <c r="T2071" s="8" t="s">
        <v>138</v>
      </c>
      <c r="U2071" s="8" t="s">
        <v>376</v>
      </c>
    </row>
    <row r="2072" spans="1:23" ht="15" customHeight="1" x14ac:dyDescent="0.25">
      <c r="A2072" s="15" t="s">
        <v>24</v>
      </c>
      <c r="B2072" s="15">
        <v>2751</v>
      </c>
      <c r="C2072" s="12">
        <v>63</v>
      </c>
      <c r="D2072" s="10" t="str">
        <f t="shared" si="57"/>
        <v>Cladonia gracilis subsp. gracilis (L.) Willd.</v>
      </c>
      <c r="E2072" s="12" t="s">
        <v>26</v>
      </c>
      <c r="F2072" s="12" t="s">
        <v>5651</v>
      </c>
      <c r="G2072" s="12" t="s">
        <v>2686</v>
      </c>
      <c r="H2072" s="38" t="s">
        <v>6536</v>
      </c>
      <c r="I2072" s="12" t="s">
        <v>4302</v>
      </c>
      <c r="J2072" s="12" t="s">
        <v>6436</v>
      </c>
      <c r="K2072" s="12" t="s">
        <v>6537</v>
      </c>
      <c r="M2072" s="12" t="s">
        <v>6538</v>
      </c>
      <c r="Q2072" s="12" t="s">
        <v>6438</v>
      </c>
      <c r="S2072" s="8" t="s">
        <v>6439</v>
      </c>
      <c r="T2072" s="8" t="s">
        <v>6439</v>
      </c>
      <c r="U2072" s="8" t="s">
        <v>376</v>
      </c>
      <c r="W2072" s="8" t="s">
        <v>6560</v>
      </c>
    </row>
    <row r="2073" spans="1:23" ht="15" customHeight="1" x14ac:dyDescent="0.25">
      <c r="A2073" s="15" t="s">
        <v>24</v>
      </c>
      <c r="B2073" s="15">
        <v>2752</v>
      </c>
      <c r="D2073" s="10" t="str">
        <f t="shared" si="57"/>
        <v>Cladonia macroceras (Delise) Hav.</v>
      </c>
      <c r="E2073" s="12" t="s">
        <v>26</v>
      </c>
      <c r="F2073" s="12" t="s">
        <v>625</v>
      </c>
      <c r="G2073" s="12" t="s">
        <v>6554</v>
      </c>
      <c r="H2073" s="38" t="s">
        <v>6539</v>
      </c>
      <c r="I2073" s="12" t="s">
        <v>5548</v>
      </c>
      <c r="J2073" s="12" t="s">
        <v>6540</v>
      </c>
      <c r="K2073" s="12" t="s">
        <v>6541</v>
      </c>
      <c r="Q2073" s="54">
        <v>7907</v>
      </c>
      <c r="S2073" s="8" t="s">
        <v>6542</v>
      </c>
      <c r="T2073" s="8" t="s">
        <v>6542</v>
      </c>
      <c r="U2073" s="8" t="s">
        <v>376</v>
      </c>
    </row>
    <row r="2074" spans="1:23" ht="15" customHeight="1" x14ac:dyDescent="0.25">
      <c r="A2074" s="15" t="s">
        <v>24</v>
      </c>
      <c r="B2074" s="15">
        <v>2753</v>
      </c>
      <c r="C2074" s="12">
        <v>1106</v>
      </c>
      <c r="D2074" s="10" t="str">
        <f t="shared" si="57"/>
        <v>Cladonia macroceras (Delise) Hav.</v>
      </c>
      <c r="E2074" s="12" t="s">
        <v>26</v>
      </c>
      <c r="F2074" s="12" t="s">
        <v>625</v>
      </c>
      <c r="G2074" s="12" t="s">
        <v>6554</v>
      </c>
      <c r="H2074" s="38" t="s">
        <v>6520</v>
      </c>
      <c r="I2074" s="12" t="s">
        <v>934</v>
      </c>
      <c r="J2074" s="12" t="s">
        <v>6543</v>
      </c>
      <c r="K2074" s="12" t="s">
        <v>6544</v>
      </c>
      <c r="M2074" s="12" t="s">
        <v>6545</v>
      </c>
      <c r="N2074" s="12" t="s">
        <v>5257</v>
      </c>
      <c r="Q2074" s="54">
        <v>9736</v>
      </c>
      <c r="S2074" s="8" t="s">
        <v>6546</v>
      </c>
      <c r="T2074" s="8" t="s">
        <v>6542</v>
      </c>
      <c r="U2074" s="8" t="s">
        <v>376</v>
      </c>
      <c r="W2074" s="8" t="s">
        <v>6559</v>
      </c>
    </row>
    <row r="2075" spans="1:23" ht="15" customHeight="1" x14ac:dyDescent="0.25">
      <c r="A2075" s="15" t="s">
        <v>24</v>
      </c>
      <c r="B2075" s="15">
        <v>2754</v>
      </c>
      <c r="C2075" s="12">
        <v>423</v>
      </c>
      <c r="D2075" s="10" t="str">
        <f t="shared" si="57"/>
        <v>Cladonia gracilis subsp. gracilis (L.) Willd.</v>
      </c>
      <c r="E2075" s="12" t="s">
        <v>26</v>
      </c>
      <c r="F2075" s="12" t="s">
        <v>5651</v>
      </c>
      <c r="G2075" s="12" t="s">
        <v>2686</v>
      </c>
      <c r="H2075" s="38" t="s">
        <v>6547</v>
      </c>
      <c r="I2075" s="12" t="s">
        <v>47</v>
      </c>
      <c r="M2075" s="12" t="s">
        <v>6577</v>
      </c>
      <c r="Q2075" s="12" t="s">
        <v>6578</v>
      </c>
      <c r="S2075" s="8" t="s">
        <v>6439</v>
      </c>
      <c r="T2075" s="8" t="s">
        <v>6439</v>
      </c>
      <c r="U2075" s="8" t="s">
        <v>376</v>
      </c>
    </row>
    <row r="2076" spans="1:23" ht="15" customHeight="1" x14ac:dyDescent="0.25">
      <c r="A2076" s="15" t="s">
        <v>24</v>
      </c>
      <c r="B2076" s="15">
        <v>2755</v>
      </c>
      <c r="D2076" s="10" t="str">
        <f t="shared" si="57"/>
        <v>Cladonia gracilis subsp. gracilis (L.) Willd.</v>
      </c>
      <c r="E2076" s="12" t="s">
        <v>26</v>
      </c>
      <c r="F2076" s="12" t="s">
        <v>5651</v>
      </c>
      <c r="G2076" s="12" t="s">
        <v>2686</v>
      </c>
      <c r="H2076" s="38" t="s">
        <v>6573</v>
      </c>
      <c r="I2076" s="12" t="s">
        <v>4302</v>
      </c>
      <c r="J2076" s="12" t="s">
        <v>6574</v>
      </c>
      <c r="L2076" s="12" t="s">
        <v>6575</v>
      </c>
      <c r="Q2076" s="54">
        <v>4923</v>
      </c>
      <c r="S2076" s="8" t="s">
        <v>6576</v>
      </c>
      <c r="T2076" s="8" t="s">
        <v>6576</v>
      </c>
      <c r="U2076" s="8" t="s">
        <v>376</v>
      </c>
    </row>
    <row r="2077" spans="1:23" ht="15" customHeight="1" x14ac:dyDescent="0.25">
      <c r="A2077" s="15" t="s">
        <v>24</v>
      </c>
      <c r="B2077" s="15">
        <v>2756</v>
      </c>
      <c r="C2077" s="12">
        <v>421</v>
      </c>
      <c r="D2077" s="10" t="str">
        <f t="shared" si="57"/>
        <v>Cladonia gracilis subsp. gracilis (L.) Willd.</v>
      </c>
      <c r="E2077" s="12" t="s">
        <v>26</v>
      </c>
      <c r="F2077" s="12" t="s">
        <v>5651</v>
      </c>
      <c r="G2077" s="12" t="s">
        <v>2686</v>
      </c>
      <c r="H2077" s="38" t="s">
        <v>6579</v>
      </c>
      <c r="I2077" s="12" t="s">
        <v>47</v>
      </c>
      <c r="J2077" s="12" t="s">
        <v>6436</v>
      </c>
      <c r="K2077" s="12" t="s">
        <v>6580</v>
      </c>
      <c r="L2077" s="12" t="s">
        <v>6581</v>
      </c>
      <c r="M2077" s="12" t="s">
        <v>6582</v>
      </c>
      <c r="Q2077" s="12" t="s">
        <v>6583</v>
      </c>
      <c r="S2077" s="8" t="s">
        <v>6439</v>
      </c>
      <c r="T2077" s="8" t="s">
        <v>6439</v>
      </c>
      <c r="U2077" s="8" t="s">
        <v>376</v>
      </c>
    </row>
    <row r="2078" spans="1:23" ht="15" customHeight="1" x14ac:dyDescent="0.25">
      <c r="A2078" s="15" t="s">
        <v>24</v>
      </c>
      <c r="B2078" s="15">
        <v>2757</v>
      </c>
      <c r="D2078" s="10" t="str">
        <f t="shared" si="57"/>
        <v>Cladonia macroceras (Delise) Hav.</v>
      </c>
      <c r="E2078" s="12" t="s">
        <v>26</v>
      </c>
      <c r="F2078" s="12" t="s">
        <v>625</v>
      </c>
      <c r="G2078" s="12" t="s">
        <v>6554</v>
      </c>
      <c r="H2078" s="38" t="s">
        <v>6584</v>
      </c>
      <c r="I2078" s="12" t="s">
        <v>27</v>
      </c>
      <c r="J2078" s="12" t="s">
        <v>6296</v>
      </c>
      <c r="K2078" s="12" t="s">
        <v>6300</v>
      </c>
      <c r="L2078" s="12" t="s">
        <v>6585</v>
      </c>
      <c r="M2078" s="12" t="s">
        <v>6586</v>
      </c>
      <c r="N2078" s="12" t="s">
        <v>6587</v>
      </c>
      <c r="Q2078" s="54">
        <v>8270</v>
      </c>
      <c r="S2078" s="8" t="s">
        <v>148</v>
      </c>
      <c r="T2078" s="8" t="s">
        <v>148</v>
      </c>
      <c r="U2078" s="8" t="s">
        <v>376</v>
      </c>
    </row>
    <row r="2079" spans="1:23" ht="15" customHeight="1" x14ac:dyDescent="0.25">
      <c r="A2079" s="15" t="s">
        <v>24</v>
      </c>
      <c r="B2079" s="15">
        <v>2758</v>
      </c>
      <c r="C2079" s="12">
        <v>1800</v>
      </c>
      <c r="D2079" s="10" t="str">
        <f t="shared" si="57"/>
        <v>Cladonia macroceras (Delise) Hav.</v>
      </c>
      <c r="E2079" s="12" t="s">
        <v>26</v>
      </c>
      <c r="F2079" s="12" t="s">
        <v>625</v>
      </c>
      <c r="G2079" s="12" t="s">
        <v>6554</v>
      </c>
      <c r="H2079" s="38" t="s">
        <v>5318</v>
      </c>
      <c r="I2079" s="12" t="s">
        <v>74</v>
      </c>
      <c r="J2079" s="12" t="s">
        <v>2361</v>
      </c>
      <c r="K2079" s="12" t="s">
        <v>6588</v>
      </c>
      <c r="L2079" s="12" t="s">
        <v>6589</v>
      </c>
      <c r="M2079" s="12" t="s">
        <v>6590</v>
      </c>
      <c r="N2079" s="12" t="s">
        <v>6591</v>
      </c>
      <c r="Q2079" s="54">
        <v>10175</v>
      </c>
      <c r="S2079" s="8" t="s">
        <v>6451</v>
      </c>
      <c r="T2079" s="8" t="s">
        <v>6451</v>
      </c>
      <c r="U2079" s="8" t="s">
        <v>376</v>
      </c>
      <c r="W2079" s="8" t="s">
        <v>6600</v>
      </c>
    </row>
    <row r="2080" spans="1:23" ht="15" customHeight="1" x14ac:dyDescent="0.25">
      <c r="A2080" s="15" t="s">
        <v>24</v>
      </c>
      <c r="B2080" s="15">
        <v>2759</v>
      </c>
      <c r="D2080" s="10" t="str">
        <f t="shared" si="57"/>
        <v>Cladonia macroceras (Delise) Hav.</v>
      </c>
      <c r="E2080" s="12" t="s">
        <v>26</v>
      </c>
      <c r="F2080" s="12" t="s">
        <v>625</v>
      </c>
      <c r="G2080" s="12" t="s">
        <v>6554</v>
      </c>
      <c r="H2080" s="38" t="s">
        <v>6592</v>
      </c>
      <c r="I2080" s="12" t="s">
        <v>74</v>
      </c>
      <c r="J2080" s="12" t="s">
        <v>5923</v>
      </c>
      <c r="K2080" s="12" t="s">
        <v>6593</v>
      </c>
      <c r="L2080" s="12" t="s">
        <v>1228</v>
      </c>
      <c r="M2080" s="12" t="s">
        <v>6594</v>
      </c>
      <c r="N2080" s="54"/>
      <c r="Q2080" s="54">
        <v>7809</v>
      </c>
      <c r="S2080" s="8" t="s">
        <v>148</v>
      </c>
      <c r="T2080" s="8" t="s">
        <v>148</v>
      </c>
      <c r="U2080" s="8" t="s">
        <v>376</v>
      </c>
    </row>
    <row r="2081" spans="1:23" ht="15" customHeight="1" x14ac:dyDescent="0.25">
      <c r="A2081" s="15" t="s">
        <v>24</v>
      </c>
      <c r="B2081" s="15">
        <v>2760</v>
      </c>
      <c r="D2081" s="10" t="str">
        <f t="shared" si="57"/>
        <v>Cladonia macroceras (Delise) Hav.</v>
      </c>
      <c r="E2081" s="12" t="s">
        <v>26</v>
      </c>
      <c r="F2081" s="12" t="s">
        <v>625</v>
      </c>
      <c r="G2081" s="12" t="s">
        <v>6554</v>
      </c>
      <c r="H2081" s="38" t="s">
        <v>6595</v>
      </c>
      <c r="I2081" s="12" t="s">
        <v>199</v>
      </c>
      <c r="J2081" s="12" t="s">
        <v>2442</v>
      </c>
      <c r="K2081" s="12" t="s">
        <v>6596</v>
      </c>
      <c r="M2081" s="12" t="s">
        <v>6597</v>
      </c>
      <c r="N2081" s="12" t="s">
        <v>6598</v>
      </c>
      <c r="Q2081" s="12" t="s">
        <v>6599</v>
      </c>
      <c r="S2081" s="8" t="s">
        <v>138</v>
      </c>
      <c r="T2081" s="8" t="s">
        <v>138</v>
      </c>
      <c r="U2081" s="8" t="s">
        <v>376</v>
      </c>
    </row>
    <row r="2082" spans="1:23" ht="15" customHeight="1" x14ac:dyDescent="0.25">
      <c r="A2082" s="15" t="s">
        <v>24</v>
      </c>
      <c r="B2082" s="15">
        <v>2761</v>
      </c>
      <c r="C2082" s="12">
        <v>217</v>
      </c>
      <c r="D2082" s="10" t="str">
        <f t="shared" si="57"/>
        <v>Cladonia gracilis subsp. gracilis (L.) Willd.</v>
      </c>
      <c r="E2082" s="12" t="s">
        <v>26</v>
      </c>
      <c r="F2082" s="12" t="s">
        <v>5651</v>
      </c>
      <c r="G2082" s="12" t="s">
        <v>2686</v>
      </c>
      <c r="H2082" s="38" t="s">
        <v>5318</v>
      </c>
      <c r="I2082" s="12" t="s">
        <v>263</v>
      </c>
      <c r="J2082" s="12" t="s">
        <v>6601</v>
      </c>
      <c r="K2082" s="12" t="s">
        <v>6602</v>
      </c>
      <c r="M2082" s="12" t="s">
        <v>6603</v>
      </c>
      <c r="Q2082" s="12" t="s">
        <v>6604</v>
      </c>
      <c r="S2082" s="8" t="s">
        <v>6618</v>
      </c>
      <c r="T2082" s="8" t="s">
        <v>6618</v>
      </c>
      <c r="U2082" s="8" t="s">
        <v>376</v>
      </c>
      <c r="W2082" s="8" t="s">
        <v>6600</v>
      </c>
    </row>
    <row r="2083" spans="1:23" ht="15" customHeight="1" x14ac:dyDescent="0.25">
      <c r="A2083" s="15" t="s">
        <v>24</v>
      </c>
      <c r="B2083" s="15">
        <v>2762</v>
      </c>
      <c r="D2083" s="10" t="str">
        <f t="shared" si="57"/>
        <v>Cladonia macroceras (Delise) Hav.</v>
      </c>
      <c r="E2083" s="12" t="s">
        <v>26</v>
      </c>
      <c r="F2083" s="12" t="s">
        <v>625</v>
      </c>
      <c r="G2083" s="12" t="s">
        <v>6554</v>
      </c>
      <c r="H2083" s="38" t="s">
        <v>6539</v>
      </c>
      <c r="I2083" s="12" t="s">
        <v>199</v>
      </c>
      <c r="J2083" s="12" t="s">
        <v>6605</v>
      </c>
      <c r="K2083" s="12" t="s">
        <v>6606</v>
      </c>
      <c r="L2083" s="12" t="s">
        <v>6607</v>
      </c>
      <c r="M2083" s="12" t="s">
        <v>6608</v>
      </c>
      <c r="N2083" s="12" t="s">
        <v>6609</v>
      </c>
      <c r="Q2083" s="12" t="s">
        <v>6610</v>
      </c>
      <c r="S2083" s="8" t="s">
        <v>138</v>
      </c>
      <c r="T2083" s="8" t="s">
        <v>138</v>
      </c>
      <c r="U2083" s="8" t="s">
        <v>376</v>
      </c>
    </row>
    <row r="2084" spans="1:23" ht="15" customHeight="1" x14ac:dyDescent="0.25">
      <c r="A2084" s="15" t="s">
        <v>24</v>
      </c>
      <c r="B2084" s="15">
        <v>2763</v>
      </c>
      <c r="C2084" s="12">
        <v>931</v>
      </c>
      <c r="D2084" s="10" t="str">
        <f t="shared" si="57"/>
        <v>Cladonia gracilis subps. gracilis (L.) Willd.</v>
      </c>
      <c r="E2084" s="12" t="s">
        <v>26</v>
      </c>
      <c r="F2084" s="12" t="s">
        <v>6611</v>
      </c>
      <c r="G2084" s="12" t="s">
        <v>2686</v>
      </c>
      <c r="H2084" s="38" t="s">
        <v>6612</v>
      </c>
      <c r="I2084" s="12" t="s">
        <v>263</v>
      </c>
      <c r="K2084" s="12" t="s">
        <v>6613</v>
      </c>
      <c r="M2084" s="12" t="s">
        <v>6614</v>
      </c>
      <c r="N2084" s="12" t="s">
        <v>1714</v>
      </c>
      <c r="Q2084" s="12" t="s">
        <v>6615</v>
      </c>
      <c r="S2084" s="8" t="s">
        <v>6616</v>
      </c>
      <c r="T2084" s="8" t="s">
        <v>6616</v>
      </c>
      <c r="U2084" s="8" t="s">
        <v>376</v>
      </c>
      <c r="W2084" s="8" t="s">
        <v>6600</v>
      </c>
    </row>
    <row r="2085" spans="1:23" ht="15" customHeight="1" x14ac:dyDescent="0.25">
      <c r="A2085" s="15" t="s">
        <v>24</v>
      </c>
      <c r="B2085" s="15">
        <v>2764</v>
      </c>
      <c r="D2085" s="10" t="str">
        <f t="shared" si="57"/>
        <v>Cladonia macroceras (Delise) Hav.</v>
      </c>
      <c r="E2085" s="12" t="s">
        <v>26</v>
      </c>
      <c r="F2085" s="12" t="s">
        <v>625</v>
      </c>
      <c r="G2085" s="12" t="s">
        <v>6554</v>
      </c>
      <c r="H2085" s="38" t="s">
        <v>596</v>
      </c>
      <c r="I2085" s="12" t="s">
        <v>74</v>
      </c>
      <c r="M2085" s="12" t="s">
        <v>6617</v>
      </c>
      <c r="Q2085" s="54">
        <v>4935</v>
      </c>
      <c r="S2085" s="8" t="s">
        <v>138</v>
      </c>
      <c r="T2085" s="8" t="s">
        <v>138</v>
      </c>
      <c r="U2085" s="8" t="s">
        <v>376</v>
      </c>
    </row>
    <row r="2086" spans="1:23" ht="15" customHeight="1" x14ac:dyDescent="0.25">
      <c r="A2086" s="15" t="s">
        <v>24</v>
      </c>
      <c r="B2086" s="15">
        <v>2765</v>
      </c>
      <c r="C2086" s="12">
        <v>1363</v>
      </c>
      <c r="D2086" s="10" t="str">
        <f t="shared" si="57"/>
        <v>Cladonia gracilis subsp. gracilis (L.) Willd.</v>
      </c>
      <c r="E2086" s="12" t="s">
        <v>26</v>
      </c>
      <c r="F2086" s="12" t="s">
        <v>5651</v>
      </c>
      <c r="G2086" s="12" t="s">
        <v>2686</v>
      </c>
      <c r="H2086" s="38" t="s">
        <v>5318</v>
      </c>
      <c r="M2086" s="12" t="s">
        <v>6619</v>
      </c>
      <c r="Q2086" s="12" t="s">
        <v>6620</v>
      </c>
      <c r="S2086" s="8" t="s">
        <v>6618</v>
      </c>
      <c r="T2086" s="8" t="s">
        <v>6618</v>
      </c>
      <c r="U2086" s="8" t="s">
        <v>376</v>
      </c>
    </row>
    <row r="2087" spans="1:23" ht="15" customHeight="1" x14ac:dyDescent="0.25">
      <c r="A2087" s="15" t="s">
        <v>24</v>
      </c>
      <c r="B2087" s="15">
        <v>2766</v>
      </c>
      <c r="D2087" s="10" t="str">
        <f t="shared" si="57"/>
        <v>Cladonia macroceras (Delise) Hav.</v>
      </c>
      <c r="E2087" s="12" t="s">
        <v>26</v>
      </c>
      <c r="F2087" s="12" t="s">
        <v>625</v>
      </c>
      <c r="G2087" s="12" t="s">
        <v>6554</v>
      </c>
      <c r="H2087" s="38" t="s">
        <v>596</v>
      </c>
      <c r="I2087" s="12" t="s">
        <v>74</v>
      </c>
      <c r="L2087" s="12" t="s">
        <v>5665</v>
      </c>
      <c r="M2087" s="12" t="s">
        <v>6621</v>
      </c>
      <c r="Q2087" s="54">
        <v>4828</v>
      </c>
      <c r="S2087" s="8" t="s">
        <v>138</v>
      </c>
      <c r="T2087" s="8" t="s">
        <v>138</v>
      </c>
      <c r="U2087" s="8" t="s">
        <v>376</v>
      </c>
    </row>
    <row r="2088" spans="1:23" ht="15" customHeight="1" x14ac:dyDescent="0.25">
      <c r="A2088" s="15" t="s">
        <v>24</v>
      </c>
      <c r="B2088" s="15">
        <v>2767</v>
      </c>
      <c r="D2088" s="10" t="str">
        <f t="shared" si="57"/>
        <v>Cladonia ecmocyna Leight.</v>
      </c>
      <c r="E2088" s="12" t="s">
        <v>26</v>
      </c>
      <c r="F2088" s="12" t="s">
        <v>6508</v>
      </c>
      <c r="G2088" s="12" t="s">
        <v>1270</v>
      </c>
      <c r="H2088" s="38" t="s">
        <v>6622</v>
      </c>
      <c r="I2088" s="12" t="s">
        <v>4302</v>
      </c>
      <c r="J2088" s="12" t="s">
        <v>6755</v>
      </c>
      <c r="M2088" s="12" t="s">
        <v>6756</v>
      </c>
      <c r="Q2088" s="54">
        <v>3843</v>
      </c>
      <c r="S2088" s="8" t="s">
        <v>6542</v>
      </c>
      <c r="T2088" s="8" t="s">
        <v>6542</v>
      </c>
      <c r="U2088" s="8" t="s">
        <v>376</v>
      </c>
    </row>
    <row r="2089" spans="1:23" ht="15" customHeight="1" x14ac:dyDescent="0.25">
      <c r="A2089" s="15" t="s">
        <v>24</v>
      </c>
      <c r="B2089" s="15">
        <v>2768</v>
      </c>
      <c r="D2089" s="10" t="str">
        <f t="shared" si="57"/>
        <v>Cladonia macroceras (Delise) Hav.</v>
      </c>
      <c r="E2089" s="12" t="s">
        <v>26</v>
      </c>
      <c r="F2089" s="12" t="s">
        <v>625</v>
      </c>
      <c r="G2089" s="12" t="s">
        <v>6554</v>
      </c>
      <c r="H2089" s="38" t="s">
        <v>596</v>
      </c>
      <c r="I2089" s="12" t="s">
        <v>74</v>
      </c>
      <c r="J2089" s="12" t="s">
        <v>2361</v>
      </c>
      <c r="K2089" s="12" t="s">
        <v>6623</v>
      </c>
      <c r="L2089" s="12" t="s">
        <v>6624</v>
      </c>
      <c r="M2089" s="12" t="s">
        <v>6625</v>
      </c>
      <c r="N2089" s="12" t="s">
        <v>2194</v>
      </c>
      <c r="Q2089" s="12" t="s">
        <v>6626</v>
      </c>
      <c r="S2089" s="8" t="s">
        <v>138</v>
      </c>
      <c r="T2089" s="8" t="s">
        <v>138</v>
      </c>
      <c r="U2089" s="8" t="s">
        <v>376</v>
      </c>
    </row>
    <row r="2090" spans="1:23" ht="15" customHeight="1" x14ac:dyDescent="0.25">
      <c r="A2090" s="15" t="s">
        <v>24</v>
      </c>
      <c r="B2090" s="15">
        <v>2769</v>
      </c>
      <c r="C2090" s="12">
        <v>1133</v>
      </c>
      <c r="D2090" s="10" t="str">
        <f t="shared" si="57"/>
        <v>Cladonia maxima (Asahina) Ahti</v>
      </c>
      <c r="E2090" s="12" t="s">
        <v>26</v>
      </c>
      <c r="F2090" s="12" t="s">
        <v>6485</v>
      </c>
      <c r="G2090" s="12" t="s">
        <v>6486</v>
      </c>
      <c r="H2090" s="38" t="s">
        <v>6627</v>
      </c>
      <c r="I2090" s="12" t="s">
        <v>4302</v>
      </c>
      <c r="J2090" s="12" t="s">
        <v>6460</v>
      </c>
      <c r="K2090" s="12" t="s">
        <v>6628</v>
      </c>
      <c r="L2090" s="12" t="s">
        <v>6629</v>
      </c>
      <c r="M2090" s="12" t="s">
        <v>6630</v>
      </c>
      <c r="N2090" s="12" t="s">
        <v>2084</v>
      </c>
      <c r="Q2090" s="54">
        <v>8623</v>
      </c>
      <c r="S2090" s="8" t="s">
        <v>6462</v>
      </c>
      <c r="T2090" s="8" t="s">
        <v>6462</v>
      </c>
      <c r="U2090" s="8" t="s">
        <v>376</v>
      </c>
      <c r="W2090" s="8" t="s">
        <v>6600</v>
      </c>
    </row>
    <row r="2091" spans="1:23" ht="15" customHeight="1" x14ac:dyDescent="0.25">
      <c r="A2091" s="15" t="s">
        <v>24</v>
      </c>
      <c r="B2091" s="15">
        <v>2770</v>
      </c>
      <c r="D2091" s="10" t="str">
        <f t="shared" si="57"/>
        <v>Cladonia amaurocraca (Flk.) Schaer</v>
      </c>
      <c r="E2091" s="12" t="s">
        <v>26</v>
      </c>
      <c r="F2091" s="12" t="s">
        <v>6631</v>
      </c>
      <c r="G2091" s="12" t="s">
        <v>6632</v>
      </c>
      <c r="H2091" s="38" t="str">
        <f>D2091</f>
        <v>Cladonia amaurocraca (Flk.) Schaer</v>
      </c>
      <c r="I2091" s="12" t="s">
        <v>74</v>
      </c>
      <c r="J2091" s="12" t="s">
        <v>6633</v>
      </c>
      <c r="M2091" s="12" t="s">
        <v>6754</v>
      </c>
      <c r="Q2091" s="54">
        <v>4217</v>
      </c>
      <c r="S2091" s="8" t="s">
        <v>138</v>
      </c>
      <c r="T2091" s="8" t="s">
        <v>138</v>
      </c>
    </row>
    <row r="2092" spans="1:23" ht="15" customHeight="1" x14ac:dyDescent="0.25">
      <c r="A2092" s="15" t="s">
        <v>24</v>
      </c>
      <c r="B2092" s="15">
        <v>2771</v>
      </c>
      <c r="C2092" s="12">
        <v>116</v>
      </c>
      <c r="D2092" s="10" t="str">
        <f t="shared" si="57"/>
        <v>Cladonia macroceras (Delise) Hav.</v>
      </c>
      <c r="E2092" s="12" t="s">
        <v>26</v>
      </c>
      <c r="F2092" s="12" t="s">
        <v>625</v>
      </c>
      <c r="G2092" s="12" t="s">
        <v>6554</v>
      </c>
      <c r="H2092" s="38" t="s">
        <v>6634</v>
      </c>
      <c r="I2092" s="12" t="s">
        <v>199</v>
      </c>
      <c r="J2092" s="12" t="s">
        <v>2442</v>
      </c>
      <c r="M2092" s="12" t="s">
        <v>6635</v>
      </c>
      <c r="N2092" s="12" t="s">
        <v>6333</v>
      </c>
      <c r="Q2092" s="54">
        <v>24056</v>
      </c>
      <c r="S2092" s="8" t="s">
        <v>6636</v>
      </c>
      <c r="T2092" s="8" t="s">
        <v>6636</v>
      </c>
      <c r="U2092" s="8" t="s">
        <v>376</v>
      </c>
      <c r="W2092" s="8" t="s">
        <v>6637</v>
      </c>
    </row>
    <row r="2093" spans="1:23" ht="15" customHeight="1" x14ac:dyDescent="0.25">
      <c r="A2093" s="15" t="s">
        <v>24</v>
      </c>
      <c r="B2093" s="15">
        <v>2772</v>
      </c>
      <c r="D2093" s="10" t="str">
        <f t="shared" si="57"/>
        <v>Cladonia phyllophora Hoffm.</v>
      </c>
      <c r="E2093" s="12" t="s">
        <v>26</v>
      </c>
      <c r="F2093" s="12" t="s">
        <v>661</v>
      </c>
      <c r="G2093" s="12" t="s">
        <v>3151</v>
      </c>
      <c r="H2093" s="38" t="s">
        <v>596</v>
      </c>
      <c r="I2093" s="12" t="s">
        <v>199</v>
      </c>
      <c r="M2093" s="12" t="s">
        <v>6638</v>
      </c>
      <c r="Q2093" s="12" t="s">
        <v>6639</v>
      </c>
      <c r="S2093" s="8" t="s">
        <v>6640</v>
      </c>
      <c r="T2093" s="8" t="s">
        <v>6640</v>
      </c>
      <c r="U2093" s="8" t="s">
        <v>376</v>
      </c>
    </row>
    <row r="2094" spans="1:23" ht="15" customHeight="1" x14ac:dyDescent="0.25">
      <c r="A2094" s="15" t="s">
        <v>24</v>
      </c>
      <c r="B2094" s="15">
        <v>2773</v>
      </c>
      <c r="D2094" s="10" t="str">
        <f t="shared" si="57"/>
        <v>Cladonia gracilis subsp. gracilis (L.) Willd.</v>
      </c>
      <c r="E2094" s="12" t="s">
        <v>26</v>
      </c>
      <c r="F2094" s="12" t="s">
        <v>5651</v>
      </c>
      <c r="G2094" s="12" t="s">
        <v>2686</v>
      </c>
      <c r="H2094" s="38" t="s">
        <v>6641</v>
      </c>
      <c r="I2094" s="12" t="s">
        <v>27</v>
      </c>
      <c r="K2094" s="12" t="s">
        <v>6300</v>
      </c>
      <c r="M2094" s="12" t="s">
        <v>6753</v>
      </c>
      <c r="Q2094" s="54">
        <v>8255</v>
      </c>
      <c r="S2094" s="8" t="s">
        <v>148</v>
      </c>
      <c r="T2094" s="8" t="s">
        <v>148</v>
      </c>
      <c r="U2094" s="8" t="s">
        <v>376</v>
      </c>
    </row>
    <row r="2095" spans="1:23" ht="15" customHeight="1" x14ac:dyDescent="0.25">
      <c r="A2095" s="15" t="s">
        <v>24</v>
      </c>
      <c r="B2095" s="15">
        <v>2774</v>
      </c>
      <c r="C2095" s="12">
        <v>1375</v>
      </c>
      <c r="D2095" s="10" t="str">
        <f t="shared" si="57"/>
        <v>Cladonia macroceras (Delise) Hav.</v>
      </c>
      <c r="E2095" s="12" t="s">
        <v>26</v>
      </c>
      <c r="F2095" s="12" t="s">
        <v>625</v>
      </c>
      <c r="G2095" s="12" t="s">
        <v>6554</v>
      </c>
      <c r="H2095" s="38" t="s">
        <v>5318</v>
      </c>
      <c r="I2095" s="12" t="s">
        <v>199</v>
      </c>
      <c r="J2095" s="12" t="s">
        <v>2442</v>
      </c>
      <c r="K2095" s="12" t="s">
        <v>6505</v>
      </c>
      <c r="M2095" s="12" t="s">
        <v>6642</v>
      </c>
      <c r="N2095" s="12" t="s">
        <v>6643</v>
      </c>
      <c r="Q2095" s="54">
        <v>11539</v>
      </c>
      <c r="S2095" s="8" t="s">
        <v>6496</v>
      </c>
      <c r="T2095" s="8" t="s">
        <v>138</v>
      </c>
      <c r="U2095" s="8" t="s">
        <v>376</v>
      </c>
    </row>
    <row r="2096" spans="1:23" ht="15" customHeight="1" x14ac:dyDescent="0.25">
      <c r="A2096" s="15" t="s">
        <v>24</v>
      </c>
      <c r="B2096" s="15">
        <v>2775</v>
      </c>
      <c r="C2096" s="12">
        <v>1496</v>
      </c>
      <c r="D2096" s="10" t="str">
        <f t="shared" si="57"/>
        <v>Cladonia macroceras (Delise) Hav.</v>
      </c>
      <c r="E2096" s="12" t="s">
        <v>26</v>
      </c>
      <c r="F2096" s="12" t="s">
        <v>625</v>
      </c>
      <c r="G2096" s="12" t="s">
        <v>6554</v>
      </c>
      <c r="H2096" s="38" t="s">
        <v>5318</v>
      </c>
      <c r="I2096" s="12" t="s">
        <v>199</v>
      </c>
      <c r="J2096" s="12" t="s">
        <v>2442</v>
      </c>
      <c r="K2096" s="12" t="s">
        <v>6505</v>
      </c>
      <c r="M2096" s="12" t="s">
        <v>6644</v>
      </c>
      <c r="N2096" s="12" t="s">
        <v>6519</v>
      </c>
      <c r="Q2096" s="54">
        <v>11551</v>
      </c>
      <c r="S2096" s="8" t="s">
        <v>6496</v>
      </c>
      <c r="T2096" s="8" t="s">
        <v>138</v>
      </c>
      <c r="U2096" s="8" t="s">
        <v>376</v>
      </c>
    </row>
    <row r="2097" spans="1:23" ht="15" customHeight="1" x14ac:dyDescent="0.25">
      <c r="A2097" s="15" t="s">
        <v>24</v>
      </c>
      <c r="B2097" s="15">
        <v>2776</v>
      </c>
      <c r="C2097" s="12">
        <v>1603</v>
      </c>
      <c r="D2097" s="10" t="str">
        <f t="shared" si="57"/>
        <v>Cladonia cariosa (Ach.) Spreng. s lat.</v>
      </c>
      <c r="E2097" s="12" t="s">
        <v>26</v>
      </c>
      <c r="F2097" s="12" t="s">
        <v>1496</v>
      </c>
      <c r="G2097" s="12" t="s">
        <v>6645</v>
      </c>
      <c r="H2097" s="38" t="s">
        <v>5318</v>
      </c>
      <c r="I2097" s="12" t="s">
        <v>199</v>
      </c>
      <c r="J2097" s="12" t="s">
        <v>2442</v>
      </c>
      <c r="K2097" s="12" t="s">
        <v>6505</v>
      </c>
      <c r="M2097" s="12" t="s">
        <v>6646</v>
      </c>
      <c r="N2097" s="12" t="s">
        <v>6647</v>
      </c>
      <c r="Q2097" s="54">
        <v>11563</v>
      </c>
      <c r="S2097" s="8" t="s">
        <v>6496</v>
      </c>
      <c r="T2097" s="8" t="s">
        <v>138</v>
      </c>
      <c r="U2097" s="8" t="s">
        <v>376</v>
      </c>
    </row>
    <row r="2098" spans="1:23" ht="15" customHeight="1" x14ac:dyDescent="0.25">
      <c r="A2098" s="15" t="s">
        <v>24</v>
      </c>
      <c r="B2098" s="15">
        <v>2777</v>
      </c>
      <c r="C2098" s="12">
        <v>1708</v>
      </c>
      <c r="D2098" s="10" t="str">
        <f t="shared" si="57"/>
        <v>Cladonia macroceras (Delise) Hav.</v>
      </c>
      <c r="E2098" s="12" t="s">
        <v>26</v>
      </c>
      <c r="F2098" s="12" t="s">
        <v>625</v>
      </c>
      <c r="G2098" s="12" t="s">
        <v>6554</v>
      </c>
      <c r="H2098" s="38" t="s">
        <v>6648</v>
      </c>
      <c r="I2098" s="12" t="s">
        <v>199</v>
      </c>
      <c r="J2098" s="12" t="s">
        <v>2442</v>
      </c>
      <c r="K2098" s="12" t="s">
        <v>6505</v>
      </c>
      <c r="M2098" s="12" t="s">
        <v>6649</v>
      </c>
      <c r="N2098" s="12" t="s">
        <v>6650</v>
      </c>
      <c r="Q2098" s="54">
        <v>11571</v>
      </c>
      <c r="S2098" s="8" t="s">
        <v>6496</v>
      </c>
      <c r="T2098" s="8" t="s">
        <v>138</v>
      </c>
      <c r="U2098" s="8" t="s">
        <v>376</v>
      </c>
    </row>
    <row r="2099" spans="1:23" ht="15" customHeight="1" x14ac:dyDescent="0.25">
      <c r="A2099" s="15" t="s">
        <v>24</v>
      </c>
      <c r="B2099" s="15">
        <v>2778</v>
      </c>
      <c r="C2099" s="12">
        <v>1386</v>
      </c>
      <c r="D2099" s="10" t="str">
        <f t="shared" si="57"/>
        <v>Cladonia ecmocyna Leight.</v>
      </c>
      <c r="E2099" s="12" t="s">
        <v>26</v>
      </c>
      <c r="F2099" s="12" t="s">
        <v>6508</v>
      </c>
      <c r="G2099" s="12" t="s">
        <v>1270</v>
      </c>
      <c r="H2099" s="38" t="s">
        <v>6514</v>
      </c>
      <c r="I2099" s="12" t="s">
        <v>199</v>
      </c>
      <c r="J2099" s="12" t="s">
        <v>2442</v>
      </c>
      <c r="K2099" s="12" t="s">
        <v>6505</v>
      </c>
      <c r="M2099" s="12" t="s">
        <v>6651</v>
      </c>
      <c r="N2099" s="12" t="s">
        <v>6652</v>
      </c>
      <c r="Q2099" s="54">
        <v>11539</v>
      </c>
      <c r="S2099" s="8" t="s">
        <v>6496</v>
      </c>
      <c r="T2099" s="8" t="s">
        <v>138</v>
      </c>
      <c r="U2099" s="8" t="s">
        <v>376</v>
      </c>
    </row>
    <row r="2100" spans="1:23" ht="15" customHeight="1" x14ac:dyDescent="0.25">
      <c r="A2100" s="15" t="s">
        <v>24</v>
      </c>
      <c r="B2100" s="15">
        <v>2779</v>
      </c>
      <c r="C2100" s="12">
        <v>1573</v>
      </c>
      <c r="D2100" s="10" t="str">
        <f t="shared" si="57"/>
        <v>Cladonia macroceras (Delise) Hav.</v>
      </c>
      <c r="E2100" s="12" t="s">
        <v>26</v>
      </c>
      <c r="F2100" s="12" t="s">
        <v>625</v>
      </c>
      <c r="G2100" s="12" t="s">
        <v>6554</v>
      </c>
      <c r="H2100" s="38" t="s">
        <v>6520</v>
      </c>
      <c r="I2100" s="12" t="s">
        <v>199</v>
      </c>
      <c r="J2100" s="12" t="s">
        <v>2442</v>
      </c>
      <c r="K2100" s="12" t="s">
        <v>6505</v>
      </c>
      <c r="M2100" s="12" t="s">
        <v>6653</v>
      </c>
      <c r="N2100" s="12" t="s">
        <v>6654</v>
      </c>
      <c r="Q2100" s="54">
        <v>11561</v>
      </c>
      <c r="S2100" s="8" t="s">
        <v>6496</v>
      </c>
      <c r="T2100" s="8" t="s">
        <v>138</v>
      </c>
      <c r="U2100" s="8" t="s">
        <v>376</v>
      </c>
    </row>
    <row r="2101" spans="1:23" ht="15" customHeight="1" x14ac:dyDescent="0.25">
      <c r="A2101" s="15" t="s">
        <v>24</v>
      </c>
      <c r="B2101" s="15">
        <v>2780</v>
      </c>
      <c r="C2101" s="12">
        <v>1726</v>
      </c>
      <c r="D2101" s="10" t="str">
        <f t="shared" si="57"/>
        <v>Cladonia macroceras (Delise) Hav.</v>
      </c>
      <c r="E2101" s="12" t="s">
        <v>26</v>
      </c>
      <c r="F2101" s="12" t="s">
        <v>625</v>
      </c>
      <c r="G2101" s="12" t="s">
        <v>6554</v>
      </c>
      <c r="H2101" s="38" t="s">
        <v>6527</v>
      </c>
      <c r="I2101" s="12" t="s">
        <v>199</v>
      </c>
      <c r="J2101" s="12" t="s">
        <v>2442</v>
      </c>
      <c r="K2101" s="12" t="s">
        <v>6505</v>
      </c>
      <c r="M2101" s="12" t="s">
        <v>6655</v>
      </c>
      <c r="N2101" s="12" t="s">
        <v>6656</v>
      </c>
      <c r="Q2101" s="54">
        <v>11572</v>
      </c>
      <c r="S2101" s="8" t="s">
        <v>6496</v>
      </c>
      <c r="T2101" s="8" t="s">
        <v>138</v>
      </c>
      <c r="U2101" s="8" t="s">
        <v>376</v>
      </c>
    </row>
    <row r="2102" spans="1:23" ht="15" customHeight="1" x14ac:dyDescent="0.25">
      <c r="A2102" s="15" t="s">
        <v>24</v>
      </c>
      <c r="B2102" s="15">
        <v>2781</v>
      </c>
      <c r="D2102" s="10" t="str">
        <f t="shared" si="57"/>
        <v>Cladonia phyllophora Hoffm.</v>
      </c>
      <c r="E2102" s="12" t="s">
        <v>26</v>
      </c>
      <c r="F2102" s="12" t="s">
        <v>661</v>
      </c>
      <c r="G2102" s="12" t="s">
        <v>3151</v>
      </c>
      <c r="H2102" s="38" t="s">
        <v>6657</v>
      </c>
      <c r="M2102" s="12" t="s">
        <v>6752</v>
      </c>
      <c r="Q2102" s="54">
        <v>12626</v>
      </c>
      <c r="S2102" s="8" t="s">
        <v>6658</v>
      </c>
      <c r="T2102" s="8" t="s">
        <v>6658</v>
      </c>
      <c r="U2102" s="8" t="s">
        <v>376</v>
      </c>
    </row>
    <row r="2103" spans="1:23" ht="15" customHeight="1" x14ac:dyDescent="0.25">
      <c r="A2103" s="15" t="s">
        <v>24</v>
      </c>
      <c r="B2103" s="15">
        <v>2782</v>
      </c>
      <c r="C2103" s="12">
        <v>1131</v>
      </c>
      <c r="D2103" s="10" t="str">
        <f t="shared" si="57"/>
        <v>Cladonia gracilis subsp. turbinata (Ach.) Ahti</v>
      </c>
      <c r="E2103" s="12" t="s">
        <v>26</v>
      </c>
      <c r="F2103" s="12" t="s">
        <v>6552</v>
      </c>
      <c r="G2103" s="12" t="s">
        <v>6553</v>
      </c>
      <c r="H2103" s="38" t="s">
        <v>6659</v>
      </c>
      <c r="I2103" s="12" t="s">
        <v>4302</v>
      </c>
      <c r="J2103" s="12" t="s">
        <v>6460</v>
      </c>
      <c r="K2103" s="12" t="s">
        <v>6660</v>
      </c>
      <c r="L2103" s="12" t="s">
        <v>6661</v>
      </c>
      <c r="N2103" s="12" t="s">
        <v>2938</v>
      </c>
      <c r="Q2103" s="54">
        <v>8607</v>
      </c>
      <c r="S2103" s="8" t="s">
        <v>6462</v>
      </c>
      <c r="T2103" s="8" t="s">
        <v>6462</v>
      </c>
      <c r="U2103" s="8" t="s">
        <v>376</v>
      </c>
      <c r="W2103" s="8" t="s">
        <v>6662</v>
      </c>
    </row>
    <row r="2104" spans="1:23" ht="15" customHeight="1" x14ac:dyDescent="0.25">
      <c r="A2104" s="15" t="s">
        <v>24</v>
      </c>
      <c r="B2104" s="15">
        <v>2783</v>
      </c>
      <c r="D2104" s="10" t="str">
        <f t="shared" si="57"/>
        <v>Cladonia conista (Nyl.) Robbins</v>
      </c>
      <c r="E2104" s="12" t="s">
        <v>26</v>
      </c>
      <c r="F2104" s="12" t="s">
        <v>6663</v>
      </c>
      <c r="G2104" t="s">
        <v>6664</v>
      </c>
      <c r="H2104" s="38" t="s">
        <v>6665</v>
      </c>
      <c r="I2104" s="12" t="s">
        <v>74</v>
      </c>
      <c r="J2104" s="12" t="s">
        <v>5967</v>
      </c>
      <c r="M2104" s="12" t="s">
        <v>6751</v>
      </c>
      <c r="Q2104" s="54">
        <v>8972</v>
      </c>
      <c r="S2104" s="8" t="s">
        <v>6666</v>
      </c>
      <c r="T2104" s="8" t="s">
        <v>5713</v>
      </c>
      <c r="U2104" s="8" t="s">
        <v>376</v>
      </c>
    </row>
    <row r="2105" spans="1:23" ht="15" customHeight="1" x14ac:dyDescent="0.25">
      <c r="A2105" s="15" t="s">
        <v>24</v>
      </c>
      <c r="B2105" s="15">
        <v>2784</v>
      </c>
      <c r="D2105" s="10" t="str">
        <f t="shared" si="57"/>
        <v>Cladonia verticillata (Hoffm.) Schaer</v>
      </c>
      <c r="E2105" s="12" t="s">
        <v>26</v>
      </c>
      <c r="F2105" s="12" t="s">
        <v>6668</v>
      </c>
      <c r="G2105" s="12" t="s">
        <v>6667</v>
      </c>
      <c r="H2105" s="38" t="s">
        <v>6750</v>
      </c>
      <c r="I2105" s="12" t="s">
        <v>74</v>
      </c>
      <c r="J2105" s="12" t="s">
        <v>6243</v>
      </c>
    </row>
    <row r="2106" spans="1:23" ht="15" customHeight="1" x14ac:dyDescent="0.25">
      <c r="A2106" s="15" t="s">
        <v>24</v>
      </c>
      <c r="B2106" s="15">
        <v>2785</v>
      </c>
      <c r="D2106" s="10" t="str">
        <f t="shared" si="57"/>
        <v>Cladonia gracilis subsp. gracilis (L.) Willd.</v>
      </c>
      <c r="E2106" s="12" t="s">
        <v>26</v>
      </c>
      <c r="F2106" s="12" t="s">
        <v>5651</v>
      </c>
      <c r="G2106" s="12" t="s">
        <v>2686</v>
      </c>
      <c r="H2106" s="38" t="s">
        <v>5318</v>
      </c>
      <c r="I2106" s="12" t="s">
        <v>74</v>
      </c>
      <c r="J2106" s="12" t="s">
        <v>6669</v>
      </c>
      <c r="K2106" s="12" t="s">
        <v>3676</v>
      </c>
      <c r="L2106" s="12" t="s">
        <v>6670</v>
      </c>
      <c r="M2106" s="12" t="s">
        <v>6671</v>
      </c>
      <c r="Q2106" s="54">
        <v>21384</v>
      </c>
      <c r="S2106" s="8" t="s">
        <v>175</v>
      </c>
      <c r="T2106" s="8" t="s">
        <v>175</v>
      </c>
      <c r="U2106" s="8" t="s">
        <v>376</v>
      </c>
    </row>
    <row r="2107" spans="1:23" ht="15" customHeight="1" x14ac:dyDescent="0.25">
      <c r="A2107" s="15" t="s">
        <v>24</v>
      </c>
      <c r="B2107" s="15">
        <v>2786</v>
      </c>
      <c r="D2107" s="10" t="str">
        <f t="shared" si="57"/>
        <v>Cladonia gracilis subsp. gracilis (L.) Willd.</v>
      </c>
      <c r="E2107" s="12" t="s">
        <v>26</v>
      </c>
      <c r="F2107" s="12" t="s">
        <v>5651</v>
      </c>
      <c r="G2107" s="12" t="s">
        <v>2686</v>
      </c>
      <c r="H2107" s="38" t="s">
        <v>5318</v>
      </c>
      <c r="I2107" s="12" t="s">
        <v>74</v>
      </c>
      <c r="J2107" s="12" t="s">
        <v>6249</v>
      </c>
      <c r="K2107" s="12" t="s">
        <v>6672</v>
      </c>
      <c r="L2107" s="12" t="s">
        <v>6673</v>
      </c>
      <c r="M2107" s="12" t="s">
        <v>6674</v>
      </c>
      <c r="N2107" s="12" t="s">
        <v>1239</v>
      </c>
      <c r="Q2107" s="54">
        <v>21380</v>
      </c>
      <c r="S2107" s="8" t="s">
        <v>112</v>
      </c>
      <c r="T2107" s="8" t="s">
        <v>112</v>
      </c>
      <c r="U2107" s="8" t="s">
        <v>376</v>
      </c>
    </row>
    <row r="2108" spans="1:23" ht="15" customHeight="1" x14ac:dyDescent="0.25">
      <c r="A2108" s="15" t="s">
        <v>24</v>
      </c>
      <c r="B2108" s="15">
        <v>2787</v>
      </c>
      <c r="D2108" s="10" t="str">
        <f t="shared" si="57"/>
        <v>Cladonia  sulphurina (Michx.) Fr.</v>
      </c>
      <c r="E2108" s="12" t="s">
        <v>6675</v>
      </c>
      <c r="F2108" s="12" t="s">
        <v>765</v>
      </c>
      <c r="G2108" s="12" t="s">
        <v>3489</v>
      </c>
      <c r="H2108" s="38" t="s">
        <v>6676</v>
      </c>
      <c r="I2108" s="12" t="s">
        <v>74</v>
      </c>
      <c r="J2108" s="12" t="s">
        <v>2407</v>
      </c>
      <c r="K2108" s="12" t="s">
        <v>6677</v>
      </c>
      <c r="L2108" s="12" t="s">
        <v>5250</v>
      </c>
      <c r="M2108" s="12" t="s">
        <v>6678</v>
      </c>
      <c r="N2108" s="12" t="s">
        <v>1617</v>
      </c>
      <c r="Q2108" s="54">
        <v>28397</v>
      </c>
      <c r="S2108" s="8" t="s">
        <v>167</v>
      </c>
      <c r="T2108" s="8" t="s">
        <v>167</v>
      </c>
      <c r="U2108" s="8" t="s">
        <v>376</v>
      </c>
    </row>
    <row r="2109" spans="1:23" ht="15" customHeight="1" x14ac:dyDescent="0.25">
      <c r="A2109" s="15" t="s">
        <v>24</v>
      </c>
      <c r="B2109" s="15">
        <v>2788</v>
      </c>
      <c r="D2109" s="10" t="str">
        <f t="shared" si="57"/>
        <v>Cladonia ecmocyna Leight.</v>
      </c>
      <c r="E2109" s="12" t="s">
        <v>26</v>
      </c>
      <c r="F2109" s="12" t="s">
        <v>6508</v>
      </c>
      <c r="G2109" s="12" t="s">
        <v>1270</v>
      </c>
      <c r="H2109" s="38" t="s">
        <v>5318</v>
      </c>
      <c r="I2109" s="12" t="s">
        <v>6679</v>
      </c>
      <c r="J2109" s="12" t="s">
        <v>6680</v>
      </c>
      <c r="M2109" s="12" t="s">
        <v>6681</v>
      </c>
      <c r="N2109" s="12" t="s">
        <v>6682</v>
      </c>
      <c r="P2109" s="12" t="s">
        <v>6683</v>
      </c>
      <c r="Q2109" s="54">
        <v>28325</v>
      </c>
      <c r="S2109" s="8" t="s">
        <v>6684</v>
      </c>
      <c r="T2109" s="8" t="s">
        <v>6684</v>
      </c>
      <c r="U2109" s="8" t="s">
        <v>376</v>
      </c>
    </row>
    <row r="2110" spans="1:23" ht="15" customHeight="1" x14ac:dyDescent="0.25">
      <c r="A2110" s="15" t="s">
        <v>24</v>
      </c>
      <c r="B2110" s="15">
        <v>2789</v>
      </c>
      <c r="D2110" s="10" t="str">
        <f t="shared" si="57"/>
        <v>Cladonia gracilis subsp. gracilis (L.) Willd.</v>
      </c>
      <c r="E2110" s="12" t="s">
        <v>26</v>
      </c>
      <c r="F2110" s="12" t="s">
        <v>5651</v>
      </c>
      <c r="G2110" s="12" t="s">
        <v>2686</v>
      </c>
      <c r="H2110" s="38" t="s">
        <v>5318</v>
      </c>
      <c r="I2110" s="12" t="s">
        <v>74</v>
      </c>
      <c r="J2110" s="12" t="s">
        <v>2407</v>
      </c>
      <c r="K2110" s="12" t="s">
        <v>6685</v>
      </c>
      <c r="L2110" s="12" t="s">
        <v>3612</v>
      </c>
      <c r="M2110" s="12" t="s">
        <v>6686</v>
      </c>
      <c r="N2110" s="12" t="s">
        <v>6687</v>
      </c>
      <c r="Q2110" s="54">
        <v>21359</v>
      </c>
      <c r="S2110" s="8" t="s">
        <v>6688</v>
      </c>
      <c r="T2110" s="8" t="s">
        <v>6688</v>
      </c>
      <c r="U2110" s="8" t="s">
        <v>376</v>
      </c>
    </row>
    <row r="2111" spans="1:23" ht="15" customHeight="1" x14ac:dyDescent="0.25">
      <c r="A2111" s="15" t="s">
        <v>24</v>
      </c>
      <c r="B2111" s="15">
        <v>2790</v>
      </c>
      <c r="C2111" s="12">
        <v>2</v>
      </c>
      <c r="D2111" s="10" t="str">
        <f t="shared" si="57"/>
        <v>Cladonia stygia (Fr.) Ruoss</v>
      </c>
      <c r="E2111" s="12" t="s">
        <v>26</v>
      </c>
      <c r="F2111" s="12" t="s">
        <v>2326</v>
      </c>
      <c r="G2111" s="12" t="s">
        <v>2327</v>
      </c>
      <c r="H2111" s="38" t="s">
        <v>6665</v>
      </c>
      <c r="I2111" s="12" t="s">
        <v>74</v>
      </c>
      <c r="J2111" s="12" t="s">
        <v>6689</v>
      </c>
      <c r="K2111" s="12" t="s">
        <v>6690</v>
      </c>
      <c r="L2111" s="12" t="s">
        <v>6691</v>
      </c>
      <c r="N2111" s="12" t="s">
        <v>1877</v>
      </c>
      <c r="Q2111" s="12" t="s">
        <v>6692</v>
      </c>
      <c r="S2111" s="8" t="s">
        <v>124</v>
      </c>
      <c r="T2111" s="8" t="s">
        <v>124</v>
      </c>
      <c r="U2111" s="8" t="s">
        <v>376</v>
      </c>
      <c r="W2111" s="8" t="s">
        <v>6693</v>
      </c>
    </row>
    <row r="2112" spans="1:23" ht="15" customHeight="1" x14ac:dyDescent="0.25">
      <c r="A2112" s="15" t="s">
        <v>24</v>
      </c>
      <c r="B2112" s="15">
        <v>2791</v>
      </c>
      <c r="D2112" s="10" t="str">
        <f t="shared" si="57"/>
        <v>Cladonia gracilis subsp. gracilis (L.) Willd.</v>
      </c>
      <c r="E2112" s="12" t="s">
        <v>26</v>
      </c>
      <c r="F2112" s="12" t="s">
        <v>5651</v>
      </c>
      <c r="G2112" s="12" t="s">
        <v>2686</v>
      </c>
      <c r="H2112" s="38" t="s">
        <v>596</v>
      </c>
      <c r="I2112" s="12" t="s">
        <v>199</v>
      </c>
      <c r="J2112" s="12" t="s">
        <v>6694</v>
      </c>
      <c r="M2112" s="12" t="s">
        <v>6696</v>
      </c>
      <c r="N2112" s="12" t="s">
        <v>6695</v>
      </c>
      <c r="Q2112" s="54">
        <v>14093</v>
      </c>
      <c r="S2112" s="8" t="s">
        <v>138</v>
      </c>
      <c r="T2112" s="8" t="s">
        <v>138</v>
      </c>
      <c r="U2112" s="8" t="s">
        <v>376</v>
      </c>
    </row>
    <row r="2113" spans="1:23" ht="15" customHeight="1" x14ac:dyDescent="0.25">
      <c r="A2113" s="15" t="s">
        <v>24</v>
      </c>
      <c r="B2113" s="15">
        <v>2792</v>
      </c>
      <c r="C2113" s="12">
        <v>951</v>
      </c>
      <c r="D2113" s="10" t="str">
        <f t="shared" si="57"/>
        <v>Cladonia gracilis subsp. turbinata (Ach.) Ahti</v>
      </c>
      <c r="E2113" s="12" t="s">
        <v>26</v>
      </c>
      <c r="F2113" s="12" t="s">
        <v>6552</v>
      </c>
      <c r="G2113" s="12" t="s">
        <v>6553</v>
      </c>
      <c r="H2113" s="38" t="s">
        <v>6659</v>
      </c>
      <c r="I2113" s="12" t="s">
        <v>4302</v>
      </c>
      <c r="J2113" s="12" t="s">
        <v>6460</v>
      </c>
      <c r="K2113" s="12" t="s">
        <v>6697</v>
      </c>
      <c r="L2113" s="12" t="s">
        <v>6698</v>
      </c>
      <c r="M2113" s="12" t="s">
        <v>6699</v>
      </c>
      <c r="N2113" s="12" t="s">
        <v>1748</v>
      </c>
      <c r="Q2113" s="54">
        <v>8242</v>
      </c>
      <c r="S2113" s="8" t="s">
        <v>6462</v>
      </c>
      <c r="T2113" s="8" t="s">
        <v>6462</v>
      </c>
      <c r="U2113" s="8" t="s">
        <v>376</v>
      </c>
      <c r="W2113" s="8" t="s">
        <v>6662</v>
      </c>
    </row>
    <row r="2114" spans="1:23" ht="15" customHeight="1" x14ac:dyDescent="0.25">
      <c r="A2114" s="15" t="s">
        <v>24</v>
      </c>
      <c r="B2114" s="15">
        <v>2793</v>
      </c>
      <c r="C2114" s="12">
        <v>408</v>
      </c>
      <c r="D2114" s="10" t="str">
        <f t="shared" si="57"/>
        <v>Cladonia ecmocyna Leight.</v>
      </c>
      <c r="E2114" s="12" t="s">
        <v>26</v>
      </c>
      <c r="F2114" s="12" t="s">
        <v>6508</v>
      </c>
      <c r="G2114" s="12" t="s">
        <v>1270</v>
      </c>
      <c r="H2114" s="38" t="s">
        <v>6700</v>
      </c>
      <c r="M2114" s="12" t="s">
        <v>6702</v>
      </c>
      <c r="S2114" s="8" t="s">
        <v>6385</v>
      </c>
      <c r="T2114" s="8" t="s">
        <v>6385</v>
      </c>
      <c r="U2114" s="8" t="s">
        <v>376</v>
      </c>
      <c r="W2114" s="8" t="s">
        <v>6701</v>
      </c>
    </row>
    <row r="2115" spans="1:23" ht="15" customHeight="1" x14ac:dyDescent="0.25">
      <c r="A2115" s="15" t="s">
        <v>24</v>
      </c>
      <c r="B2115" s="15">
        <v>2794</v>
      </c>
      <c r="C2115" s="12">
        <v>17</v>
      </c>
      <c r="D2115" s="10" t="str">
        <f t="shared" si="57"/>
        <v>Cladonia glauca Flörke</v>
      </c>
      <c r="E2115" s="12" t="s">
        <v>26</v>
      </c>
      <c r="F2115" s="12" t="s">
        <v>2803</v>
      </c>
      <c r="G2115" s="12" t="s">
        <v>3531</v>
      </c>
      <c r="H2115" s="38" t="s">
        <v>6703</v>
      </c>
      <c r="I2115" s="12" t="s">
        <v>74</v>
      </c>
      <c r="J2115" s="12" t="s">
        <v>5968</v>
      </c>
      <c r="L2115" s="12" t="s">
        <v>6704</v>
      </c>
      <c r="M2115" s="12" t="s">
        <v>6705</v>
      </c>
      <c r="Q2115" s="54">
        <v>37008</v>
      </c>
      <c r="S2115" s="8" t="s">
        <v>6706</v>
      </c>
      <c r="T2115" s="8" t="s">
        <v>1067</v>
      </c>
      <c r="U2115" s="8" t="s">
        <v>376</v>
      </c>
    </row>
    <row r="2116" spans="1:23" ht="15" customHeight="1" x14ac:dyDescent="0.25">
      <c r="A2116" s="15" t="s">
        <v>24</v>
      </c>
      <c r="B2116" s="15">
        <v>2795</v>
      </c>
      <c r="C2116" s="12">
        <v>52</v>
      </c>
      <c r="D2116" s="10" t="str">
        <f t="shared" si="57"/>
        <v>Cladonia stygia (Fr.) Ruoss</v>
      </c>
      <c r="E2116" s="12" t="s">
        <v>26</v>
      </c>
      <c r="F2116" s="12" t="s">
        <v>2326</v>
      </c>
      <c r="G2116" s="12" t="s">
        <v>2327</v>
      </c>
      <c r="H2116" s="38" t="s">
        <v>6707</v>
      </c>
      <c r="I2116" s="12" t="s">
        <v>74</v>
      </c>
      <c r="J2116" s="12" t="s">
        <v>6243</v>
      </c>
      <c r="K2116" s="12" t="s">
        <v>6708</v>
      </c>
      <c r="L2116" s="12" t="s">
        <v>6690</v>
      </c>
      <c r="M2116" s="12" t="s">
        <v>6709</v>
      </c>
      <c r="N2116" s="12" t="s">
        <v>3754</v>
      </c>
      <c r="Q2116" s="12" t="s">
        <v>6692</v>
      </c>
      <c r="S2116" s="8" t="s">
        <v>124</v>
      </c>
      <c r="T2116" s="8" t="s">
        <v>124</v>
      </c>
      <c r="U2116" s="8" t="s">
        <v>376</v>
      </c>
      <c r="W2116" s="8" t="s">
        <v>6693</v>
      </c>
    </row>
    <row r="2117" spans="1:23" ht="15" customHeight="1" x14ac:dyDescent="0.25">
      <c r="A2117" s="15" t="s">
        <v>24</v>
      </c>
      <c r="B2117" s="15">
        <v>2796</v>
      </c>
      <c r="C2117" s="12">
        <v>917</v>
      </c>
      <c r="D2117" s="10" t="str">
        <f t="shared" si="57"/>
        <v>Cladonia gracilis subsp. gracilis (L.) Willd.</v>
      </c>
      <c r="E2117" s="12" t="s">
        <v>26</v>
      </c>
      <c r="F2117" s="12" t="s">
        <v>5651</v>
      </c>
      <c r="G2117" s="12" t="s">
        <v>2686</v>
      </c>
      <c r="H2117" s="38" t="s">
        <v>6659</v>
      </c>
      <c r="I2117" s="12" t="s">
        <v>74</v>
      </c>
      <c r="L2117" s="12" t="s">
        <v>1228</v>
      </c>
      <c r="M2117" s="12" t="s">
        <v>6710</v>
      </c>
      <c r="Q2117" s="54">
        <v>7975</v>
      </c>
      <c r="S2117" s="8" t="s">
        <v>148</v>
      </c>
      <c r="T2117" s="8" t="s">
        <v>148</v>
      </c>
      <c r="U2117" s="8" t="s">
        <v>376</v>
      </c>
      <c r="W2117" s="8" t="s">
        <v>6662</v>
      </c>
    </row>
    <row r="2118" spans="1:23" ht="15" customHeight="1" x14ac:dyDescent="0.25">
      <c r="A2118" s="15" t="s">
        <v>24</v>
      </c>
      <c r="B2118" s="15">
        <v>2797</v>
      </c>
      <c r="D2118" s="10" t="str">
        <f t="shared" si="57"/>
        <v>Cladonia glauca Flörke</v>
      </c>
      <c r="E2118" s="12" t="s">
        <v>26</v>
      </c>
      <c r="F2118" s="12" t="s">
        <v>2803</v>
      </c>
      <c r="G2118" s="12" t="s">
        <v>3531</v>
      </c>
      <c r="H2118" s="38" t="str">
        <f>D2118</f>
        <v>Cladonia glauca Flörke</v>
      </c>
      <c r="Q2118" s="54">
        <v>7797</v>
      </c>
    </row>
    <row r="2119" spans="1:23" ht="15" customHeight="1" x14ac:dyDescent="0.25">
      <c r="A2119" s="15" t="s">
        <v>24</v>
      </c>
      <c r="B2119" s="15">
        <v>2798</v>
      </c>
      <c r="C2119" s="12">
        <v>285</v>
      </c>
      <c r="D2119" s="10" t="str">
        <f t="shared" si="57"/>
        <v>Cladonia fenestralis Nuno</v>
      </c>
      <c r="E2119" s="12" t="s">
        <v>26</v>
      </c>
      <c r="F2119" s="12" t="s">
        <v>6711</v>
      </c>
      <c r="G2119" s="12" t="s">
        <v>6712</v>
      </c>
      <c r="H2119" s="38" t="s">
        <v>6713</v>
      </c>
      <c r="I2119" s="12" t="s">
        <v>4820</v>
      </c>
      <c r="J2119" s="12" t="s">
        <v>6714</v>
      </c>
      <c r="L2119" s="12" t="s">
        <v>6715</v>
      </c>
      <c r="M2119" s="12" t="s">
        <v>6716</v>
      </c>
      <c r="S2119" s="8" t="s">
        <v>6748</v>
      </c>
      <c r="T2119" s="8" t="s">
        <v>6748</v>
      </c>
      <c r="U2119" s="8" t="s">
        <v>376</v>
      </c>
      <c r="W2119" s="8" t="s">
        <v>6717</v>
      </c>
    </row>
    <row r="2120" spans="1:23" ht="15" customHeight="1" x14ac:dyDescent="0.25">
      <c r="A2120" s="15" t="s">
        <v>24</v>
      </c>
      <c r="B2120" s="15">
        <v>2799</v>
      </c>
      <c r="D2120" s="10" t="str">
        <f t="shared" si="57"/>
        <v xml:space="preserve">Cladonia bellidiflora </v>
      </c>
      <c r="E2120" s="12" t="s">
        <v>26</v>
      </c>
      <c r="F2120" s="12" t="s">
        <v>308</v>
      </c>
      <c r="H2120" s="38" t="s">
        <v>6718</v>
      </c>
      <c r="J2120" s="12" t="s">
        <v>6719</v>
      </c>
      <c r="Q2120" s="12" t="s">
        <v>6720</v>
      </c>
      <c r="S2120" s="8" t="s">
        <v>6421</v>
      </c>
      <c r="T2120" s="8" t="s">
        <v>6421</v>
      </c>
    </row>
    <row r="2121" spans="1:23" ht="15" customHeight="1" x14ac:dyDescent="0.25">
      <c r="A2121" s="15" t="s">
        <v>24</v>
      </c>
      <c r="B2121" s="15">
        <v>2800</v>
      </c>
      <c r="D2121" s="10" t="str">
        <f t="shared" si="57"/>
        <v xml:space="preserve">Cladonia diversa </v>
      </c>
      <c r="E2121" s="12" t="s">
        <v>26</v>
      </c>
      <c r="F2121" s="12" t="s">
        <v>547</v>
      </c>
      <c r="H2121" s="38" t="s">
        <v>6749</v>
      </c>
      <c r="L2121" s="12" t="s">
        <v>6721</v>
      </c>
      <c r="Q2121" s="12" t="s">
        <v>6420</v>
      </c>
      <c r="S2121" s="8" t="s">
        <v>6421</v>
      </c>
      <c r="T2121" s="8" t="s">
        <v>6421</v>
      </c>
      <c r="U2121" s="8" t="s">
        <v>33</v>
      </c>
    </row>
    <row r="2122" spans="1:23" ht="15" customHeight="1" x14ac:dyDescent="0.25">
      <c r="A2122" s="15" t="s">
        <v>24</v>
      </c>
      <c r="B2122" s="15">
        <v>2801</v>
      </c>
      <c r="D2122" s="10" t="str">
        <f t="shared" si="57"/>
        <v xml:space="preserve">Cladonia sulphurina </v>
      </c>
      <c r="E2122" s="12" t="s">
        <v>26</v>
      </c>
      <c r="F2122" s="12" t="s">
        <v>765</v>
      </c>
      <c r="H2122" s="38" t="s">
        <v>6722</v>
      </c>
      <c r="J2122" s="12" t="s">
        <v>6719</v>
      </c>
      <c r="Q2122" s="12" t="s">
        <v>6420</v>
      </c>
      <c r="S2122" s="8" t="s">
        <v>6421</v>
      </c>
      <c r="T2122" s="8" t="s">
        <v>6421</v>
      </c>
      <c r="U2122" s="8" t="s">
        <v>33</v>
      </c>
    </row>
    <row r="2123" spans="1:23" ht="15" customHeight="1" x14ac:dyDescent="0.25">
      <c r="A2123" s="15" t="s">
        <v>24</v>
      </c>
      <c r="B2123" s="15">
        <v>2802</v>
      </c>
      <c r="D2123" s="10" t="str">
        <f t="shared" si="57"/>
        <v xml:space="preserve">Cladonia sulphurina </v>
      </c>
      <c r="E2123" s="12" t="s">
        <v>26</v>
      </c>
      <c r="F2123" s="12" t="s">
        <v>765</v>
      </c>
      <c r="H2123" s="38" t="s">
        <v>6722</v>
      </c>
      <c r="J2123" s="12" t="s">
        <v>6723</v>
      </c>
      <c r="Q2123" s="12" t="s">
        <v>6420</v>
      </c>
      <c r="S2123" s="8" t="s">
        <v>6421</v>
      </c>
      <c r="T2123" s="8" t="s">
        <v>6421</v>
      </c>
      <c r="U2123" s="8" t="s">
        <v>33</v>
      </c>
    </row>
    <row r="2124" spans="1:23" ht="15" customHeight="1" x14ac:dyDescent="0.25">
      <c r="A2124" s="15" t="s">
        <v>24</v>
      </c>
      <c r="B2124" s="15">
        <v>2803</v>
      </c>
      <c r="C2124" s="12">
        <v>1401</v>
      </c>
      <c r="D2124" s="10" t="str">
        <f t="shared" si="57"/>
        <v>Cladonia macroceras (Delise) Hav.</v>
      </c>
      <c r="E2124" s="12" t="s">
        <v>26</v>
      </c>
      <c r="F2124" s="12" t="s">
        <v>625</v>
      </c>
      <c r="G2124" s="12" t="s">
        <v>6554</v>
      </c>
      <c r="H2124" s="38" t="s">
        <v>5318</v>
      </c>
      <c r="I2124" s="12" t="s">
        <v>199</v>
      </c>
      <c r="J2124" s="12" t="s">
        <v>2442</v>
      </c>
      <c r="K2124" s="12" t="s">
        <v>6505</v>
      </c>
      <c r="M2124" s="12" t="s">
        <v>6724</v>
      </c>
      <c r="N2124" s="12" t="s">
        <v>6507</v>
      </c>
      <c r="Q2124" s="54">
        <v>11541</v>
      </c>
      <c r="S2124" s="8" t="s">
        <v>6496</v>
      </c>
      <c r="T2124" s="8" t="s">
        <v>138</v>
      </c>
      <c r="U2124" s="8" t="s">
        <v>376</v>
      </c>
    </row>
    <row r="2125" spans="1:23" ht="15" customHeight="1" x14ac:dyDescent="0.25">
      <c r="A2125" s="15" t="s">
        <v>24</v>
      </c>
      <c r="B2125" s="15">
        <v>2804</v>
      </c>
      <c r="D2125" s="10" t="str">
        <f t="shared" si="57"/>
        <v>Cladonia gracilis subsp. gracilis (L.) Willd.</v>
      </c>
      <c r="E2125" s="12" t="s">
        <v>26</v>
      </c>
      <c r="F2125" s="12" t="s">
        <v>5651</v>
      </c>
      <c r="G2125" s="12" t="s">
        <v>2686</v>
      </c>
      <c r="H2125" s="38" t="s">
        <v>5318</v>
      </c>
      <c r="I2125" s="12" t="s">
        <v>74</v>
      </c>
      <c r="J2125" s="12" t="s">
        <v>2407</v>
      </c>
      <c r="K2125" s="12" t="s">
        <v>6349</v>
      </c>
      <c r="M2125" s="12" t="s">
        <v>6725</v>
      </c>
      <c r="Q2125" s="54">
        <v>21439</v>
      </c>
      <c r="S2125" s="8" t="s">
        <v>112</v>
      </c>
      <c r="T2125" s="8" t="s">
        <v>112</v>
      </c>
      <c r="U2125" s="8" t="s">
        <v>376</v>
      </c>
    </row>
    <row r="2126" spans="1:23" ht="15" customHeight="1" x14ac:dyDescent="0.25">
      <c r="A2126" s="15" t="s">
        <v>24</v>
      </c>
      <c r="B2126" s="15">
        <v>2805</v>
      </c>
      <c r="C2126" s="12">
        <v>1452</v>
      </c>
      <c r="D2126" s="10" t="str">
        <f t="shared" si="57"/>
        <v>Cladonia trasii Ahti</v>
      </c>
      <c r="E2126" s="12" t="s">
        <v>26</v>
      </c>
      <c r="F2126" s="12" t="s">
        <v>6502</v>
      </c>
      <c r="G2126" s="12" t="s">
        <v>6503</v>
      </c>
      <c r="H2126" s="38" t="s">
        <v>6514</v>
      </c>
      <c r="I2126" s="12" t="s">
        <v>199</v>
      </c>
      <c r="J2126" s="12" t="s">
        <v>2442</v>
      </c>
      <c r="K2126" s="12" t="s">
        <v>6505</v>
      </c>
      <c r="M2126" s="12" t="s">
        <v>6726</v>
      </c>
      <c r="N2126" s="12" t="s">
        <v>6516</v>
      </c>
      <c r="Q2126" s="54">
        <v>11545</v>
      </c>
      <c r="S2126" s="8" t="s">
        <v>6496</v>
      </c>
      <c r="T2126" s="8" t="s">
        <v>138</v>
      </c>
      <c r="U2126" s="8" t="s">
        <v>376</v>
      </c>
    </row>
    <row r="2127" spans="1:23" ht="15" customHeight="1" x14ac:dyDescent="0.25">
      <c r="A2127" s="15" t="s">
        <v>24</v>
      </c>
      <c r="B2127" s="15">
        <v>2806</v>
      </c>
      <c r="D2127" s="10" t="str">
        <f t="shared" si="57"/>
        <v>Cladonia macroceras (Delise) Hav.</v>
      </c>
      <c r="E2127" s="12" t="s">
        <v>26</v>
      </c>
      <c r="F2127" s="12" t="s">
        <v>625</v>
      </c>
      <c r="G2127" s="12" t="s">
        <v>6554</v>
      </c>
      <c r="H2127" s="38" t="s">
        <v>596</v>
      </c>
      <c r="I2127" s="12" t="s">
        <v>343</v>
      </c>
      <c r="J2127" s="12" t="s">
        <v>6727</v>
      </c>
      <c r="Q2127" s="12" t="s">
        <v>6729</v>
      </c>
      <c r="S2127" s="8" t="s">
        <v>6728</v>
      </c>
      <c r="T2127" s="8" t="s">
        <v>6728</v>
      </c>
      <c r="U2127" s="8" t="s">
        <v>376</v>
      </c>
    </row>
    <row r="2128" spans="1:23" ht="15" customHeight="1" x14ac:dyDescent="0.25">
      <c r="A2128" s="15" t="s">
        <v>24</v>
      </c>
      <c r="B2128" s="15">
        <v>2807</v>
      </c>
      <c r="D2128" s="10" t="str">
        <f t="shared" si="57"/>
        <v>Cladonia crispata (Ach.) Flot.</v>
      </c>
      <c r="E2128" s="12" t="s">
        <v>26</v>
      </c>
      <c r="F2128" s="12" t="s">
        <v>535</v>
      </c>
      <c r="G2128" s="12" t="s">
        <v>3115</v>
      </c>
      <c r="H2128" s="38" t="s">
        <v>6730</v>
      </c>
      <c r="U2128" s="8" t="s">
        <v>376</v>
      </c>
    </row>
    <row r="2129" spans="1:24" ht="15" customHeight="1" x14ac:dyDescent="0.25">
      <c r="A2129" s="15" t="s">
        <v>24</v>
      </c>
      <c r="B2129" s="15">
        <v>2808</v>
      </c>
      <c r="D2129" s="10" t="str">
        <f t="shared" si="57"/>
        <v>Cladonia macroceras (Delise) Hav.</v>
      </c>
      <c r="E2129" s="12" t="s">
        <v>26</v>
      </c>
      <c r="F2129" s="12" t="s">
        <v>625</v>
      </c>
      <c r="G2129" s="12" t="s">
        <v>6554</v>
      </c>
      <c r="H2129" s="38" t="s">
        <v>6730</v>
      </c>
      <c r="M2129" s="12" t="s">
        <v>6732</v>
      </c>
      <c r="Q2129" s="12" t="s">
        <v>6731</v>
      </c>
      <c r="U2129" s="8" t="s">
        <v>376</v>
      </c>
    </row>
    <row r="2130" spans="1:24" ht="15" customHeight="1" x14ac:dyDescent="0.25">
      <c r="A2130" s="15" t="s">
        <v>24</v>
      </c>
      <c r="B2130" s="15">
        <v>2809</v>
      </c>
      <c r="D2130" s="10" t="str">
        <f t="shared" si="57"/>
        <v>Cladonia macroceras (Delise) Hav.</v>
      </c>
      <c r="E2130" s="12" t="s">
        <v>26</v>
      </c>
      <c r="F2130" s="12" t="s">
        <v>625</v>
      </c>
      <c r="G2130" s="12" t="s">
        <v>6554</v>
      </c>
      <c r="H2130" s="38" t="s">
        <v>6733</v>
      </c>
      <c r="I2130" s="12" t="s">
        <v>27</v>
      </c>
      <c r="J2130" s="12" t="s">
        <v>2087</v>
      </c>
      <c r="K2130" s="12" t="s">
        <v>6734</v>
      </c>
      <c r="L2130" s="12" t="s">
        <v>6747</v>
      </c>
      <c r="N2130" s="12" t="s">
        <v>1714</v>
      </c>
      <c r="Q2130" s="12" t="s">
        <v>6746</v>
      </c>
      <c r="S2130" s="8" t="s">
        <v>6748</v>
      </c>
      <c r="T2130" s="8" t="s">
        <v>6748</v>
      </c>
      <c r="U2130" s="8" t="s">
        <v>376</v>
      </c>
    </row>
    <row r="2131" spans="1:24" ht="15" customHeight="1" x14ac:dyDescent="0.25">
      <c r="A2131" s="15" t="s">
        <v>24</v>
      </c>
      <c r="B2131" s="15">
        <v>2810</v>
      </c>
      <c r="D2131" s="10" t="str">
        <f t="shared" si="57"/>
        <v>Cladonia macroceras (Delise) Hav.</v>
      </c>
      <c r="E2131" s="12" t="s">
        <v>26</v>
      </c>
      <c r="F2131" s="12" t="s">
        <v>625</v>
      </c>
      <c r="G2131" s="12" t="s">
        <v>6554</v>
      </c>
      <c r="H2131" s="38" t="s">
        <v>6735</v>
      </c>
      <c r="I2131" s="12" t="s">
        <v>27</v>
      </c>
      <c r="J2131" s="12" t="s">
        <v>6736</v>
      </c>
      <c r="M2131" s="12" t="s">
        <v>6743</v>
      </c>
      <c r="Q2131" s="12" t="s">
        <v>6744</v>
      </c>
      <c r="S2131" s="8" t="s">
        <v>6745</v>
      </c>
      <c r="T2131" s="8" t="s">
        <v>6745</v>
      </c>
      <c r="U2131" s="8" t="s">
        <v>376</v>
      </c>
    </row>
    <row r="2132" spans="1:24" ht="15" customHeight="1" x14ac:dyDescent="0.25">
      <c r="A2132" s="15" t="s">
        <v>24</v>
      </c>
      <c r="B2132" s="15">
        <v>2811</v>
      </c>
      <c r="D2132" s="10" t="str">
        <f t="shared" si="57"/>
        <v>Cladonia macroceras (Delise) Hav.</v>
      </c>
      <c r="E2132" s="12" t="s">
        <v>26</v>
      </c>
      <c r="F2132" s="12" t="s">
        <v>625</v>
      </c>
      <c r="G2132" s="12" t="s">
        <v>6554</v>
      </c>
      <c r="H2132" s="38" t="s">
        <v>6737</v>
      </c>
      <c r="M2132" s="12" t="s">
        <v>6741</v>
      </c>
      <c r="Q2132" s="12" t="s">
        <v>6742</v>
      </c>
      <c r="S2132" s="8" t="s">
        <v>6738</v>
      </c>
      <c r="T2132" s="8" t="s">
        <v>6738</v>
      </c>
      <c r="U2132" s="8" t="s">
        <v>376</v>
      </c>
    </row>
    <row r="2133" spans="1:24" ht="15" customHeight="1" x14ac:dyDescent="0.25">
      <c r="A2133" s="15" t="s">
        <v>24</v>
      </c>
      <c r="B2133" s="15">
        <v>2812</v>
      </c>
      <c r="D2133" s="10" t="str">
        <f t="shared" si="57"/>
        <v>Cladonia gracilis subsp. gracilis (L.) Willd.</v>
      </c>
      <c r="E2133" s="12" t="s">
        <v>26</v>
      </c>
      <c r="F2133" s="12" t="s">
        <v>5651</v>
      </c>
      <c r="G2133" s="12" t="s">
        <v>2686</v>
      </c>
      <c r="H2133" s="38" t="s">
        <v>6730</v>
      </c>
      <c r="M2133" s="12" t="s">
        <v>6740</v>
      </c>
      <c r="Q2133" s="12" t="s">
        <v>6739</v>
      </c>
      <c r="S2133" s="8" t="s">
        <v>6738</v>
      </c>
      <c r="T2133" s="8" t="s">
        <v>6738</v>
      </c>
      <c r="U2133" s="8" t="s">
        <v>376</v>
      </c>
    </row>
    <row r="2134" spans="1:24" ht="15" customHeight="1" x14ac:dyDescent="0.25">
      <c r="A2134" s="15" t="s">
        <v>24</v>
      </c>
      <c r="B2134" s="15">
        <v>2813</v>
      </c>
      <c r="D2134" s="10" t="str">
        <f t="shared" ref="D2134:D2197" si="58">E2134&amp;" "&amp;F2134&amp;" "&amp;G2134</f>
        <v xml:space="preserve">Cladonia deformis </v>
      </c>
      <c r="E2134" s="12" t="s">
        <v>26</v>
      </c>
      <c r="F2134" s="12" t="s">
        <v>538</v>
      </c>
      <c r="H2134" s="38" t="s">
        <v>6397</v>
      </c>
      <c r="S2134" s="8" t="s">
        <v>6757</v>
      </c>
      <c r="T2134" s="8" t="s">
        <v>6757</v>
      </c>
      <c r="U2134" s="8" t="s">
        <v>33</v>
      </c>
    </row>
    <row r="2135" spans="1:24" ht="15" customHeight="1" x14ac:dyDescent="0.25">
      <c r="A2135" s="15" t="s">
        <v>24</v>
      </c>
      <c r="B2135" s="15">
        <v>2814</v>
      </c>
      <c r="D2135" s="10" t="str">
        <f t="shared" si="58"/>
        <v xml:space="preserve">Xylographa parallela </v>
      </c>
      <c r="E2135" s="12" t="s">
        <v>1167</v>
      </c>
      <c r="F2135" s="12" t="s">
        <v>1173</v>
      </c>
      <c r="H2135" s="10" t="s">
        <v>6759</v>
      </c>
      <c r="I2135" s="12" t="s">
        <v>74</v>
      </c>
      <c r="J2135" s="12" t="s">
        <v>2407</v>
      </c>
      <c r="K2135" s="12" t="s">
        <v>2245</v>
      </c>
      <c r="M2135" s="12" t="s">
        <v>6764</v>
      </c>
      <c r="Q2135" s="12" t="s">
        <v>6760</v>
      </c>
      <c r="S2135" s="8" t="s">
        <v>6761</v>
      </c>
      <c r="T2135" s="8" t="s">
        <v>6761</v>
      </c>
    </row>
    <row r="2136" spans="1:24" ht="15" customHeight="1" x14ac:dyDescent="0.25">
      <c r="A2136" s="15" t="s">
        <v>24</v>
      </c>
      <c r="B2136" s="15">
        <v>2815</v>
      </c>
      <c r="D2136" s="10" t="str">
        <f t="shared" si="58"/>
        <v xml:space="preserve">Xylographa parallela </v>
      </c>
      <c r="E2136" s="12" t="s">
        <v>1167</v>
      </c>
      <c r="F2136" s="12" t="s">
        <v>1173</v>
      </c>
      <c r="H2136" s="10" t="s">
        <v>6765</v>
      </c>
      <c r="M2136" s="12" t="s">
        <v>6766</v>
      </c>
      <c r="Q2136" s="12" t="s">
        <v>6767</v>
      </c>
      <c r="S2136" s="8" t="s">
        <v>180</v>
      </c>
      <c r="T2136" s="8" t="s">
        <v>180</v>
      </c>
    </row>
    <row r="2137" spans="1:24" ht="15" customHeight="1" x14ac:dyDescent="0.25">
      <c r="A2137" s="15" t="s">
        <v>24</v>
      </c>
      <c r="B2137" s="15">
        <v>2816</v>
      </c>
      <c r="D2137" s="10" t="str">
        <f t="shared" si="58"/>
        <v xml:space="preserve">Xylographa parallela </v>
      </c>
      <c r="E2137" s="12" t="s">
        <v>1167</v>
      </c>
      <c r="F2137" s="12" t="s">
        <v>1173</v>
      </c>
      <c r="H2137" s="38" t="s">
        <v>6763</v>
      </c>
      <c r="I2137" s="12" t="s">
        <v>74</v>
      </c>
      <c r="J2137" s="12" t="s">
        <v>1242</v>
      </c>
      <c r="K2137" s="12" t="s">
        <v>2245</v>
      </c>
      <c r="M2137" s="12" t="s">
        <v>6762</v>
      </c>
      <c r="Q2137" s="12" t="s">
        <v>6769</v>
      </c>
      <c r="S2137" s="8" t="s">
        <v>180</v>
      </c>
      <c r="T2137" s="8" t="s">
        <v>180</v>
      </c>
      <c r="U2137" s="8" t="s">
        <v>195</v>
      </c>
    </row>
    <row r="2138" spans="1:24" ht="15" customHeight="1" x14ac:dyDescent="0.25">
      <c r="A2138" s="15" t="s">
        <v>24</v>
      </c>
      <c r="B2138" s="15">
        <v>2817</v>
      </c>
      <c r="D2138" s="10" t="str">
        <f t="shared" si="58"/>
        <v xml:space="preserve">Xylographa parallela </v>
      </c>
      <c r="E2138" s="12" t="s">
        <v>1167</v>
      </c>
      <c r="F2138" s="12" t="s">
        <v>1173</v>
      </c>
      <c r="H2138" s="10" t="s">
        <v>6759</v>
      </c>
      <c r="I2138" s="12" t="s">
        <v>74</v>
      </c>
      <c r="J2138" s="12" t="s">
        <v>1242</v>
      </c>
      <c r="K2138" s="12" t="s">
        <v>2245</v>
      </c>
      <c r="M2138" s="12" t="s">
        <v>6768</v>
      </c>
      <c r="Q2138" s="12" t="s">
        <v>6769</v>
      </c>
      <c r="S2138" s="8" t="s">
        <v>180</v>
      </c>
      <c r="T2138" s="8" t="s">
        <v>180</v>
      </c>
      <c r="U2138" s="8" t="s">
        <v>195</v>
      </c>
    </row>
    <row r="2139" spans="1:24" ht="15" customHeight="1" x14ac:dyDescent="0.25">
      <c r="A2139" s="15" t="s">
        <v>24</v>
      </c>
      <c r="B2139" s="15">
        <v>2818</v>
      </c>
      <c r="D2139" s="10" t="str">
        <f t="shared" si="58"/>
        <v>Cladonia strepsilis (Ach.) Grognot</v>
      </c>
      <c r="E2139" s="12" t="s">
        <v>26</v>
      </c>
      <c r="F2139" s="12" t="s">
        <v>6285</v>
      </c>
      <c r="G2139" s="12" t="s">
        <v>6782</v>
      </c>
      <c r="H2139" s="38" t="s">
        <v>6779</v>
      </c>
      <c r="I2139" s="12" t="s">
        <v>74</v>
      </c>
      <c r="J2139" s="12" t="s">
        <v>1180</v>
      </c>
      <c r="K2139" s="12" t="s">
        <v>6780</v>
      </c>
      <c r="L2139" s="12" t="s">
        <v>2691</v>
      </c>
      <c r="M2139" s="12" t="s">
        <v>6783</v>
      </c>
      <c r="N2139" s="12" t="s">
        <v>1795</v>
      </c>
      <c r="Q2139" s="12" t="s">
        <v>6784</v>
      </c>
      <c r="S2139" s="8" t="s">
        <v>124</v>
      </c>
      <c r="T2139" s="8" t="s">
        <v>124</v>
      </c>
      <c r="U2139" s="8" t="s">
        <v>8726</v>
      </c>
      <c r="W2139" s="8" t="s">
        <v>124</v>
      </c>
      <c r="X2139" s="8" t="s">
        <v>8737</v>
      </c>
    </row>
    <row r="2140" spans="1:24" ht="15.75" customHeight="1" x14ac:dyDescent="0.25">
      <c r="A2140" s="15" t="s">
        <v>24</v>
      </c>
      <c r="B2140" s="15">
        <v>2819</v>
      </c>
      <c r="D2140" s="10" t="str">
        <f t="shared" si="58"/>
        <v>Cladonia strepsilis (Ach.) Grognot</v>
      </c>
      <c r="E2140" s="12" t="s">
        <v>26</v>
      </c>
      <c r="F2140" s="12" t="s">
        <v>6285</v>
      </c>
      <c r="G2140" s="12" t="s">
        <v>6782</v>
      </c>
      <c r="H2140" s="38" t="s">
        <v>6779</v>
      </c>
      <c r="I2140" s="12" t="s">
        <v>74</v>
      </c>
      <c r="J2140" s="12" t="s">
        <v>1180</v>
      </c>
      <c r="K2140" s="12" t="s">
        <v>6780</v>
      </c>
      <c r="L2140" s="12" t="s">
        <v>2691</v>
      </c>
      <c r="M2140" s="12" t="s">
        <v>6783</v>
      </c>
      <c r="N2140" s="12" t="s">
        <v>1795</v>
      </c>
      <c r="Q2140" s="54">
        <v>10518</v>
      </c>
      <c r="S2140" s="8" t="s">
        <v>124</v>
      </c>
      <c r="T2140" s="8" t="s">
        <v>124</v>
      </c>
      <c r="U2140" s="8" t="s">
        <v>8726</v>
      </c>
      <c r="W2140" s="8" t="s">
        <v>124</v>
      </c>
      <c r="X2140" s="8" t="s">
        <v>8737</v>
      </c>
    </row>
    <row r="2141" spans="1:24" ht="15" customHeight="1" x14ac:dyDescent="0.25">
      <c r="A2141" s="15" t="s">
        <v>3591</v>
      </c>
      <c r="B2141" s="15">
        <v>2820</v>
      </c>
      <c r="D2141" s="10" t="str">
        <f t="shared" si="58"/>
        <v>Lophodermium  corconticum Koukol &amp; Pusz</v>
      </c>
      <c r="E2141" s="12" t="s">
        <v>6771</v>
      </c>
      <c r="F2141" s="12" t="s">
        <v>6772</v>
      </c>
      <c r="G2141" s="12" t="s">
        <v>6773</v>
      </c>
      <c r="H2141" s="12" t="s">
        <v>6770</v>
      </c>
      <c r="I2141" s="12" t="s">
        <v>401</v>
      </c>
      <c r="J2141" s="12" t="s">
        <v>6774</v>
      </c>
      <c r="K2141" s="12" t="s">
        <v>6775</v>
      </c>
      <c r="M2141" s="12" t="s">
        <v>6776</v>
      </c>
      <c r="N2141" s="12">
        <v>1250</v>
      </c>
      <c r="O2141" s="12" t="s">
        <v>6777</v>
      </c>
      <c r="S2141" s="8" t="s">
        <v>6778</v>
      </c>
      <c r="T2141" s="8" t="s">
        <v>3598</v>
      </c>
      <c r="W2141" s="8" t="s">
        <v>124</v>
      </c>
      <c r="X2141" s="8" t="s">
        <v>6781</v>
      </c>
    </row>
    <row r="2142" spans="1:24" ht="15" customHeight="1" x14ac:dyDescent="0.25">
      <c r="A2142" s="15" t="s">
        <v>24</v>
      </c>
      <c r="B2142" s="15">
        <v>2821</v>
      </c>
      <c r="D2142" s="10" t="str">
        <f t="shared" si="58"/>
        <v>Cladonia strepsilis (Ach.) Grognot</v>
      </c>
      <c r="E2142" s="12" t="s">
        <v>26</v>
      </c>
      <c r="F2142" s="12" t="s">
        <v>6285</v>
      </c>
      <c r="G2142" s="12" t="s">
        <v>6782</v>
      </c>
      <c r="H2142" s="38" t="s">
        <v>6779</v>
      </c>
      <c r="I2142" s="12" t="s">
        <v>74</v>
      </c>
      <c r="J2142" s="12" t="s">
        <v>1180</v>
      </c>
      <c r="K2142" s="12" t="s">
        <v>6780</v>
      </c>
      <c r="L2142" s="12" t="s">
        <v>2691</v>
      </c>
      <c r="M2142" s="12" t="s">
        <v>6785</v>
      </c>
      <c r="N2142" s="12" t="s">
        <v>1795</v>
      </c>
      <c r="Q2142" s="12" t="s">
        <v>6626</v>
      </c>
      <c r="S2142" s="8" t="s">
        <v>124</v>
      </c>
      <c r="T2142" s="8" t="s">
        <v>124</v>
      </c>
      <c r="W2142" s="8" t="s">
        <v>124</v>
      </c>
      <c r="X2142" s="8" t="s">
        <v>6781</v>
      </c>
    </row>
    <row r="2143" spans="1:24" ht="15" customHeight="1" x14ac:dyDescent="0.25">
      <c r="A2143" s="15" t="s">
        <v>24</v>
      </c>
      <c r="B2143" s="15">
        <v>2822</v>
      </c>
      <c r="D2143" s="10" t="str">
        <f t="shared" si="58"/>
        <v>Cladonia strepsilis (Ach.) Grognot</v>
      </c>
      <c r="E2143" s="12" t="s">
        <v>26</v>
      </c>
      <c r="F2143" s="12" t="s">
        <v>6285</v>
      </c>
      <c r="G2143" s="12" t="s">
        <v>6782</v>
      </c>
      <c r="H2143" s="38" t="s">
        <v>6779</v>
      </c>
      <c r="I2143" s="12" t="s">
        <v>74</v>
      </c>
      <c r="J2143" s="12" t="s">
        <v>1180</v>
      </c>
      <c r="K2143" s="12" t="s">
        <v>6780</v>
      </c>
      <c r="L2143" s="12" t="s">
        <v>2691</v>
      </c>
      <c r="M2143" s="12" t="s">
        <v>6786</v>
      </c>
      <c r="N2143" s="12" t="s">
        <v>2938</v>
      </c>
      <c r="Q2143" s="12" t="s">
        <v>6787</v>
      </c>
      <c r="S2143" s="8" t="s">
        <v>124</v>
      </c>
      <c r="T2143" s="8" t="s">
        <v>124</v>
      </c>
      <c r="U2143" s="8" t="s">
        <v>8726</v>
      </c>
      <c r="W2143" s="8" t="s">
        <v>124</v>
      </c>
      <c r="X2143" s="8" t="s">
        <v>8737</v>
      </c>
    </row>
    <row r="2144" spans="1:24" ht="15" customHeight="1" x14ac:dyDescent="0.25">
      <c r="A2144" s="15" t="s">
        <v>24</v>
      </c>
      <c r="B2144" s="15">
        <v>2823</v>
      </c>
      <c r="D2144" s="10" t="str">
        <f t="shared" si="58"/>
        <v>Cladonia strepsilis (Ach.) Grognot</v>
      </c>
      <c r="E2144" s="12" t="s">
        <v>26</v>
      </c>
      <c r="F2144" s="12" t="s">
        <v>6285</v>
      </c>
      <c r="G2144" s="12" t="s">
        <v>6782</v>
      </c>
      <c r="H2144" s="38" t="s">
        <v>6779</v>
      </c>
      <c r="I2144" s="12" t="s">
        <v>74</v>
      </c>
      <c r="J2144" s="12" t="s">
        <v>1180</v>
      </c>
      <c r="K2144" s="12" t="s">
        <v>6780</v>
      </c>
      <c r="L2144" s="12" t="s">
        <v>2691</v>
      </c>
      <c r="M2144" s="12" t="s">
        <v>6788</v>
      </c>
      <c r="Q2144" s="54">
        <v>6822</v>
      </c>
      <c r="S2144" s="8" t="s">
        <v>124</v>
      </c>
      <c r="T2144" s="8" t="s">
        <v>124</v>
      </c>
      <c r="U2144" s="8" t="s">
        <v>8726</v>
      </c>
      <c r="W2144" s="8" t="s">
        <v>124</v>
      </c>
      <c r="X2144" s="8" t="s">
        <v>8737</v>
      </c>
    </row>
    <row r="2145" spans="1:24" ht="15" customHeight="1" x14ac:dyDescent="0.25">
      <c r="A2145" s="15" t="s">
        <v>24</v>
      </c>
      <c r="B2145" s="15">
        <v>2824</v>
      </c>
      <c r="D2145" s="10" t="str">
        <f t="shared" si="58"/>
        <v>Cladonia rangiferina (L.) Weber ex F.H. Wigg.</v>
      </c>
      <c r="E2145" s="12" t="s">
        <v>26</v>
      </c>
      <c r="F2145" s="12" t="s">
        <v>2321</v>
      </c>
      <c r="G2145" s="12" t="s">
        <v>2369</v>
      </c>
      <c r="H2145" s="38" t="s">
        <v>6789</v>
      </c>
      <c r="I2145" s="12" t="s">
        <v>74</v>
      </c>
      <c r="J2145" s="12" t="s">
        <v>1180</v>
      </c>
      <c r="K2145" s="12" t="s">
        <v>6780</v>
      </c>
      <c r="L2145" s="12" t="s">
        <v>2691</v>
      </c>
      <c r="M2145" s="12" t="s">
        <v>6790</v>
      </c>
      <c r="N2145" s="12" t="s">
        <v>2938</v>
      </c>
      <c r="Q2145" s="12" t="s">
        <v>6791</v>
      </c>
      <c r="S2145" s="8" t="s">
        <v>124</v>
      </c>
      <c r="T2145" s="8" t="s">
        <v>124</v>
      </c>
      <c r="U2145" s="8" t="s">
        <v>8726</v>
      </c>
      <c r="W2145" s="8" t="s">
        <v>124</v>
      </c>
      <c r="X2145" s="8" t="s">
        <v>8725</v>
      </c>
    </row>
    <row r="2146" spans="1:24" ht="15" customHeight="1" x14ac:dyDescent="0.25">
      <c r="A2146" s="15" t="s">
        <v>24</v>
      </c>
      <c r="B2146" s="15">
        <v>2825</v>
      </c>
      <c r="D2146" s="10" t="str">
        <f t="shared" si="58"/>
        <v>Cladonia rangiferina (L.) Weber ex F.H. Wigg.</v>
      </c>
      <c r="E2146" s="12" t="s">
        <v>26</v>
      </c>
      <c r="F2146" s="12" t="s">
        <v>2321</v>
      </c>
      <c r="G2146" s="12" t="s">
        <v>2369</v>
      </c>
      <c r="H2146" s="38" t="s">
        <v>6792</v>
      </c>
      <c r="I2146" s="12" t="s">
        <v>74</v>
      </c>
      <c r="J2146" s="12" t="s">
        <v>1180</v>
      </c>
      <c r="K2146" s="12" t="s">
        <v>6780</v>
      </c>
      <c r="L2146" s="12" t="s">
        <v>2691</v>
      </c>
      <c r="M2146" s="12" t="s">
        <v>6798</v>
      </c>
      <c r="N2146" s="12" t="s">
        <v>6797</v>
      </c>
      <c r="Q2146" s="12" t="s">
        <v>6626</v>
      </c>
      <c r="S2146" s="8" t="s">
        <v>124</v>
      </c>
      <c r="T2146" s="8" t="s">
        <v>124</v>
      </c>
      <c r="U2146" s="8" t="s">
        <v>8726</v>
      </c>
      <c r="W2146" s="8" t="s">
        <v>124</v>
      </c>
      <c r="X2146" s="8" t="s">
        <v>8729</v>
      </c>
    </row>
    <row r="2147" spans="1:24" ht="15" customHeight="1" x14ac:dyDescent="0.25">
      <c r="A2147" s="15" t="s">
        <v>24</v>
      </c>
      <c r="B2147" s="15">
        <v>2826</v>
      </c>
      <c r="D2147" s="10" t="str">
        <f t="shared" si="58"/>
        <v>Cladonia rangiferina (L.) Weber ex F.H. Wigg.</v>
      </c>
      <c r="E2147" s="12" t="s">
        <v>26</v>
      </c>
      <c r="F2147" s="12" t="s">
        <v>2321</v>
      </c>
      <c r="G2147" s="12" t="s">
        <v>2369</v>
      </c>
      <c r="H2147" s="38" t="s">
        <v>6792</v>
      </c>
      <c r="I2147" s="12" t="s">
        <v>74</v>
      </c>
      <c r="J2147" s="12" t="s">
        <v>1180</v>
      </c>
      <c r="K2147" s="12" t="s">
        <v>6780</v>
      </c>
      <c r="L2147" s="12" t="s">
        <v>2691</v>
      </c>
      <c r="M2147" s="12" t="s">
        <v>6793</v>
      </c>
      <c r="N2147" s="12" t="s">
        <v>5744</v>
      </c>
      <c r="Q2147" s="12" t="s">
        <v>6794</v>
      </c>
      <c r="S2147" s="8" t="s">
        <v>124</v>
      </c>
      <c r="T2147" s="8" t="s">
        <v>124</v>
      </c>
      <c r="U2147" s="8" t="s">
        <v>8726</v>
      </c>
      <c r="W2147" s="8" t="s">
        <v>124</v>
      </c>
      <c r="X2147" s="8" t="s">
        <v>8729</v>
      </c>
    </row>
    <row r="2148" spans="1:24" ht="15" customHeight="1" x14ac:dyDescent="0.25">
      <c r="A2148" s="15" t="s">
        <v>24</v>
      </c>
      <c r="B2148" s="15">
        <v>2827</v>
      </c>
      <c r="D2148" s="10" t="str">
        <f t="shared" si="58"/>
        <v>Cladonia rangiferina (L.) Weber ex F.H. Wigg.</v>
      </c>
      <c r="E2148" s="12" t="s">
        <v>26</v>
      </c>
      <c r="F2148" s="12" t="s">
        <v>2321</v>
      </c>
      <c r="G2148" s="12" t="s">
        <v>2369</v>
      </c>
      <c r="H2148" s="38" t="s">
        <v>6792</v>
      </c>
      <c r="I2148" s="12" t="s">
        <v>74</v>
      </c>
      <c r="J2148" s="12" t="s">
        <v>1180</v>
      </c>
      <c r="K2148" s="12" t="s">
        <v>6780</v>
      </c>
      <c r="L2148" s="12" t="s">
        <v>2691</v>
      </c>
      <c r="M2148" s="12" t="s">
        <v>6795</v>
      </c>
      <c r="N2148" s="12" t="s">
        <v>5744</v>
      </c>
      <c r="Q2148" s="12" t="s">
        <v>6626</v>
      </c>
      <c r="S2148" s="8" t="s">
        <v>124</v>
      </c>
      <c r="T2148" s="8" t="s">
        <v>124</v>
      </c>
      <c r="U2148" s="8" t="s">
        <v>8726</v>
      </c>
      <c r="W2148" s="8" t="s">
        <v>124</v>
      </c>
      <c r="X2148" s="8" t="s">
        <v>8729</v>
      </c>
    </row>
    <row r="2149" spans="1:24" ht="15" customHeight="1" x14ac:dyDescent="0.25">
      <c r="A2149" s="15" t="s">
        <v>24</v>
      </c>
      <c r="B2149" s="15">
        <v>2828</v>
      </c>
      <c r="D2149" s="10" t="str">
        <f t="shared" si="58"/>
        <v>Cladonia rangiferina (L.) Weber ex F.H. Wigg.</v>
      </c>
      <c r="E2149" s="12" t="s">
        <v>26</v>
      </c>
      <c r="F2149" s="12" t="s">
        <v>2321</v>
      </c>
      <c r="G2149" s="12" t="s">
        <v>2369</v>
      </c>
      <c r="H2149" s="38" t="s">
        <v>6792</v>
      </c>
      <c r="I2149" s="12" t="s">
        <v>74</v>
      </c>
      <c r="J2149" s="12" t="s">
        <v>1180</v>
      </c>
      <c r="K2149" s="12" t="s">
        <v>6780</v>
      </c>
      <c r="L2149" s="12" t="s">
        <v>2691</v>
      </c>
      <c r="M2149" s="12" t="s">
        <v>6796</v>
      </c>
      <c r="N2149" s="12" t="s">
        <v>5744</v>
      </c>
      <c r="Q2149" s="12" t="s">
        <v>6626</v>
      </c>
      <c r="S2149" s="8" t="s">
        <v>124</v>
      </c>
      <c r="T2149" s="8" t="s">
        <v>124</v>
      </c>
      <c r="U2149" s="8" t="s">
        <v>8726</v>
      </c>
      <c r="W2149" s="8" t="s">
        <v>124</v>
      </c>
      <c r="X2149" s="8" t="s">
        <v>8729</v>
      </c>
    </row>
    <row r="2150" spans="1:24" ht="15" customHeight="1" x14ac:dyDescent="0.25">
      <c r="A2150" s="15" t="s">
        <v>24</v>
      </c>
      <c r="B2150" s="15">
        <v>2829</v>
      </c>
      <c r="D2150" s="10" t="str">
        <f t="shared" si="58"/>
        <v>Cladonia rangiferina (L.) Weber ex F.H. Wigg.</v>
      </c>
      <c r="E2150" s="12" t="s">
        <v>26</v>
      </c>
      <c r="F2150" s="12" t="s">
        <v>2321</v>
      </c>
      <c r="G2150" s="12" t="s">
        <v>2369</v>
      </c>
      <c r="H2150" s="38" t="s">
        <v>6792</v>
      </c>
      <c r="I2150" s="12" t="s">
        <v>74</v>
      </c>
      <c r="J2150" s="12" t="s">
        <v>1180</v>
      </c>
      <c r="K2150" s="12" t="s">
        <v>6780</v>
      </c>
      <c r="L2150" s="12" t="s">
        <v>2691</v>
      </c>
      <c r="M2150" s="12" t="s">
        <v>6798</v>
      </c>
      <c r="N2150" s="12" t="s">
        <v>6797</v>
      </c>
      <c r="Q2150" s="12" t="s">
        <v>6784</v>
      </c>
      <c r="S2150" s="8" t="s">
        <v>124</v>
      </c>
      <c r="T2150" s="8" t="s">
        <v>124</v>
      </c>
      <c r="U2150" s="8" t="s">
        <v>8726</v>
      </c>
      <c r="W2150" s="8" t="s">
        <v>124</v>
      </c>
      <c r="X2150" s="8" t="s">
        <v>8729</v>
      </c>
    </row>
    <row r="2151" spans="1:24" ht="15" customHeight="1" x14ac:dyDescent="0.25">
      <c r="A2151" s="15" t="s">
        <v>24</v>
      </c>
      <c r="B2151" s="15">
        <v>2830</v>
      </c>
      <c r="D2151" s="10" t="str">
        <f t="shared" si="58"/>
        <v>Cladonia rangiferina (L.) Weber ex F.H. Wigg.</v>
      </c>
      <c r="E2151" s="12" t="s">
        <v>26</v>
      </c>
      <c r="F2151" s="12" t="s">
        <v>2321</v>
      </c>
      <c r="G2151" s="12" t="s">
        <v>2369</v>
      </c>
      <c r="H2151" s="38" t="s">
        <v>6792</v>
      </c>
      <c r="I2151" s="12" t="s">
        <v>74</v>
      </c>
      <c r="J2151" s="12" t="s">
        <v>1180</v>
      </c>
      <c r="K2151" s="12" t="s">
        <v>6780</v>
      </c>
      <c r="L2151" s="12" t="s">
        <v>2691</v>
      </c>
      <c r="M2151" s="12" t="s">
        <v>6809</v>
      </c>
      <c r="N2151" s="12" t="s">
        <v>2938</v>
      </c>
      <c r="Q2151" s="12" t="s">
        <v>6626</v>
      </c>
      <c r="S2151" s="8" t="s">
        <v>124</v>
      </c>
      <c r="T2151" s="8" t="s">
        <v>124</v>
      </c>
      <c r="U2151" s="8" t="s">
        <v>8726</v>
      </c>
      <c r="W2151" s="8" t="s">
        <v>124</v>
      </c>
      <c r="X2151" s="8" t="s">
        <v>8729</v>
      </c>
    </row>
    <row r="2152" spans="1:24" ht="15" customHeight="1" x14ac:dyDescent="0.25">
      <c r="A2152" s="15" t="s">
        <v>24</v>
      </c>
      <c r="B2152" s="15">
        <v>2831</v>
      </c>
      <c r="D2152" s="10" t="str">
        <f t="shared" si="58"/>
        <v>Cladonia rangiferina (L.) Weber ex F.H. Wigg.</v>
      </c>
      <c r="E2152" s="12" t="s">
        <v>26</v>
      </c>
      <c r="F2152" s="12" t="s">
        <v>2321</v>
      </c>
      <c r="G2152" s="12" t="s">
        <v>2369</v>
      </c>
      <c r="H2152" s="38" t="s">
        <v>6792</v>
      </c>
      <c r="I2152" s="12" t="s">
        <v>74</v>
      </c>
      <c r="J2152" s="12" t="s">
        <v>1180</v>
      </c>
      <c r="K2152" s="12" t="s">
        <v>6780</v>
      </c>
      <c r="L2152" s="12" t="s">
        <v>2691</v>
      </c>
      <c r="M2152" s="12" t="s">
        <v>6786</v>
      </c>
      <c r="Q2152" s="12" t="s">
        <v>6799</v>
      </c>
      <c r="S2152" s="8" t="s">
        <v>124</v>
      </c>
      <c r="T2152" s="8" t="s">
        <v>124</v>
      </c>
      <c r="U2152" s="8" t="s">
        <v>8726</v>
      </c>
      <c r="W2152" s="8" t="s">
        <v>124</v>
      </c>
      <c r="X2152" s="8" t="s">
        <v>8729</v>
      </c>
    </row>
    <row r="2153" spans="1:24" ht="15" customHeight="1" x14ac:dyDescent="0.25">
      <c r="A2153" s="15" t="s">
        <v>24</v>
      </c>
      <c r="B2153" s="15">
        <v>2832</v>
      </c>
      <c r="D2153" s="10" t="str">
        <f t="shared" si="58"/>
        <v>Cladonia rangiferina (L.) Weber ex F.H. Wigg.</v>
      </c>
      <c r="E2153" s="12" t="s">
        <v>26</v>
      </c>
      <c r="F2153" s="12" t="s">
        <v>2321</v>
      </c>
      <c r="G2153" s="12" t="s">
        <v>2369</v>
      </c>
      <c r="H2153" s="38" t="s">
        <v>6792</v>
      </c>
      <c r="I2153" s="12" t="s">
        <v>74</v>
      </c>
      <c r="J2153" s="12" t="s">
        <v>1180</v>
      </c>
      <c r="K2153" s="12" t="s">
        <v>6780</v>
      </c>
      <c r="L2153" s="12" t="s">
        <v>2691</v>
      </c>
      <c r="M2153" s="12" t="s">
        <v>6800</v>
      </c>
      <c r="N2153" s="12" t="s">
        <v>6797</v>
      </c>
      <c r="Q2153" s="12" t="s">
        <v>6450</v>
      </c>
      <c r="S2153" s="8" t="s">
        <v>124</v>
      </c>
      <c r="T2153" s="8" t="s">
        <v>124</v>
      </c>
      <c r="U2153" s="8" t="s">
        <v>8726</v>
      </c>
      <c r="W2153" s="8" t="s">
        <v>124</v>
      </c>
      <c r="X2153" s="8" t="s">
        <v>8729</v>
      </c>
    </row>
    <row r="2154" spans="1:24" ht="15" customHeight="1" x14ac:dyDescent="0.25">
      <c r="A2154" s="15" t="s">
        <v>24</v>
      </c>
      <c r="B2154" s="15">
        <v>2833</v>
      </c>
      <c r="D2154" s="10" t="str">
        <f t="shared" si="58"/>
        <v>Cladonia rangiferina (L.) Weber ex F.H. Wigg.</v>
      </c>
      <c r="E2154" s="12" t="s">
        <v>26</v>
      </c>
      <c r="F2154" s="12" t="s">
        <v>2321</v>
      </c>
      <c r="G2154" s="12" t="s">
        <v>2369</v>
      </c>
      <c r="H2154" s="38" t="s">
        <v>6792</v>
      </c>
      <c r="I2154" s="12" t="s">
        <v>74</v>
      </c>
      <c r="J2154" s="12" t="s">
        <v>1180</v>
      </c>
      <c r="K2154" s="12" t="s">
        <v>6780</v>
      </c>
      <c r="L2154" s="12" t="s">
        <v>2691</v>
      </c>
      <c r="M2154" s="12" t="s">
        <v>6801</v>
      </c>
      <c r="N2154" s="12" t="s">
        <v>6797</v>
      </c>
      <c r="Q2154" s="12" t="s">
        <v>6626</v>
      </c>
      <c r="S2154" s="8" t="s">
        <v>124</v>
      </c>
      <c r="T2154" s="8" t="s">
        <v>124</v>
      </c>
      <c r="U2154" s="8" t="s">
        <v>8726</v>
      </c>
      <c r="W2154" s="8" t="s">
        <v>124</v>
      </c>
      <c r="X2154" s="8" t="s">
        <v>8729</v>
      </c>
    </row>
    <row r="2155" spans="1:24" ht="15" customHeight="1" x14ac:dyDescent="0.25">
      <c r="A2155" s="15" t="s">
        <v>24</v>
      </c>
      <c r="B2155" s="15">
        <v>2834</v>
      </c>
      <c r="D2155" s="10" t="str">
        <f t="shared" si="58"/>
        <v>Cladonia rangiferina (L.) Weber ex F.H. Wigg.</v>
      </c>
      <c r="E2155" s="12" t="s">
        <v>26</v>
      </c>
      <c r="F2155" s="12" t="s">
        <v>2321</v>
      </c>
      <c r="G2155" s="12" t="s">
        <v>2369</v>
      </c>
      <c r="H2155" s="38" t="s">
        <v>6792</v>
      </c>
      <c r="I2155" s="12" t="s">
        <v>74</v>
      </c>
      <c r="J2155" s="12" t="s">
        <v>1180</v>
      </c>
      <c r="K2155" s="12" t="s">
        <v>6780</v>
      </c>
      <c r="L2155" s="12" t="s">
        <v>2691</v>
      </c>
      <c r="M2155" s="12" t="s">
        <v>6802</v>
      </c>
      <c r="Q2155" s="12" t="s">
        <v>6626</v>
      </c>
      <c r="S2155" s="8" t="s">
        <v>124</v>
      </c>
      <c r="T2155" s="8" t="s">
        <v>124</v>
      </c>
      <c r="U2155" s="8" t="s">
        <v>8726</v>
      </c>
      <c r="W2155" s="8" t="s">
        <v>124</v>
      </c>
      <c r="X2155" s="8" t="s">
        <v>8729</v>
      </c>
    </row>
    <row r="2156" spans="1:24" ht="15" customHeight="1" x14ac:dyDescent="0.25">
      <c r="A2156" s="15" t="s">
        <v>24</v>
      </c>
      <c r="B2156" s="15">
        <v>2835</v>
      </c>
      <c r="D2156" s="10" t="str">
        <f t="shared" si="58"/>
        <v>Cladonia rangiferina (L.) Weber ex F.H. Wigg.</v>
      </c>
      <c r="E2156" s="12" t="s">
        <v>26</v>
      </c>
      <c r="F2156" s="12" t="s">
        <v>2321</v>
      </c>
      <c r="G2156" s="12" t="s">
        <v>2369</v>
      </c>
      <c r="H2156" s="38" t="s">
        <v>6792</v>
      </c>
      <c r="I2156" s="12" t="s">
        <v>74</v>
      </c>
      <c r="J2156" s="12" t="s">
        <v>1180</v>
      </c>
      <c r="K2156" s="12" t="s">
        <v>6780</v>
      </c>
      <c r="L2156" s="12" t="s">
        <v>2691</v>
      </c>
      <c r="M2156" s="12" t="s">
        <v>6803</v>
      </c>
      <c r="N2156" s="12" t="s">
        <v>6804</v>
      </c>
      <c r="Q2156" s="12" t="s">
        <v>6791</v>
      </c>
      <c r="S2156" s="8" t="s">
        <v>124</v>
      </c>
      <c r="T2156" s="8" t="s">
        <v>124</v>
      </c>
      <c r="U2156" s="8" t="s">
        <v>8726</v>
      </c>
      <c r="W2156" s="8" t="s">
        <v>124</v>
      </c>
      <c r="X2156" s="8" t="s">
        <v>8729</v>
      </c>
    </row>
    <row r="2157" spans="1:24" ht="15" customHeight="1" x14ac:dyDescent="0.25">
      <c r="A2157" s="15" t="s">
        <v>24</v>
      </c>
      <c r="B2157" s="15">
        <v>2836</v>
      </c>
      <c r="D2157" s="10" t="str">
        <f t="shared" si="58"/>
        <v>Cladonia rangiferina (L.) Weber ex F.H. Wigg.</v>
      </c>
      <c r="E2157" s="12" t="s">
        <v>26</v>
      </c>
      <c r="F2157" s="12" t="s">
        <v>2321</v>
      </c>
      <c r="G2157" s="12" t="s">
        <v>2369</v>
      </c>
      <c r="H2157" s="38" t="s">
        <v>6792</v>
      </c>
      <c r="I2157" s="12" t="s">
        <v>74</v>
      </c>
      <c r="J2157" s="12" t="s">
        <v>1180</v>
      </c>
      <c r="K2157" s="12" t="s">
        <v>6780</v>
      </c>
      <c r="L2157" s="12" t="s">
        <v>2691</v>
      </c>
      <c r="M2157" s="12" t="s">
        <v>6798</v>
      </c>
      <c r="Q2157" s="12" t="s">
        <v>6805</v>
      </c>
      <c r="S2157" s="8" t="s">
        <v>124</v>
      </c>
      <c r="T2157" s="8" t="s">
        <v>124</v>
      </c>
      <c r="U2157" s="8" t="s">
        <v>8726</v>
      </c>
      <c r="W2157" s="8" t="s">
        <v>124</v>
      </c>
      <c r="X2157" s="8" t="s">
        <v>8729</v>
      </c>
    </row>
    <row r="2158" spans="1:24" ht="15" customHeight="1" x14ac:dyDescent="0.25">
      <c r="A2158" s="15" t="s">
        <v>24</v>
      </c>
      <c r="B2158" s="15">
        <v>2837</v>
      </c>
      <c r="D2158" s="10" t="str">
        <f t="shared" si="58"/>
        <v>Cladonia rangiferina (L.) Weber ex F.H. Wigg.</v>
      </c>
      <c r="E2158" s="12" t="s">
        <v>26</v>
      </c>
      <c r="F2158" s="12" t="s">
        <v>2321</v>
      </c>
      <c r="G2158" s="12" t="s">
        <v>2369</v>
      </c>
      <c r="H2158" s="38" t="s">
        <v>6792</v>
      </c>
      <c r="I2158" s="12" t="s">
        <v>74</v>
      </c>
      <c r="J2158" s="12" t="s">
        <v>1180</v>
      </c>
      <c r="K2158" s="12" t="s">
        <v>6780</v>
      </c>
      <c r="L2158" s="12" t="s">
        <v>2691</v>
      </c>
      <c r="M2158" s="12" t="s">
        <v>6786</v>
      </c>
      <c r="Q2158" s="12" t="s">
        <v>6805</v>
      </c>
      <c r="S2158" s="8" t="s">
        <v>124</v>
      </c>
      <c r="T2158" s="8" t="s">
        <v>124</v>
      </c>
      <c r="U2158" s="8" t="s">
        <v>8726</v>
      </c>
      <c r="W2158" s="8" t="s">
        <v>124</v>
      </c>
      <c r="X2158" s="8" t="s">
        <v>8729</v>
      </c>
    </row>
    <row r="2159" spans="1:24" ht="15" customHeight="1" x14ac:dyDescent="0.25">
      <c r="A2159" s="15" t="s">
        <v>24</v>
      </c>
      <c r="B2159" s="15">
        <v>2838</v>
      </c>
      <c r="D2159" s="10" t="str">
        <f t="shared" si="58"/>
        <v>Cladonia rangiferina (L.) Weber ex F.H. Wigg.</v>
      </c>
      <c r="E2159" s="12" t="s">
        <v>26</v>
      </c>
      <c r="F2159" s="12" t="s">
        <v>2321</v>
      </c>
      <c r="G2159" s="12" t="s">
        <v>2369</v>
      </c>
      <c r="H2159" s="38" t="s">
        <v>6792</v>
      </c>
      <c r="I2159" s="12" t="s">
        <v>74</v>
      </c>
      <c r="J2159" s="12" t="s">
        <v>1180</v>
      </c>
      <c r="K2159" s="12" t="s">
        <v>6780</v>
      </c>
      <c r="L2159" s="12" t="s">
        <v>2691</v>
      </c>
      <c r="M2159" s="12" t="s">
        <v>6795</v>
      </c>
      <c r="Q2159" s="12" t="s">
        <v>6626</v>
      </c>
      <c r="S2159" s="8" t="s">
        <v>124</v>
      </c>
      <c r="T2159" s="8" t="s">
        <v>124</v>
      </c>
      <c r="U2159" s="8" t="s">
        <v>8726</v>
      </c>
      <c r="W2159" s="8" t="s">
        <v>124</v>
      </c>
      <c r="X2159" s="8" t="s">
        <v>8729</v>
      </c>
    </row>
    <row r="2160" spans="1:24" ht="15" customHeight="1" x14ac:dyDescent="0.25">
      <c r="A2160" s="15" t="s">
        <v>24</v>
      </c>
      <c r="B2160" s="15">
        <v>2839</v>
      </c>
      <c r="D2160" s="10" t="str">
        <f t="shared" si="58"/>
        <v>Cladonia rangiferina (L.) Weber ex F.H. Wigg.</v>
      </c>
      <c r="E2160" s="12" t="s">
        <v>26</v>
      </c>
      <c r="F2160" s="12" t="s">
        <v>2321</v>
      </c>
      <c r="G2160" s="12" t="s">
        <v>2369</v>
      </c>
      <c r="H2160" s="38" t="s">
        <v>6792</v>
      </c>
      <c r="I2160" s="12" t="s">
        <v>74</v>
      </c>
      <c r="J2160" s="12" t="s">
        <v>1180</v>
      </c>
      <c r="K2160" s="12" t="s">
        <v>6780</v>
      </c>
      <c r="L2160" s="12" t="s">
        <v>2691</v>
      </c>
      <c r="M2160" s="12" t="s">
        <v>6806</v>
      </c>
      <c r="N2160" s="12" t="s">
        <v>1795</v>
      </c>
      <c r="Q2160" s="12" t="s">
        <v>6784</v>
      </c>
      <c r="S2160" s="8" t="s">
        <v>124</v>
      </c>
      <c r="T2160" s="8" t="s">
        <v>124</v>
      </c>
      <c r="W2160" s="8" t="s">
        <v>124</v>
      </c>
      <c r="X2160" s="8" t="s">
        <v>6781</v>
      </c>
    </row>
    <row r="2161" spans="1:24" ht="15" customHeight="1" x14ac:dyDescent="0.25">
      <c r="A2161" s="15" t="s">
        <v>24</v>
      </c>
      <c r="B2161" s="15">
        <v>2840</v>
      </c>
      <c r="D2161" s="10" t="str">
        <f t="shared" si="58"/>
        <v>Cladonia uncialis (L.) Weber ex F.H. Wigg.</v>
      </c>
      <c r="E2161" s="12" t="s">
        <v>26</v>
      </c>
      <c r="F2161" s="12" t="s">
        <v>2330</v>
      </c>
      <c r="G2161" s="12" t="s">
        <v>2369</v>
      </c>
      <c r="H2161" s="38" t="s">
        <v>6807</v>
      </c>
      <c r="I2161" s="12" t="s">
        <v>74</v>
      </c>
      <c r="J2161" s="12" t="s">
        <v>1180</v>
      </c>
      <c r="K2161" s="12" t="s">
        <v>6780</v>
      </c>
      <c r="L2161" s="12" t="s">
        <v>2691</v>
      </c>
      <c r="M2161" s="12" t="s">
        <v>6808</v>
      </c>
      <c r="N2161" s="12" t="s">
        <v>2938</v>
      </c>
      <c r="Q2161" s="12" t="s">
        <v>6626</v>
      </c>
      <c r="S2161" s="8" t="s">
        <v>124</v>
      </c>
      <c r="T2161" s="8" t="s">
        <v>124</v>
      </c>
      <c r="U2161" s="8" t="s">
        <v>8726</v>
      </c>
      <c r="W2161" s="8" t="s">
        <v>124</v>
      </c>
      <c r="X2161" s="8" t="s">
        <v>8737</v>
      </c>
    </row>
    <row r="2162" spans="1:24" ht="15" customHeight="1" x14ac:dyDescent="0.25">
      <c r="A2162" s="15" t="s">
        <v>24</v>
      </c>
      <c r="B2162" s="15">
        <v>2841</v>
      </c>
      <c r="D2162" s="10" t="str">
        <f t="shared" si="58"/>
        <v>Cladonia uncialis (L.) Weber ex F.H. Wigg.</v>
      </c>
      <c r="E2162" s="12" t="s">
        <v>26</v>
      </c>
      <c r="F2162" s="12" t="s">
        <v>2330</v>
      </c>
      <c r="G2162" s="12" t="s">
        <v>2369</v>
      </c>
      <c r="H2162" s="38" t="s">
        <v>3774</v>
      </c>
      <c r="I2162" s="12" t="s">
        <v>74</v>
      </c>
      <c r="J2162" s="12" t="s">
        <v>1180</v>
      </c>
      <c r="K2162" s="12" t="s">
        <v>6780</v>
      </c>
      <c r="L2162" s="12" t="s">
        <v>2691</v>
      </c>
      <c r="M2162" s="12" t="s">
        <v>6808</v>
      </c>
      <c r="N2162" s="12" t="s">
        <v>6804</v>
      </c>
      <c r="Q2162" s="12" t="s">
        <v>6791</v>
      </c>
      <c r="S2162" s="8" t="s">
        <v>124</v>
      </c>
      <c r="T2162" s="8" t="s">
        <v>124</v>
      </c>
      <c r="W2162" s="8" t="s">
        <v>124</v>
      </c>
      <c r="X2162" s="8" t="s">
        <v>6781</v>
      </c>
    </row>
    <row r="2163" spans="1:24" ht="15" customHeight="1" x14ac:dyDescent="0.25">
      <c r="A2163" s="15" t="s">
        <v>24</v>
      </c>
      <c r="B2163" s="15">
        <v>2842</v>
      </c>
      <c r="D2163" s="10" t="str">
        <f>E2161&amp;" "&amp;F2161&amp;" "&amp;G2161</f>
        <v>Cladonia uncialis (L.) Weber ex F.H. Wigg.</v>
      </c>
      <c r="E2163" s="12" t="s">
        <v>26</v>
      </c>
      <c r="F2163" s="12" t="s">
        <v>1496</v>
      </c>
      <c r="G2163" s="12" t="s">
        <v>6810</v>
      </c>
      <c r="H2163" s="38" t="s">
        <v>6811</v>
      </c>
      <c r="I2163" s="12" t="s">
        <v>74</v>
      </c>
      <c r="J2163" s="12" t="s">
        <v>1180</v>
      </c>
      <c r="K2163" s="12" t="s">
        <v>6780</v>
      </c>
      <c r="L2163" s="12" t="s">
        <v>2691</v>
      </c>
      <c r="M2163" s="12" t="s">
        <v>6812</v>
      </c>
      <c r="N2163" s="12" t="s">
        <v>5744</v>
      </c>
      <c r="Q2163" s="12" t="s">
        <v>6450</v>
      </c>
      <c r="S2163" s="8" t="s">
        <v>124</v>
      </c>
      <c r="T2163" s="8" t="s">
        <v>124</v>
      </c>
      <c r="U2163" s="8" t="s">
        <v>8726</v>
      </c>
      <c r="W2163" s="8" t="s">
        <v>124</v>
      </c>
      <c r="X2163" s="8" t="s">
        <v>8725</v>
      </c>
    </row>
    <row r="2164" spans="1:24" ht="15" customHeight="1" x14ac:dyDescent="0.25">
      <c r="A2164" s="15" t="s">
        <v>24</v>
      </c>
      <c r="B2164" s="15">
        <v>2843</v>
      </c>
      <c r="C2164" s="12">
        <v>181</v>
      </c>
      <c r="D2164" s="10" t="str">
        <f t="shared" si="58"/>
        <v>Cladonia gracilis (L.) Willd.</v>
      </c>
      <c r="E2164" s="12" t="s">
        <v>26</v>
      </c>
      <c r="F2164" s="12" t="s">
        <v>597</v>
      </c>
      <c r="G2164" s="12" t="s">
        <v>2686</v>
      </c>
      <c r="H2164" s="38" t="s">
        <v>6813</v>
      </c>
      <c r="I2164" s="12" t="s">
        <v>74</v>
      </c>
      <c r="J2164" s="12" t="s">
        <v>1180</v>
      </c>
      <c r="K2164" s="12" t="s">
        <v>6780</v>
      </c>
      <c r="L2164" s="12" t="s">
        <v>6814</v>
      </c>
      <c r="M2164" s="12" t="s">
        <v>6815</v>
      </c>
      <c r="N2164" s="12" t="s">
        <v>1505</v>
      </c>
      <c r="Q2164" s="54">
        <v>11190</v>
      </c>
      <c r="S2164" s="8" t="s">
        <v>124</v>
      </c>
      <c r="T2164" s="8" t="s">
        <v>124</v>
      </c>
      <c r="U2164" s="8" t="s">
        <v>8726</v>
      </c>
      <c r="W2164" s="8" t="s">
        <v>124</v>
      </c>
      <c r="X2164" s="8" t="s">
        <v>8725</v>
      </c>
    </row>
    <row r="2165" spans="1:24" ht="15" customHeight="1" x14ac:dyDescent="0.25">
      <c r="A2165" s="15" t="s">
        <v>24</v>
      </c>
      <c r="B2165" s="15">
        <v>2844</v>
      </c>
      <c r="C2165" s="12">
        <v>181</v>
      </c>
      <c r="D2165" s="10" t="str">
        <f t="shared" si="58"/>
        <v>Cladonia gracilis (L.) Willd.</v>
      </c>
      <c r="E2165" s="12" t="s">
        <v>26</v>
      </c>
      <c r="F2165" s="12" t="s">
        <v>597</v>
      </c>
      <c r="G2165" s="12" t="s">
        <v>2686</v>
      </c>
      <c r="H2165" s="38" t="s">
        <v>6813</v>
      </c>
      <c r="I2165" s="12" t="s">
        <v>74</v>
      </c>
      <c r="J2165" s="12" t="s">
        <v>1180</v>
      </c>
      <c r="K2165" s="12" t="s">
        <v>6780</v>
      </c>
      <c r="L2165" s="12" t="s">
        <v>6814</v>
      </c>
      <c r="M2165" s="12" t="s">
        <v>6815</v>
      </c>
      <c r="N2165" s="12" t="s">
        <v>1505</v>
      </c>
      <c r="Q2165" s="54">
        <v>11190</v>
      </c>
      <c r="S2165" s="8" t="s">
        <v>124</v>
      </c>
      <c r="T2165" s="8" t="s">
        <v>124</v>
      </c>
      <c r="U2165" s="8" t="s">
        <v>8726</v>
      </c>
      <c r="W2165" s="8" t="s">
        <v>124</v>
      </c>
      <c r="X2165" s="8" t="s">
        <v>8725</v>
      </c>
    </row>
    <row r="2166" spans="1:24" ht="15" customHeight="1" x14ac:dyDescent="0.25">
      <c r="A2166" s="15" t="s">
        <v>24</v>
      </c>
      <c r="B2166" s="15">
        <v>2845</v>
      </c>
      <c r="C2166" s="12">
        <v>181</v>
      </c>
      <c r="D2166" s="10" t="str">
        <f t="shared" si="58"/>
        <v>Cladonia gracilis (L.) Willd.</v>
      </c>
      <c r="E2166" s="12" t="s">
        <v>26</v>
      </c>
      <c r="F2166" s="12" t="s">
        <v>597</v>
      </c>
      <c r="G2166" s="12" t="s">
        <v>2686</v>
      </c>
      <c r="H2166" s="38" t="s">
        <v>6813</v>
      </c>
      <c r="I2166" s="12" t="s">
        <v>74</v>
      </c>
      <c r="J2166" s="12" t="s">
        <v>1180</v>
      </c>
      <c r="K2166" s="12" t="s">
        <v>6780</v>
      </c>
      <c r="L2166" s="12" t="s">
        <v>6814</v>
      </c>
      <c r="M2166" s="12" t="s">
        <v>6815</v>
      </c>
      <c r="N2166" s="12" t="s">
        <v>1505</v>
      </c>
      <c r="Q2166" s="54">
        <v>11190</v>
      </c>
      <c r="S2166" s="8" t="s">
        <v>124</v>
      </c>
      <c r="T2166" s="8" t="s">
        <v>124</v>
      </c>
      <c r="U2166" s="8" t="s">
        <v>8726</v>
      </c>
      <c r="W2166" s="8" t="s">
        <v>124</v>
      </c>
      <c r="X2166" s="8" t="s">
        <v>8725</v>
      </c>
    </row>
    <row r="2167" spans="1:24" ht="15" customHeight="1" x14ac:dyDescent="0.25">
      <c r="A2167" s="15" t="s">
        <v>24</v>
      </c>
      <c r="B2167" s="15">
        <v>2846</v>
      </c>
      <c r="C2167" s="12">
        <v>181</v>
      </c>
      <c r="D2167" s="10" t="str">
        <f t="shared" si="58"/>
        <v>Cladonia gracilis (L.) Willd.</v>
      </c>
      <c r="E2167" s="12" t="s">
        <v>26</v>
      </c>
      <c r="F2167" s="12" t="s">
        <v>597</v>
      </c>
      <c r="G2167" s="12" t="s">
        <v>2686</v>
      </c>
      <c r="H2167" s="38" t="s">
        <v>6813</v>
      </c>
      <c r="I2167" s="12" t="s">
        <v>74</v>
      </c>
      <c r="J2167" s="12" t="s">
        <v>1180</v>
      </c>
      <c r="K2167" s="12" t="s">
        <v>6780</v>
      </c>
      <c r="L2167" s="12" t="s">
        <v>6814</v>
      </c>
      <c r="M2167" s="12" t="s">
        <v>6815</v>
      </c>
      <c r="N2167" s="12" t="s">
        <v>1505</v>
      </c>
      <c r="Q2167" s="54">
        <v>11190</v>
      </c>
      <c r="S2167" s="8" t="s">
        <v>124</v>
      </c>
      <c r="T2167" s="8" t="s">
        <v>124</v>
      </c>
      <c r="U2167" s="8" t="s">
        <v>8726</v>
      </c>
      <c r="W2167" s="8" t="s">
        <v>124</v>
      </c>
      <c r="X2167" s="8" t="s">
        <v>8725</v>
      </c>
    </row>
    <row r="2168" spans="1:24" ht="15" customHeight="1" x14ac:dyDescent="0.25">
      <c r="A2168" s="15" t="s">
        <v>24</v>
      </c>
      <c r="B2168" s="15">
        <v>2847</v>
      </c>
      <c r="C2168" s="12">
        <v>181</v>
      </c>
      <c r="D2168" s="10" t="str">
        <f t="shared" si="58"/>
        <v>Cladonia gracilis (L.) Willd.</v>
      </c>
      <c r="E2168" s="12" t="s">
        <v>26</v>
      </c>
      <c r="F2168" s="12" t="s">
        <v>597</v>
      </c>
      <c r="G2168" s="12" t="s">
        <v>2686</v>
      </c>
      <c r="H2168" s="38" t="s">
        <v>6813</v>
      </c>
      <c r="I2168" s="12" t="s">
        <v>74</v>
      </c>
      <c r="J2168" s="12" t="s">
        <v>1180</v>
      </c>
      <c r="K2168" s="12" t="s">
        <v>6780</v>
      </c>
      <c r="L2168" s="12" t="s">
        <v>6814</v>
      </c>
      <c r="M2168" s="12" t="s">
        <v>6815</v>
      </c>
      <c r="N2168" s="12" t="s">
        <v>1505</v>
      </c>
      <c r="Q2168" s="54">
        <v>11190</v>
      </c>
      <c r="S2168" s="8" t="s">
        <v>124</v>
      </c>
      <c r="T2168" s="8" t="s">
        <v>124</v>
      </c>
      <c r="U2168" s="8" t="s">
        <v>8726</v>
      </c>
      <c r="W2168" s="8" t="s">
        <v>124</v>
      </c>
      <c r="X2168" s="8" t="s">
        <v>8725</v>
      </c>
    </row>
    <row r="2169" spans="1:24" ht="15" customHeight="1" x14ac:dyDescent="0.25">
      <c r="A2169" s="15" t="s">
        <v>24</v>
      </c>
      <c r="B2169" s="15">
        <v>2848</v>
      </c>
      <c r="C2169" s="12">
        <v>181</v>
      </c>
      <c r="D2169" s="10" t="str">
        <f t="shared" si="58"/>
        <v>Cladonia gracilis (L.) Willd.</v>
      </c>
      <c r="E2169" s="12" t="s">
        <v>26</v>
      </c>
      <c r="F2169" s="12" t="s">
        <v>597</v>
      </c>
      <c r="G2169" s="12" t="s">
        <v>2686</v>
      </c>
      <c r="H2169" s="38" t="s">
        <v>6813</v>
      </c>
      <c r="I2169" s="12" t="s">
        <v>74</v>
      </c>
      <c r="J2169" s="12" t="s">
        <v>1180</v>
      </c>
      <c r="K2169" s="12" t="s">
        <v>6780</v>
      </c>
      <c r="L2169" s="12" t="s">
        <v>6814</v>
      </c>
      <c r="M2169" s="12" t="s">
        <v>6815</v>
      </c>
      <c r="N2169" s="12" t="s">
        <v>1505</v>
      </c>
      <c r="Q2169" s="54">
        <v>11190</v>
      </c>
      <c r="S2169" s="8" t="s">
        <v>124</v>
      </c>
      <c r="T2169" s="8" t="s">
        <v>124</v>
      </c>
      <c r="U2169" s="8" t="s">
        <v>8726</v>
      </c>
      <c r="W2169" s="8" t="s">
        <v>124</v>
      </c>
      <c r="X2169" s="8" t="s">
        <v>8725</v>
      </c>
    </row>
    <row r="2170" spans="1:24" ht="15" customHeight="1" x14ac:dyDescent="0.25">
      <c r="A2170" s="15" t="s">
        <v>24</v>
      </c>
      <c r="B2170" s="15">
        <v>2849</v>
      </c>
      <c r="C2170" s="12">
        <v>1599</v>
      </c>
      <c r="D2170" s="10" t="str">
        <f t="shared" si="58"/>
        <v>Cladonia rangiferina (L.) Weber ex F.H. Wigg.</v>
      </c>
      <c r="E2170" s="12" t="s">
        <v>26</v>
      </c>
      <c r="F2170" s="12" t="s">
        <v>2321</v>
      </c>
      <c r="G2170" s="12" t="s">
        <v>2369</v>
      </c>
      <c r="H2170" s="38" t="s">
        <v>2320</v>
      </c>
      <c r="I2170" s="12" t="s">
        <v>74</v>
      </c>
      <c r="J2170" s="12" t="s">
        <v>1180</v>
      </c>
      <c r="K2170" s="12" t="s">
        <v>6780</v>
      </c>
      <c r="L2170" s="12" t="s">
        <v>2691</v>
      </c>
      <c r="M2170" s="12" t="s">
        <v>6816</v>
      </c>
      <c r="Q2170" s="12" t="s">
        <v>6599</v>
      </c>
      <c r="S2170" s="8" t="s">
        <v>124</v>
      </c>
      <c r="T2170" s="8" t="s">
        <v>124</v>
      </c>
      <c r="U2170" s="8" t="s">
        <v>8726</v>
      </c>
      <c r="W2170" s="8" t="s">
        <v>6561</v>
      </c>
      <c r="X2170" s="8" t="s">
        <v>8725</v>
      </c>
    </row>
    <row r="2171" spans="1:24" ht="15" customHeight="1" x14ac:dyDescent="0.25">
      <c r="A2171" s="15" t="s">
        <v>24</v>
      </c>
      <c r="B2171" s="15">
        <v>2850</v>
      </c>
      <c r="C2171" s="12">
        <v>288</v>
      </c>
      <c r="D2171" s="10" t="str">
        <f t="shared" si="58"/>
        <v>Cladonia rangiferina (L.) Weber ex F.H. Wigg.</v>
      </c>
      <c r="E2171" s="12" t="s">
        <v>26</v>
      </c>
      <c r="F2171" s="12" t="s">
        <v>2321</v>
      </c>
      <c r="G2171" s="12" t="s">
        <v>2369</v>
      </c>
      <c r="H2171" s="38" t="s">
        <v>6817</v>
      </c>
      <c r="I2171" s="12" t="s">
        <v>74</v>
      </c>
      <c r="J2171" s="12" t="s">
        <v>1180</v>
      </c>
      <c r="K2171" s="12" t="s">
        <v>6780</v>
      </c>
      <c r="L2171" s="12" t="s">
        <v>2691</v>
      </c>
      <c r="M2171" s="12" t="s">
        <v>6818</v>
      </c>
      <c r="Q2171" s="54">
        <v>6375</v>
      </c>
      <c r="S2171" s="8" t="s">
        <v>124</v>
      </c>
      <c r="T2171" s="8" t="s">
        <v>124</v>
      </c>
      <c r="U2171" s="8" t="s">
        <v>8726</v>
      </c>
      <c r="W2171" s="8" t="s">
        <v>6561</v>
      </c>
      <c r="X2171" s="8" t="s">
        <v>8725</v>
      </c>
    </row>
    <row r="2172" spans="1:24" ht="15" customHeight="1" x14ac:dyDescent="0.25">
      <c r="A2172" s="15" t="s">
        <v>24</v>
      </c>
      <c r="B2172" s="15">
        <v>2851</v>
      </c>
      <c r="C2172" s="12">
        <v>1579</v>
      </c>
      <c r="D2172" s="10" t="str">
        <f>E2172&amp;" "&amp;F2172&amp;" "&amp;G2172</f>
        <v>Cladonia cornuta f. deformis Anders</v>
      </c>
      <c r="E2172" s="12" t="s">
        <v>26</v>
      </c>
      <c r="F2172" s="12" t="s">
        <v>8738</v>
      </c>
      <c r="G2172" s="12" t="s">
        <v>3406</v>
      </c>
      <c r="H2172" s="38" t="s">
        <v>6819</v>
      </c>
      <c r="I2172" s="12" t="s">
        <v>74</v>
      </c>
      <c r="J2172" s="12" t="s">
        <v>1279</v>
      </c>
      <c r="K2172" s="12" t="s">
        <v>6821</v>
      </c>
      <c r="L2172" s="12" t="s">
        <v>6820</v>
      </c>
      <c r="M2172" s="12" t="s">
        <v>6822</v>
      </c>
      <c r="N2172" s="12" t="s">
        <v>6823</v>
      </c>
      <c r="Q2172" s="12" t="s">
        <v>6824</v>
      </c>
      <c r="S2172" s="8" t="s">
        <v>180</v>
      </c>
      <c r="T2172" s="8" t="s">
        <v>180</v>
      </c>
      <c r="U2172" s="8" t="s">
        <v>8726</v>
      </c>
      <c r="W2172" s="8" t="s">
        <v>6561</v>
      </c>
      <c r="X2172" s="8" t="s">
        <v>8725</v>
      </c>
    </row>
    <row r="2173" spans="1:24" ht="15" customHeight="1" x14ac:dyDescent="0.25">
      <c r="A2173" s="15" t="s">
        <v>24</v>
      </c>
      <c r="B2173" s="15">
        <v>2852</v>
      </c>
      <c r="C2173" s="12">
        <v>601</v>
      </c>
      <c r="D2173" s="10" t="str">
        <f t="shared" si="58"/>
        <v>Cladonia cornuta f. deformis Anders</v>
      </c>
      <c r="E2173" s="12" t="s">
        <v>26</v>
      </c>
      <c r="F2173" s="12" t="s">
        <v>8738</v>
      </c>
      <c r="G2173" s="12" t="s">
        <v>3406</v>
      </c>
      <c r="H2173" s="38" t="s">
        <v>521</v>
      </c>
      <c r="I2173" s="12" t="s">
        <v>4302</v>
      </c>
      <c r="J2173" s="12" t="s">
        <v>6825</v>
      </c>
      <c r="L2173" s="12" t="s">
        <v>6826</v>
      </c>
      <c r="M2173" s="12" t="s">
        <v>6827</v>
      </c>
      <c r="Q2173" s="54">
        <v>7239</v>
      </c>
      <c r="S2173" s="8" t="s">
        <v>6828</v>
      </c>
      <c r="U2173" s="8" t="s">
        <v>8726</v>
      </c>
      <c r="W2173" s="8" t="s">
        <v>6561</v>
      </c>
      <c r="X2173" s="8" t="s">
        <v>8725</v>
      </c>
    </row>
    <row r="2174" spans="1:24" ht="15" customHeight="1" x14ac:dyDescent="0.25">
      <c r="A2174" s="15" t="s">
        <v>24</v>
      </c>
      <c r="B2174" s="15">
        <v>2853</v>
      </c>
      <c r="C2174" s="12">
        <v>601</v>
      </c>
      <c r="D2174" s="10" t="str">
        <f t="shared" si="58"/>
        <v>Cladonia cornuta f. deformis Anders</v>
      </c>
      <c r="E2174" s="12" t="s">
        <v>26</v>
      </c>
      <c r="F2174" s="12" t="s">
        <v>8738</v>
      </c>
      <c r="G2174" s="12" t="s">
        <v>3406</v>
      </c>
      <c r="H2174" s="38" t="s">
        <v>521</v>
      </c>
      <c r="I2174" s="12" t="s">
        <v>4302</v>
      </c>
      <c r="J2174" s="12" t="s">
        <v>6825</v>
      </c>
      <c r="L2174" s="12" t="s">
        <v>6826</v>
      </c>
      <c r="M2174" s="12" t="s">
        <v>6827</v>
      </c>
      <c r="Q2174" s="54">
        <v>7239</v>
      </c>
      <c r="S2174" s="8" t="s">
        <v>6828</v>
      </c>
      <c r="U2174" s="8" t="s">
        <v>8726</v>
      </c>
      <c r="W2174" s="8" t="s">
        <v>6561</v>
      </c>
      <c r="X2174" s="8" t="s">
        <v>8725</v>
      </c>
    </row>
    <row r="2175" spans="1:24" ht="15" customHeight="1" x14ac:dyDescent="0.25">
      <c r="A2175" s="15" t="s">
        <v>24</v>
      </c>
      <c r="B2175" s="15">
        <v>2854</v>
      </c>
      <c r="C2175" s="12">
        <v>1863</v>
      </c>
      <c r="D2175" s="10" t="str">
        <f t="shared" si="58"/>
        <v>Cladonia cornuta f. deformis Anders</v>
      </c>
      <c r="E2175" s="12" t="s">
        <v>26</v>
      </c>
      <c r="F2175" s="12" t="s">
        <v>8738</v>
      </c>
      <c r="G2175" s="12" t="s">
        <v>3406</v>
      </c>
      <c r="H2175" s="38" t="s">
        <v>521</v>
      </c>
      <c r="I2175" s="12" t="s">
        <v>4302</v>
      </c>
      <c r="J2175" s="12" t="s">
        <v>6829</v>
      </c>
      <c r="M2175" s="12" t="s">
        <v>6830</v>
      </c>
      <c r="Q2175" s="12" t="s">
        <v>6831</v>
      </c>
      <c r="S2175" s="8" t="s">
        <v>6832</v>
      </c>
      <c r="U2175" s="8" t="s">
        <v>8726</v>
      </c>
      <c r="W2175" s="8" t="s">
        <v>6561</v>
      </c>
      <c r="X2175" s="8" t="s">
        <v>8725</v>
      </c>
    </row>
    <row r="2176" spans="1:24" ht="15" customHeight="1" x14ac:dyDescent="0.25">
      <c r="A2176" s="15" t="s">
        <v>24</v>
      </c>
      <c r="B2176" s="15">
        <v>2855</v>
      </c>
      <c r="C2176" s="12">
        <v>926</v>
      </c>
      <c r="D2176" s="10" t="str">
        <f t="shared" si="58"/>
        <v>Cladonia cornuta f. deformis Anders</v>
      </c>
      <c r="E2176" s="12" t="s">
        <v>26</v>
      </c>
      <c r="F2176" s="12" t="s">
        <v>8738</v>
      </c>
      <c r="G2176" s="12" t="s">
        <v>3406</v>
      </c>
      <c r="H2176" s="38" t="s">
        <v>521</v>
      </c>
      <c r="I2176" s="12" t="s">
        <v>4302</v>
      </c>
      <c r="J2176" s="12" t="s">
        <v>6833</v>
      </c>
      <c r="M2176" s="12" t="s">
        <v>6834</v>
      </c>
      <c r="Q2176" s="54">
        <v>8209</v>
      </c>
      <c r="S2176" s="8" t="s">
        <v>6835</v>
      </c>
      <c r="U2176" s="8" t="s">
        <v>8726</v>
      </c>
      <c r="W2176" s="8" t="s">
        <v>6561</v>
      </c>
      <c r="X2176" s="8" t="s">
        <v>8725</v>
      </c>
    </row>
    <row r="2177" spans="1:24" ht="15" customHeight="1" x14ac:dyDescent="0.25">
      <c r="A2177" s="15" t="s">
        <v>24</v>
      </c>
      <c r="B2177" s="15">
        <v>2856</v>
      </c>
      <c r="C2177" s="12">
        <v>926</v>
      </c>
      <c r="D2177" s="10" t="str">
        <f t="shared" si="58"/>
        <v>Cladonia cornuta f. deformis Anders</v>
      </c>
      <c r="E2177" s="12" t="s">
        <v>26</v>
      </c>
      <c r="F2177" s="12" t="s">
        <v>8738</v>
      </c>
      <c r="G2177" s="12" t="s">
        <v>3406</v>
      </c>
      <c r="H2177" s="38" t="s">
        <v>521</v>
      </c>
      <c r="I2177" s="12" t="s">
        <v>4302</v>
      </c>
      <c r="J2177" s="12" t="s">
        <v>6833</v>
      </c>
      <c r="M2177" s="12" t="s">
        <v>6834</v>
      </c>
      <c r="Q2177" s="54">
        <v>8209</v>
      </c>
      <c r="S2177" s="8" t="s">
        <v>6835</v>
      </c>
      <c r="U2177" s="8" t="s">
        <v>8726</v>
      </c>
      <c r="W2177" s="8" t="s">
        <v>6561</v>
      </c>
      <c r="X2177" s="8" t="s">
        <v>8725</v>
      </c>
    </row>
    <row r="2178" spans="1:24" ht="15" customHeight="1" x14ac:dyDescent="0.25">
      <c r="A2178" s="15" t="s">
        <v>24</v>
      </c>
      <c r="B2178" s="15">
        <v>2857</v>
      </c>
      <c r="C2178" s="12">
        <v>150</v>
      </c>
      <c r="D2178" s="10" t="str">
        <f t="shared" si="58"/>
        <v>Cladonia zopfii Vain.</v>
      </c>
      <c r="E2178" s="12" t="s">
        <v>26</v>
      </c>
      <c r="F2178" s="12" t="s">
        <v>6286</v>
      </c>
      <c r="G2178" s="12" t="s">
        <v>4817</v>
      </c>
      <c r="H2178" s="38" t="s">
        <v>6836</v>
      </c>
      <c r="I2178" s="12" t="s">
        <v>263</v>
      </c>
      <c r="J2178" s="12" t="s">
        <v>6444</v>
      </c>
      <c r="M2178" s="12" t="s">
        <v>6837</v>
      </c>
      <c r="Q2178" s="12" t="s">
        <v>6838</v>
      </c>
      <c r="S2178" s="8" t="s">
        <v>6618</v>
      </c>
      <c r="T2178" s="8" t="s">
        <v>6618</v>
      </c>
      <c r="U2178" s="8" t="s">
        <v>8726</v>
      </c>
      <c r="W2178" s="8" t="s">
        <v>6561</v>
      </c>
      <c r="X2178" s="8" t="s">
        <v>8739</v>
      </c>
    </row>
    <row r="2179" spans="1:24" ht="15" customHeight="1" x14ac:dyDescent="0.25">
      <c r="A2179" s="15" t="s">
        <v>24</v>
      </c>
      <c r="B2179" s="15">
        <v>2858</v>
      </c>
      <c r="C2179" s="12">
        <v>152</v>
      </c>
      <c r="D2179" s="10" t="str">
        <f t="shared" si="58"/>
        <v>Cladonia zopfii Vain.</v>
      </c>
      <c r="E2179" s="12" t="s">
        <v>26</v>
      </c>
      <c r="F2179" s="12" t="s">
        <v>6286</v>
      </c>
      <c r="G2179" s="12" t="s">
        <v>4817</v>
      </c>
      <c r="H2179" s="38" t="s">
        <v>6839</v>
      </c>
      <c r="I2179" s="12" t="s">
        <v>263</v>
      </c>
      <c r="J2179" s="12" t="s">
        <v>6444</v>
      </c>
      <c r="M2179" s="12" t="s">
        <v>6840</v>
      </c>
      <c r="Q2179" s="12" t="s">
        <v>6841</v>
      </c>
      <c r="S2179" s="8" t="s">
        <v>6618</v>
      </c>
      <c r="T2179" s="8" t="s">
        <v>6618</v>
      </c>
      <c r="U2179" s="8" t="s">
        <v>8726</v>
      </c>
      <c r="W2179" s="8" t="s">
        <v>6561</v>
      </c>
      <c r="X2179" s="8" t="s">
        <v>8739</v>
      </c>
    </row>
    <row r="2180" spans="1:24" ht="15" customHeight="1" x14ac:dyDescent="0.25">
      <c r="A2180" s="15" t="s">
        <v>24</v>
      </c>
      <c r="B2180" s="15">
        <v>2859</v>
      </c>
      <c r="C2180" s="12">
        <v>1327</v>
      </c>
      <c r="D2180" s="10" t="str">
        <f t="shared" si="58"/>
        <v>Cladonia zopfii Vain.</v>
      </c>
      <c r="E2180" s="12" t="s">
        <v>26</v>
      </c>
      <c r="F2180" s="12" t="s">
        <v>6286</v>
      </c>
      <c r="G2180" s="12" t="s">
        <v>4817</v>
      </c>
      <c r="H2180" s="38" t="s">
        <v>6842</v>
      </c>
      <c r="I2180" s="12" t="s">
        <v>263</v>
      </c>
      <c r="J2180" s="12" t="s">
        <v>6444</v>
      </c>
      <c r="M2180" s="12" t="s">
        <v>6843</v>
      </c>
      <c r="Q2180" s="12" t="s">
        <v>6844</v>
      </c>
      <c r="S2180" s="8" t="s">
        <v>6618</v>
      </c>
      <c r="T2180" s="8" t="s">
        <v>6618</v>
      </c>
      <c r="U2180" s="8" t="s">
        <v>8726</v>
      </c>
      <c r="W2180" s="8" t="s">
        <v>6561</v>
      </c>
      <c r="X2180" s="8" t="s">
        <v>8739</v>
      </c>
    </row>
    <row r="2181" spans="1:24" ht="15" customHeight="1" x14ac:dyDescent="0.25">
      <c r="A2181" s="15" t="s">
        <v>24</v>
      </c>
      <c r="B2181" s="15">
        <v>2860</v>
      </c>
      <c r="C2181" s="12">
        <v>1749</v>
      </c>
      <c r="D2181" s="10" t="str">
        <f t="shared" si="58"/>
        <v>Cladonia arbuscula (Wallr.) Flot. s. lat.</v>
      </c>
      <c r="E2181" s="12" t="s">
        <v>26</v>
      </c>
      <c r="F2181" s="12" t="s">
        <v>2300</v>
      </c>
      <c r="G2181" s="12" t="s">
        <v>6845</v>
      </c>
      <c r="H2181" s="38" t="s">
        <v>4477</v>
      </c>
      <c r="I2181" s="12" t="s">
        <v>1460</v>
      </c>
      <c r="J2181" s="12" t="s">
        <v>6846</v>
      </c>
      <c r="M2181" s="12" t="s">
        <v>6847</v>
      </c>
      <c r="Q2181" s="12" t="s">
        <v>6848</v>
      </c>
      <c r="S2181" s="8" t="s">
        <v>6849</v>
      </c>
      <c r="T2181" s="8" t="s">
        <v>6618</v>
      </c>
      <c r="W2181" s="8" t="s">
        <v>6561</v>
      </c>
      <c r="X2181" s="8" t="s">
        <v>6781</v>
      </c>
    </row>
    <row r="2182" spans="1:24" ht="15" customHeight="1" x14ac:dyDescent="0.25">
      <c r="A2182" s="15" t="s">
        <v>24</v>
      </c>
      <c r="B2182" s="15">
        <v>2861</v>
      </c>
      <c r="C2182" s="12">
        <v>282</v>
      </c>
      <c r="D2182" s="10" t="str">
        <f t="shared" si="58"/>
        <v>Cladonia cariosa (Ach.) Spreng.</v>
      </c>
      <c r="E2182" s="12" t="s">
        <v>26</v>
      </c>
      <c r="F2182" s="12" t="s">
        <v>1496</v>
      </c>
      <c r="G2182" s="12" t="s">
        <v>6810</v>
      </c>
      <c r="H2182" s="38" t="s">
        <v>6850</v>
      </c>
      <c r="I2182" s="12" t="s">
        <v>74</v>
      </c>
      <c r="J2182" s="12" t="s">
        <v>1180</v>
      </c>
      <c r="K2182" s="12" t="s">
        <v>6780</v>
      </c>
      <c r="M2182" s="12" t="s">
        <v>6851</v>
      </c>
      <c r="Q2182" s="54">
        <v>6747</v>
      </c>
      <c r="S2182" s="8" t="s">
        <v>124</v>
      </c>
      <c r="T2182" s="8" t="s">
        <v>124</v>
      </c>
      <c r="W2182" s="8" t="s">
        <v>6561</v>
      </c>
      <c r="X2182" s="8" t="s">
        <v>6781</v>
      </c>
    </row>
    <row r="2183" spans="1:24" ht="15" customHeight="1" x14ac:dyDescent="0.25">
      <c r="A2183" s="15" t="s">
        <v>24</v>
      </c>
      <c r="B2183" s="15">
        <v>2862</v>
      </c>
      <c r="C2183" s="12">
        <v>282</v>
      </c>
      <c r="D2183" s="10" t="str">
        <f t="shared" si="58"/>
        <v>Cladonia cariosa (Ach.) Spreng.</v>
      </c>
      <c r="E2183" s="12" t="s">
        <v>26</v>
      </c>
      <c r="F2183" s="12" t="s">
        <v>1496</v>
      </c>
      <c r="G2183" s="12" t="s">
        <v>6810</v>
      </c>
      <c r="H2183" s="38" t="s">
        <v>6850</v>
      </c>
      <c r="I2183" s="12" t="s">
        <v>74</v>
      </c>
      <c r="J2183" s="12" t="s">
        <v>1180</v>
      </c>
      <c r="K2183" s="12" t="s">
        <v>6780</v>
      </c>
      <c r="M2183" s="12" t="s">
        <v>6851</v>
      </c>
      <c r="Q2183" s="54">
        <v>6747</v>
      </c>
      <c r="S2183" s="8" t="s">
        <v>124</v>
      </c>
      <c r="T2183" s="8" t="s">
        <v>124</v>
      </c>
      <c r="W2183" s="8" t="s">
        <v>6561</v>
      </c>
      <c r="X2183" s="8" t="s">
        <v>6781</v>
      </c>
    </row>
    <row r="2184" spans="1:24" ht="15" customHeight="1" x14ac:dyDescent="0.25">
      <c r="A2184" s="15" t="s">
        <v>24</v>
      </c>
      <c r="B2184" s="15">
        <v>2863</v>
      </c>
      <c r="C2184" s="12">
        <v>1228</v>
      </c>
      <c r="D2184" s="10" t="str">
        <f t="shared" si="58"/>
        <v>Cladonia gracilis f. digitata Anders</v>
      </c>
      <c r="E2184" s="12" t="s">
        <v>26</v>
      </c>
      <c r="F2184" s="12" t="s">
        <v>8724</v>
      </c>
      <c r="G2184" s="12" t="s">
        <v>3406</v>
      </c>
      <c r="H2184" s="38" t="s">
        <v>6852</v>
      </c>
      <c r="I2184" s="12" t="s">
        <v>1460</v>
      </c>
      <c r="J2184" s="12" t="s">
        <v>6499</v>
      </c>
      <c r="M2184" s="12" t="s">
        <v>6853</v>
      </c>
      <c r="Q2184" s="12" t="s">
        <v>6854</v>
      </c>
      <c r="S2184" s="8" t="s">
        <v>6855</v>
      </c>
      <c r="U2184" s="8" t="s">
        <v>8726</v>
      </c>
      <c r="W2184" s="8" t="s">
        <v>6561</v>
      </c>
      <c r="X2184" s="8" t="s">
        <v>8725</v>
      </c>
    </row>
    <row r="2185" spans="1:24" ht="15" customHeight="1" x14ac:dyDescent="0.25">
      <c r="A2185" s="15" t="s">
        <v>24</v>
      </c>
      <c r="B2185" s="15">
        <v>2864</v>
      </c>
      <c r="C2185" s="12">
        <v>835</v>
      </c>
      <c r="D2185" s="10" t="str">
        <f t="shared" si="58"/>
        <v>Cladonia chlorophaea f. sorediosa Sandst.</v>
      </c>
      <c r="E2185" s="12" t="s">
        <v>26</v>
      </c>
      <c r="F2185" s="12" t="s">
        <v>8727</v>
      </c>
      <c r="G2185" s="12" t="s">
        <v>4478</v>
      </c>
      <c r="H2185" s="38" t="s">
        <v>6856</v>
      </c>
      <c r="I2185" s="12" t="s">
        <v>74</v>
      </c>
      <c r="J2185" s="12" t="s">
        <v>2361</v>
      </c>
      <c r="K2185" s="12" t="s">
        <v>5924</v>
      </c>
      <c r="M2185" s="12" t="s">
        <v>6857</v>
      </c>
      <c r="Q2185" s="54">
        <v>7819</v>
      </c>
      <c r="S2185" s="8" t="s">
        <v>148</v>
      </c>
      <c r="T2185" s="8" t="s">
        <v>6618</v>
      </c>
      <c r="U2185" s="8" t="s">
        <v>8726</v>
      </c>
      <c r="W2185" s="8" t="s">
        <v>6561</v>
      </c>
      <c r="X2185" s="8" t="s">
        <v>8725</v>
      </c>
    </row>
    <row r="2186" spans="1:24" ht="15" customHeight="1" x14ac:dyDescent="0.25">
      <c r="A2186" s="15" t="s">
        <v>24</v>
      </c>
      <c r="B2186" s="15">
        <v>2865</v>
      </c>
      <c r="C2186" s="12">
        <v>835</v>
      </c>
      <c r="D2186" s="10" t="str">
        <f t="shared" si="58"/>
        <v>Cladonia chlorophaea f. sorediosa Sandst.</v>
      </c>
      <c r="E2186" s="12" t="s">
        <v>26</v>
      </c>
      <c r="F2186" s="12" t="s">
        <v>8727</v>
      </c>
      <c r="G2186" s="12" t="s">
        <v>4478</v>
      </c>
      <c r="H2186" s="38" t="s">
        <v>6856</v>
      </c>
      <c r="I2186" s="12" t="s">
        <v>74</v>
      </c>
      <c r="J2186" s="12" t="s">
        <v>2361</v>
      </c>
      <c r="K2186" s="12" t="s">
        <v>5924</v>
      </c>
      <c r="M2186" s="12" t="s">
        <v>6857</v>
      </c>
      <c r="Q2186" s="54">
        <v>7819</v>
      </c>
      <c r="S2186" s="8" t="s">
        <v>148</v>
      </c>
      <c r="T2186" s="8" t="s">
        <v>6618</v>
      </c>
      <c r="U2186" s="8" t="s">
        <v>8726</v>
      </c>
      <c r="W2186" s="8" t="s">
        <v>6561</v>
      </c>
      <c r="X2186" s="8" t="s">
        <v>8725</v>
      </c>
    </row>
    <row r="2187" spans="1:24" ht="15" customHeight="1" x14ac:dyDescent="0.25">
      <c r="A2187" s="15" t="s">
        <v>24</v>
      </c>
      <c r="B2187" s="15">
        <v>2866</v>
      </c>
      <c r="C2187" s="12">
        <v>549</v>
      </c>
      <c r="D2187" s="10" t="str">
        <f t="shared" si="58"/>
        <v>Cladonia strepsilis f. sterilis Anders</v>
      </c>
      <c r="E2187" s="12" t="s">
        <v>26</v>
      </c>
      <c r="F2187" s="12" t="s">
        <v>8728</v>
      </c>
      <c r="G2187" s="12" t="s">
        <v>3406</v>
      </c>
      <c r="H2187" s="38" t="s">
        <v>6860</v>
      </c>
      <c r="I2187" s="12" t="s">
        <v>4302</v>
      </c>
      <c r="M2187" s="12" t="s">
        <v>6858</v>
      </c>
      <c r="Q2187" s="12" t="s">
        <v>6859</v>
      </c>
      <c r="S2187" s="8" t="s">
        <v>6835</v>
      </c>
      <c r="U2187" s="8" t="s">
        <v>8726</v>
      </c>
      <c r="W2187" s="8" t="s">
        <v>6561</v>
      </c>
      <c r="X2187" s="8" t="s">
        <v>8725</v>
      </c>
    </row>
    <row r="2188" spans="1:24" ht="15" customHeight="1" x14ac:dyDescent="0.25">
      <c r="A2188" s="15" t="s">
        <v>24</v>
      </c>
      <c r="B2188" s="15">
        <v>2867</v>
      </c>
      <c r="C2188" s="12">
        <v>244</v>
      </c>
      <c r="D2188" s="10" t="str">
        <f t="shared" si="58"/>
        <v>Cladonia strepsilis f. sterilis Anders</v>
      </c>
      <c r="E2188" s="12" t="s">
        <v>26</v>
      </c>
      <c r="F2188" s="12" t="s">
        <v>8728</v>
      </c>
      <c r="G2188" s="12" t="s">
        <v>3406</v>
      </c>
      <c r="H2188" s="38" t="s">
        <v>6860</v>
      </c>
      <c r="I2188" s="12" t="s">
        <v>263</v>
      </c>
      <c r="J2188" s="12" t="s">
        <v>6444</v>
      </c>
      <c r="M2188" s="12" t="s">
        <v>6861</v>
      </c>
      <c r="Q2188" s="12" t="s">
        <v>6604</v>
      </c>
      <c r="S2188" s="8" t="s">
        <v>6618</v>
      </c>
      <c r="T2188" s="8" t="s">
        <v>6618</v>
      </c>
      <c r="U2188" s="8" t="s">
        <v>8726</v>
      </c>
      <c r="W2188" s="8" t="s">
        <v>6561</v>
      </c>
      <c r="X2188" s="8" t="s">
        <v>8725</v>
      </c>
    </row>
    <row r="2189" spans="1:24" ht="15" customHeight="1" x14ac:dyDescent="0.25">
      <c r="A2189" s="15" t="s">
        <v>24</v>
      </c>
      <c r="B2189" s="15">
        <v>2868</v>
      </c>
      <c r="C2189" s="12">
        <v>1154</v>
      </c>
      <c r="D2189" s="10" t="str">
        <f t="shared" si="58"/>
        <v>Cladonia strepsilis f. sterilis Anders</v>
      </c>
      <c r="E2189" s="12" t="s">
        <v>26</v>
      </c>
      <c r="F2189" s="12" t="s">
        <v>8728</v>
      </c>
      <c r="G2189" s="12" t="s">
        <v>3406</v>
      </c>
      <c r="H2189" s="38" t="s">
        <v>6860</v>
      </c>
      <c r="I2189" s="12" t="s">
        <v>74</v>
      </c>
      <c r="J2189" s="12" t="s">
        <v>1180</v>
      </c>
      <c r="K2189" s="12" t="s">
        <v>6780</v>
      </c>
      <c r="L2189" s="12" t="s">
        <v>2691</v>
      </c>
      <c r="M2189" s="12" t="s">
        <v>6862</v>
      </c>
      <c r="N2189" s="12" t="s">
        <v>2938</v>
      </c>
      <c r="Q2189" s="12" t="s">
        <v>6863</v>
      </c>
      <c r="S2189" s="8" t="s">
        <v>124</v>
      </c>
      <c r="T2189" s="8" t="s">
        <v>124</v>
      </c>
      <c r="U2189" s="8" t="s">
        <v>8726</v>
      </c>
      <c r="W2189" s="8" t="s">
        <v>6561</v>
      </c>
      <c r="X2189" s="8" t="s">
        <v>8725</v>
      </c>
    </row>
    <row r="2190" spans="1:24" ht="15" customHeight="1" x14ac:dyDescent="0.25">
      <c r="A2190" s="15" t="s">
        <v>24</v>
      </c>
      <c r="B2190" s="15">
        <v>2869</v>
      </c>
      <c r="C2190" s="12">
        <v>357</v>
      </c>
      <c r="D2190" s="10" t="str">
        <f t="shared" si="58"/>
        <v>Cladonia strepsilis f. sterilis Anders</v>
      </c>
      <c r="E2190" s="12" t="s">
        <v>26</v>
      </c>
      <c r="F2190" s="12" t="s">
        <v>8728</v>
      </c>
      <c r="G2190" s="12" t="s">
        <v>3406</v>
      </c>
      <c r="H2190" s="38" t="s">
        <v>6860</v>
      </c>
      <c r="I2190" s="12" t="s">
        <v>263</v>
      </c>
      <c r="J2190" s="12" t="s">
        <v>6444</v>
      </c>
      <c r="M2190" s="12" t="s">
        <v>6864</v>
      </c>
      <c r="Q2190" s="12" t="s">
        <v>6865</v>
      </c>
      <c r="S2190" s="8" t="s">
        <v>6618</v>
      </c>
      <c r="T2190" s="8" t="s">
        <v>6618</v>
      </c>
      <c r="U2190" s="8" t="s">
        <v>8726</v>
      </c>
      <c r="W2190" s="8" t="s">
        <v>6561</v>
      </c>
      <c r="X2190" s="8" t="s">
        <v>8725</v>
      </c>
    </row>
    <row r="2191" spans="1:24" ht="15" customHeight="1" x14ac:dyDescent="0.25">
      <c r="A2191" s="15" t="s">
        <v>24</v>
      </c>
      <c r="B2191" s="15">
        <v>2870</v>
      </c>
      <c r="C2191" s="12">
        <v>357</v>
      </c>
      <c r="D2191" s="10" t="str">
        <f t="shared" si="58"/>
        <v>Cladonia strepsilis f. sterilis Anders</v>
      </c>
      <c r="E2191" s="12" t="s">
        <v>26</v>
      </c>
      <c r="F2191" s="12" t="s">
        <v>8728</v>
      </c>
      <c r="G2191" s="12" t="s">
        <v>3406</v>
      </c>
      <c r="H2191" s="38" t="s">
        <v>6860</v>
      </c>
      <c r="I2191" s="12" t="s">
        <v>263</v>
      </c>
      <c r="J2191" s="12" t="s">
        <v>6444</v>
      </c>
      <c r="M2191" s="12" t="s">
        <v>6864</v>
      </c>
      <c r="Q2191" s="12" t="s">
        <v>6865</v>
      </c>
      <c r="S2191" s="8" t="s">
        <v>6618</v>
      </c>
      <c r="T2191" s="8" t="s">
        <v>6618</v>
      </c>
      <c r="U2191" s="8" t="s">
        <v>8726</v>
      </c>
      <c r="W2191" s="8" t="s">
        <v>6561</v>
      </c>
      <c r="X2191" s="8" t="s">
        <v>8725</v>
      </c>
    </row>
    <row r="2192" spans="1:24" ht="15" customHeight="1" x14ac:dyDescent="0.25">
      <c r="A2192" s="15" t="s">
        <v>24</v>
      </c>
      <c r="B2192" s="15">
        <v>2871</v>
      </c>
      <c r="C2192" s="12">
        <v>617</v>
      </c>
      <c r="D2192" s="10" t="str">
        <f t="shared" si="58"/>
        <v>Cladonia strepsilis f. sterilis Anders</v>
      </c>
      <c r="E2192" s="12" t="s">
        <v>26</v>
      </c>
      <c r="F2192" s="12" t="s">
        <v>8728</v>
      </c>
      <c r="G2192" s="12" t="s">
        <v>3406</v>
      </c>
      <c r="H2192" s="38" t="s">
        <v>6860</v>
      </c>
      <c r="I2192" s="12" t="s">
        <v>263</v>
      </c>
      <c r="J2192" s="12" t="s">
        <v>6444</v>
      </c>
      <c r="M2192" s="12" t="s">
        <v>6866</v>
      </c>
      <c r="Q2192" s="12" t="s">
        <v>6867</v>
      </c>
      <c r="S2192" s="8" t="s">
        <v>6618</v>
      </c>
      <c r="T2192" s="8" t="s">
        <v>6618</v>
      </c>
      <c r="U2192" s="8" t="s">
        <v>8726</v>
      </c>
      <c r="W2192" s="8" t="s">
        <v>6561</v>
      </c>
      <c r="X2192" s="8" t="s">
        <v>8725</v>
      </c>
    </row>
    <row r="2193" spans="1:24" ht="15" customHeight="1" x14ac:dyDescent="0.25">
      <c r="A2193" s="15" t="s">
        <v>24</v>
      </c>
      <c r="B2193" s="15">
        <v>2872</v>
      </c>
      <c r="C2193" s="12">
        <v>617</v>
      </c>
      <c r="D2193" s="10" t="str">
        <f t="shared" si="58"/>
        <v>Cladonia strepsilis f. sterilis Anders</v>
      </c>
      <c r="E2193" s="12" t="s">
        <v>26</v>
      </c>
      <c r="F2193" s="12" t="s">
        <v>8728</v>
      </c>
      <c r="G2193" s="12" t="s">
        <v>3406</v>
      </c>
      <c r="H2193" s="38" t="s">
        <v>6860</v>
      </c>
      <c r="I2193" s="12" t="s">
        <v>263</v>
      </c>
      <c r="J2193" s="12" t="s">
        <v>6444</v>
      </c>
      <c r="M2193" s="12" t="s">
        <v>6866</v>
      </c>
      <c r="Q2193" s="12" t="s">
        <v>6867</v>
      </c>
      <c r="S2193" s="8" t="s">
        <v>6618</v>
      </c>
      <c r="T2193" s="8" t="s">
        <v>6618</v>
      </c>
      <c r="U2193" s="8" t="s">
        <v>8726</v>
      </c>
      <c r="W2193" s="8" t="s">
        <v>6561</v>
      </c>
      <c r="X2193" s="8" t="s">
        <v>8725</v>
      </c>
    </row>
    <row r="2194" spans="1:24" ht="15" customHeight="1" x14ac:dyDescent="0.25">
      <c r="A2194" s="15" t="s">
        <v>24</v>
      </c>
      <c r="B2194" s="15">
        <v>2873</v>
      </c>
      <c r="C2194" s="12">
        <v>550</v>
      </c>
      <c r="D2194" s="10" t="str">
        <f t="shared" si="58"/>
        <v>Cladonia strepsilis f. sterilis Anders</v>
      </c>
      <c r="E2194" s="12" t="s">
        <v>26</v>
      </c>
      <c r="F2194" s="12" t="s">
        <v>8728</v>
      </c>
      <c r="G2194" s="12" t="s">
        <v>3406</v>
      </c>
      <c r="H2194" s="38" t="s">
        <v>6860</v>
      </c>
      <c r="I2194" s="12" t="s">
        <v>343</v>
      </c>
      <c r="J2194" s="12" t="s">
        <v>6868</v>
      </c>
      <c r="M2194" s="12" t="s">
        <v>6868</v>
      </c>
      <c r="Q2194" s="12" t="s">
        <v>6784</v>
      </c>
      <c r="S2194" s="8" t="s">
        <v>6542</v>
      </c>
      <c r="U2194" s="8" t="s">
        <v>8726</v>
      </c>
      <c r="W2194" s="8" t="s">
        <v>6561</v>
      </c>
      <c r="X2194" s="8" t="s">
        <v>8725</v>
      </c>
    </row>
    <row r="2195" spans="1:24" ht="15" customHeight="1" x14ac:dyDescent="0.25">
      <c r="A2195" s="15" t="s">
        <v>24</v>
      </c>
      <c r="B2195" s="15">
        <v>2874</v>
      </c>
      <c r="C2195" s="12">
        <v>550</v>
      </c>
      <c r="D2195" s="10" t="str">
        <f t="shared" si="58"/>
        <v>Cladonia strepsilis f. sterilis Anders</v>
      </c>
      <c r="E2195" s="12" t="s">
        <v>26</v>
      </c>
      <c r="F2195" s="12" t="s">
        <v>8728</v>
      </c>
      <c r="G2195" s="12" t="s">
        <v>3406</v>
      </c>
      <c r="H2195" s="38" t="s">
        <v>6860</v>
      </c>
      <c r="I2195" s="12" t="s">
        <v>343</v>
      </c>
      <c r="J2195" s="12" t="s">
        <v>6868</v>
      </c>
      <c r="M2195" s="12" t="s">
        <v>6868</v>
      </c>
      <c r="Q2195" s="12" t="s">
        <v>6784</v>
      </c>
      <c r="S2195" s="8" t="s">
        <v>6542</v>
      </c>
      <c r="U2195" s="8" t="s">
        <v>8726</v>
      </c>
      <c r="W2195" s="8" t="s">
        <v>6561</v>
      </c>
      <c r="X2195" s="8" t="s">
        <v>8725</v>
      </c>
    </row>
    <row r="2196" spans="1:24" ht="15" customHeight="1" x14ac:dyDescent="0.25">
      <c r="A2196" s="15" t="s">
        <v>24</v>
      </c>
      <c r="B2196" s="15">
        <v>2875</v>
      </c>
      <c r="C2196" s="12">
        <v>841</v>
      </c>
      <c r="D2196" s="10" t="str">
        <f t="shared" si="58"/>
        <v>Cladonia strepsilis f. sterilis Anders</v>
      </c>
      <c r="E2196" s="12" t="s">
        <v>26</v>
      </c>
      <c r="F2196" s="12" t="s">
        <v>8728</v>
      </c>
      <c r="G2196" s="12" t="s">
        <v>3406</v>
      </c>
      <c r="H2196" s="38" t="s">
        <v>6860</v>
      </c>
      <c r="I2196" s="12" t="s">
        <v>74</v>
      </c>
      <c r="J2196" s="12" t="s">
        <v>1226</v>
      </c>
      <c r="K2196" s="12" t="s">
        <v>5924</v>
      </c>
      <c r="L2196" s="12" t="s">
        <v>1228</v>
      </c>
      <c r="M2196" s="12" t="s">
        <v>6869</v>
      </c>
      <c r="Q2196" s="12" t="s">
        <v>6870</v>
      </c>
      <c r="S2196" s="8" t="s">
        <v>148</v>
      </c>
      <c r="U2196" s="8" t="s">
        <v>8726</v>
      </c>
      <c r="W2196" s="8" t="s">
        <v>6561</v>
      </c>
      <c r="X2196" s="8" t="s">
        <v>8725</v>
      </c>
    </row>
    <row r="2197" spans="1:24" ht="15" customHeight="1" x14ac:dyDescent="0.25">
      <c r="A2197" s="15" t="s">
        <v>24</v>
      </c>
      <c r="B2197" s="15">
        <v>2876</v>
      </c>
      <c r="C2197" s="12">
        <v>841</v>
      </c>
      <c r="D2197" s="10" t="str">
        <f t="shared" si="58"/>
        <v>Cladonia strepsilis f. sterilis Anders</v>
      </c>
      <c r="E2197" s="12" t="s">
        <v>26</v>
      </c>
      <c r="F2197" s="12" t="s">
        <v>8728</v>
      </c>
      <c r="G2197" s="12" t="s">
        <v>3406</v>
      </c>
      <c r="H2197" s="38" t="s">
        <v>6860</v>
      </c>
      <c r="I2197" s="12" t="s">
        <v>74</v>
      </c>
      <c r="J2197" s="12" t="s">
        <v>1226</v>
      </c>
      <c r="K2197" s="12" t="s">
        <v>5924</v>
      </c>
      <c r="L2197" s="12" t="s">
        <v>1228</v>
      </c>
      <c r="M2197" s="12" t="s">
        <v>6869</v>
      </c>
      <c r="Q2197" s="12" t="s">
        <v>6870</v>
      </c>
      <c r="S2197" s="8" t="s">
        <v>148</v>
      </c>
      <c r="U2197" s="8" t="s">
        <v>8726</v>
      </c>
      <c r="W2197" s="8" t="s">
        <v>6561</v>
      </c>
      <c r="X2197" s="8" t="s">
        <v>8725</v>
      </c>
    </row>
    <row r="2198" spans="1:24" ht="15" customHeight="1" x14ac:dyDescent="0.25">
      <c r="A2198" s="15" t="s">
        <v>24</v>
      </c>
      <c r="B2198" s="15">
        <v>2877</v>
      </c>
      <c r="C2198" s="12">
        <v>93</v>
      </c>
      <c r="D2198" s="10" t="str">
        <f t="shared" ref="D2198:D2260" si="59">E2198&amp;" "&amp;F2198&amp;" "&amp;G2198</f>
        <v>Hypogymnia physodes (L.) Nyl.</v>
      </c>
      <c r="E2198" s="12" t="s">
        <v>814</v>
      </c>
      <c r="F2198" s="12" t="s">
        <v>2482</v>
      </c>
      <c r="G2198" s="12" t="s">
        <v>3228</v>
      </c>
      <c r="H2198" s="38" t="s">
        <v>6871</v>
      </c>
      <c r="I2198" s="12" t="s">
        <v>74</v>
      </c>
      <c r="J2198" s="12" t="s">
        <v>1180</v>
      </c>
      <c r="K2198" s="12" t="s">
        <v>6780</v>
      </c>
      <c r="L2198" s="12" t="s">
        <v>2691</v>
      </c>
      <c r="M2198" s="12" t="s">
        <v>6872</v>
      </c>
      <c r="N2198" s="12" t="s">
        <v>5744</v>
      </c>
      <c r="Q2198" s="12" t="s">
        <v>6873</v>
      </c>
      <c r="S2198" s="8" t="s">
        <v>124</v>
      </c>
      <c r="T2198" s="8" t="s">
        <v>124</v>
      </c>
      <c r="U2198" s="8" t="s">
        <v>8726</v>
      </c>
      <c r="W2198" s="8" t="s">
        <v>6561</v>
      </c>
      <c r="X2198" s="8" t="s">
        <v>8725</v>
      </c>
    </row>
    <row r="2199" spans="1:24" ht="15" customHeight="1" x14ac:dyDescent="0.25">
      <c r="A2199" s="15" t="s">
        <v>24</v>
      </c>
      <c r="B2199" s="15">
        <v>2878</v>
      </c>
      <c r="C2199" s="12">
        <v>93</v>
      </c>
      <c r="D2199" s="10" t="str">
        <f t="shared" si="59"/>
        <v>Hypogymnia physodes (L.) Nyl.</v>
      </c>
      <c r="E2199" s="12" t="s">
        <v>814</v>
      </c>
      <c r="F2199" s="12" t="s">
        <v>2482</v>
      </c>
      <c r="G2199" s="12" t="s">
        <v>3228</v>
      </c>
      <c r="H2199" s="38" t="s">
        <v>6871</v>
      </c>
      <c r="I2199" s="12" t="s">
        <v>74</v>
      </c>
      <c r="J2199" s="12" t="s">
        <v>1180</v>
      </c>
      <c r="K2199" s="12" t="s">
        <v>6780</v>
      </c>
      <c r="L2199" s="12" t="s">
        <v>2691</v>
      </c>
      <c r="M2199" s="12" t="s">
        <v>6872</v>
      </c>
      <c r="N2199" s="12" t="s">
        <v>5744</v>
      </c>
      <c r="Q2199" s="12" t="s">
        <v>6873</v>
      </c>
      <c r="S2199" s="8" t="s">
        <v>124</v>
      </c>
      <c r="T2199" s="8" t="s">
        <v>124</v>
      </c>
      <c r="U2199" s="8" t="s">
        <v>8726</v>
      </c>
      <c r="W2199" s="8" t="s">
        <v>6561</v>
      </c>
      <c r="X2199" s="8" t="s">
        <v>8725</v>
      </c>
    </row>
    <row r="2200" spans="1:24" ht="15" customHeight="1" x14ac:dyDescent="0.25">
      <c r="A2200" s="15" t="s">
        <v>24</v>
      </c>
      <c r="B2200" s="15">
        <v>2879</v>
      </c>
      <c r="C2200" s="12">
        <v>93</v>
      </c>
      <c r="D2200" s="10" t="str">
        <f t="shared" si="59"/>
        <v>Hypogymnia physodes (L.) Nyl.</v>
      </c>
      <c r="E2200" s="12" t="s">
        <v>814</v>
      </c>
      <c r="F2200" s="12" t="s">
        <v>2482</v>
      </c>
      <c r="G2200" s="12" t="s">
        <v>3228</v>
      </c>
      <c r="H2200" s="38" t="s">
        <v>6871</v>
      </c>
      <c r="I2200" s="12" t="s">
        <v>74</v>
      </c>
      <c r="J2200" s="12" t="s">
        <v>1180</v>
      </c>
      <c r="K2200" s="12" t="s">
        <v>6780</v>
      </c>
      <c r="L2200" s="12" t="s">
        <v>2691</v>
      </c>
      <c r="M2200" s="12" t="s">
        <v>6872</v>
      </c>
      <c r="N2200" s="12" t="s">
        <v>5744</v>
      </c>
      <c r="Q2200" s="12" t="s">
        <v>6873</v>
      </c>
      <c r="S2200" s="8" t="s">
        <v>124</v>
      </c>
      <c r="T2200" s="8" t="s">
        <v>124</v>
      </c>
      <c r="W2200" s="8" t="s">
        <v>6874</v>
      </c>
      <c r="X2200" s="8" t="s">
        <v>6781</v>
      </c>
    </row>
    <row r="2201" spans="1:24" ht="15" customHeight="1" x14ac:dyDescent="0.25">
      <c r="A2201" s="15" t="s">
        <v>24</v>
      </c>
      <c r="B2201" s="15">
        <v>2880</v>
      </c>
      <c r="C2201" s="12">
        <v>93</v>
      </c>
      <c r="D2201" s="10" t="str">
        <f t="shared" si="59"/>
        <v>Hypogymnia physodes (L.) Nyl.</v>
      </c>
      <c r="E2201" s="12" t="s">
        <v>814</v>
      </c>
      <c r="F2201" s="12" t="s">
        <v>2482</v>
      </c>
      <c r="G2201" s="12" t="s">
        <v>3228</v>
      </c>
      <c r="H2201" s="38" t="s">
        <v>6871</v>
      </c>
      <c r="I2201" s="12" t="s">
        <v>74</v>
      </c>
      <c r="J2201" s="12" t="s">
        <v>1180</v>
      </c>
      <c r="K2201" s="12" t="s">
        <v>6780</v>
      </c>
      <c r="L2201" s="12" t="s">
        <v>2691</v>
      </c>
      <c r="M2201" s="12" t="s">
        <v>6872</v>
      </c>
      <c r="N2201" s="12" t="s">
        <v>5744</v>
      </c>
      <c r="Q2201" s="12" t="s">
        <v>6873</v>
      </c>
      <c r="S2201" s="8" t="s">
        <v>124</v>
      </c>
      <c r="T2201" s="8" t="s">
        <v>124</v>
      </c>
      <c r="W2201" s="8" t="s">
        <v>6874</v>
      </c>
      <c r="X2201" s="8" t="s">
        <v>6781</v>
      </c>
    </row>
    <row r="2202" spans="1:24" ht="15" customHeight="1" x14ac:dyDescent="0.25">
      <c r="A2202" s="15" t="s">
        <v>24</v>
      </c>
      <c r="B2202" s="15">
        <v>2881</v>
      </c>
      <c r="C2202" s="12">
        <v>323</v>
      </c>
      <c r="D2202" s="10" t="str">
        <f t="shared" si="59"/>
        <v>Physconia grisea (Lam.) Poelt</v>
      </c>
      <c r="E2202" s="12" t="s">
        <v>1002</v>
      </c>
      <c r="F2202" s="12" t="s">
        <v>1005</v>
      </c>
      <c r="G2202" s="12" t="s">
        <v>6875</v>
      </c>
      <c r="H2202" s="38" t="s">
        <v>6876</v>
      </c>
      <c r="I2202" s="12" t="s">
        <v>74</v>
      </c>
      <c r="J2202" s="12" t="s">
        <v>1180</v>
      </c>
      <c r="K2202" s="12" t="s">
        <v>6780</v>
      </c>
      <c r="L2202" s="12" t="s">
        <v>2691</v>
      </c>
      <c r="M2202" s="12" t="s">
        <v>6877</v>
      </c>
      <c r="N2202" s="12" t="s">
        <v>2938</v>
      </c>
      <c r="Q2202" s="12" t="s">
        <v>6878</v>
      </c>
      <c r="S2202" s="8" t="s">
        <v>6879</v>
      </c>
      <c r="T2202" s="8" t="s">
        <v>124</v>
      </c>
      <c r="U2202" s="8" t="s">
        <v>8726</v>
      </c>
      <c r="W2202" s="8" t="s">
        <v>6874</v>
      </c>
      <c r="X2202" s="8" t="s">
        <v>8725</v>
      </c>
    </row>
    <row r="2203" spans="1:24" ht="15" customHeight="1" x14ac:dyDescent="0.25">
      <c r="A2203" s="15" t="s">
        <v>24</v>
      </c>
      <c r="B2203" s="15">
        <v>2882</v>
      </c>
      <c r="C2203" s="12">
        <v>323</v>
      </c>
      <c r="D2203" s="10" t="str">
        <f t="shared" si="59"/>
        <v>Physconia grisea (Lam.) Poelt</v>
      </c>
      <c r="E2203" s="12" t="s">
        <v>1002</v>
      </c>
      <c r="F2203" s="12" t="s">
        <v>1005</v>
      </c>
      <c r="G2203" s="12" t="s">
        <v>6875</v>
      </c>
      <c r="H2203" s="38" t="s">
        <v>6876</v>
      </c>
      <c r="I2203" s="12" t="s">
        <v>74</v>
      </c>
      <c r="J2203" s="12" t="s">
        <v>1180</v>
      </c>
      <c r="K2203" s="12" t="s">
        <v>6780</v>
      </c>
      <c r="L2203" s="12" t="s">
        <v>2691</v>
      </c>
      <c r="M2203" s="12" t="s">
        <v>6877</v>
      </c>
      <c r="N2203" s="12" t="s">
        <v>2938</v>
      </c>
      <c r="Q2203" s="12" t="s">
        <v>6878</v>
      </c>
      <c r="S2203" s="8" t="s">
        <v>6879</v>
      </c>
      <c r="T2203" s="8" t="s">
        <v>124</v>
      </c>
      <c r="U2203" s="8" t="s">
        <v>8726</v>
      </c>
      <c r="W2203" s="8" t="s">
        <v>6874</v>
      </c>
      <c r="X2203" s="8" t="s">
        <v>8725</v>
      </c>
    </row>
    <row r="2204" spans="1:24" ht="15" customHeight="1" x14ac:dyDescent="0.25">
      <c r="A2204" s="15" t="s">
        <v>24</v>
      </c>
      <c r="B2204" s="15">
        <v>2883</v>
      </c>
      <c r="C2204" s="12">
        <v>323</v>
      </c>
      <c r="D2204" s="10" t="str">
        <f t="shared" si="59"/>
        <v>Physconia grisea (Lam.) Poelt</v>
      </c>
      <c r="E2204" s="12" t="s">
        <v>1002</v>
      </c>
      <c r="F2204" s="12" t="s">
        <v>1005</v>
      </c>
      <c r="G2204" s="12" t="s">
        <v>6875</v>
      </c>
      <c r="H2204" s="38" t="s">
        <v>6876</v>
      </c>
      <c r="I2204" s="12" t="s">
        <v>74</v>
      </c>
      <c r="J2204" s="12" t="s">
        <v>1180</v>
      </c>
      <c r="K2204" s="12" t="s">
        <v>6780</v>
      </c>
      <c r="L2204" s="12" t="s">
        <v>2691</v>
      </c>
      <c r="M2204" s="12" t="s">
        <v>6877</v>
      </c>
      <c r="N2204" s="12" t="s">
        <v>2938</v>
      </c>
      <c r="Q2204" s="12" t="s">
        <v>6878</v>
      </c>
      <c r="S2204" s="8" t="s">
        <v>6879</v>
      </c>
      <c r="T2204" s="8" t="s">
        <v>124</v>
      </c>
      <c r="U2204" s="8" t="s">
        <v>8726</v>
      </c>
      <c r="W2204" s="8" t="s">
        <v>6874</v>
      </c>
      <c r="X2204" s="8" t="s">
        <v>8725</v>
      </c>
    </row>
    <row r="2205" spans="1:24" ht="15" customHeight="1" x14ac:dyDescent="0.25">
      <c r="A2205" s="15" t="s">
        <v>24</v>
      </c>
      <c r="B2205" s="15">
        <v>2884</v>
      </c>
      <c r="C2205" s="12">
        <v>323</v>
      </c>
      <c r="D2205" s="10" t="str">
        <f t="shared" si="59"/>
        <v>Physconia grisea (Lam.) Poelt</v>
      </c>
      <c r="E2205" s="12" t="s">
        <v>1002</v>
      </c>
      <c r="F2205" s="12" t="s">
        <v>1005</v>
      </c>
      <c r="G2205" s="12" t="s">
        <v>6875</v>
      </c>
      <c r="H2205" s="38" t="s">
        <v>6876</v>
      </c>
      <c r="I2205" s="12" t="s">
        <v>74</v>
      </c>
      <c r="J2205" s="12" t="s">
        <v>1180</v>
      </c>
      <c r="K2205" s="12" t="s">
        <v>6780</v>
      </c>
      <c r="L2205" s="12" t="s">
        <v>2691</v>
      </c>
      <c r="M2205" s="12" t="s">
        <v>6877</v>
      </c>
      <c r="N2205" s="12" t="s">
        <v>2938</v>
      </c>
      <c r="Q2205" s="12" t="s">
        <v>6878</v>
      </c>
      <c r="S2205" s="8" t="s">
        <v>6879</v>
      </c>
      <c r="T2205" s="8" t="s">
        <v>124</v>
      </c>
      <c r="U2205" s="8" t="s">
        <v>8726</v>
      </c>
      <c r="W2205" s="8" t="s">
        <v>6874</v>
      </c>
      <c r="X2205" s="8" t="s">
        <v>8725</v>
      </c>
    </row>
    <row r="2206" spans="1:24" ht="15" customHeight="1" x14ac:dyDescent="0.25">
      <c r="A2206" s="15" t="s">
        <v>24</v>
      </c>
      <c r="B2206" s="15">
        <v>2885</v>
      </c>
      <c r="C2206" s="12">
        <v>323</v>
      </c>
      <c r="D2206" s="10" t="str">
        <f t="shared" si="59"/>
        <v>Physconia grisea (Lam.) Poelt</v>
      </c>
      <c r="E2206" s="12" t="s">
        <v>1002</v>
      </c>
      <c r="F2206" s="12" t="s">
        <v>1005</v>
      </c>
      <c r="G2206" s="12" t="s">
        <v>6875</v>
      </c>
      <c r="H2206" s="38" t="s">
        <v>6876</v>
      </c>
      <c r="I2206" s="12" t="s">
        <v>74</v>
      </c>
      <c r="J2206" s="12" t="s">
        <v>1180</v>
      </c>
      <c r="K2206" s="12" t="s">
        <v>6780</v>
      </c>
      <c r="L2206" s="12" t="s">
        <v>2691</v>
      </c>
      <c r="M2206" s="12" t="s">
        <v>6877</v>
      </c>
      <c r="N2206" s="12" t="s">
        <v>2938</v>
      </c>
      <c r="Q2206" s="12" t="s">
        <v>6878</v>
      </c>
      <c r="S2206" s="8" t="s">
        <v>6879</v>
      </c>
      <c r="T2206" s="8" t="s">
        <v>124</v>
      </c>
      <c r="U2206" s="8" t="s">
        <v>8726</v>
      </c>
      <c r="W2206" s="8" t="s">
        <v>6874</v>
      </c>
      <c r="X2206" s="8" t="s">
        <v>8725</v>
      </c>
    </row>
    <row r="2207" spans="1:24" ht="15" customHeight="1" x14ac:dyDescent="0.25">
      <c r="A2207" s="15" t="s">
        <v>24</v>
      </c>
      <c r="B2207" s="15">
        <v>2886</v>
      </c>
      <c r="C2207" s="12">
        <v>323</v>
      </c>
      <c r="D2207" s="10" t="str">
        <f t="shared" si="59"/>
        <v>Physconia grisea (Lam.) Poelt</v>
      </c>
      <c r="E2207" s="12" t="s">
        <v>1002</v>
      </c>
      <c r="F2207" s="12" t="s">
        <v>1005</v>
      </c>
      <c r="G2207" s="12" t="s">
        <v>6875</v>
      </c>
      <c r="H2207" s="38" t="s">
        <v>6876</v>
      </c>
      <c r="I2207" s="12" t="s">
        <v>74</v>
      </c>
      <c r="J2207" s="12" t="s">
        <v>1180</v>
      </c>
      <c r="K2207" s="12" t="s">
        <v>6780</v>
      </c>
      <c r="L2207" s="12" t="s">
        <v>2691</v>
      </c>
      <c r="M2207" s="12" t="s">
        <v>6877</v>
      </c>
      <c r="N2207" s="12" t="s">
        <v>2938</v>
      </c>
      <c r="Q2207" s="12" t="s">
        <v>6878</v>
      </c>
      <c r="S2207" s="8" t="s">
        <v>6879</v>
      </c>
      <c r="T2207" s="8" t="s">
        <v>124</v>
      </c>
      <c r="U2207" s="8" t="s">
        <v>8726</v>
      </c>
      <c r="W2207" s="8" t="s">
        <v>6874</v>
      </c>
      <c r="X2207" s="8" t="s">
        <v>8725</v>
      </c>
    </row>
    <row r="2208" spans="1:24" ht="15" customHeight="1" x14ac:dyDescent="0.25">
      <c r="A2208" s="15" t="s">
        <v>24</v>
      </c>
      <c r="B2208" s="15">
        <v>2887</v>
      </c>
      <c r="D2208" s="10" t="str">
        <f t="shared" si="59"/>
        <v>Physcia caesia (Hoffm.) Fürnr.</v>
      </c>
      <c r="E2208" s="12" t="s">
        <v>2795</v>
      </c>
      <c r="F2208" s="12" t="s">
        <v>4694</v>
      </c>
      <c r="G2208" s="12" t="s">
        <v>6880</v>
      </c>
      <c r="H2208" s="38" t="s">
        <v>6881</v>
      </c>
      <c r="I2208" s="12" t="s">
        <v>74</v>
      </c>
      <c r="J2208" s="12" t="s">
        <v>1180</v>
      </c>
      <c r="K2208" s="12" t="s">
        <v>6780</v>
      </c>
      <c r="L2208" s="12" t="s">
        <v>2691</v>
      </c>
      <c r="M2208" s="12" t="s">
        <v>6882</v>
      </c>
      <c r="N2208" s="12" t="s">
        <v>1795</v>
      </c>
      <c r="Q2208" s="12" t="s">
        <v>6482</v>
      </c>
      <c r="S2208" s="8" t="s">
        <v>124</v>
      </c>
      <c r="T2208" s="8" t="s">
        <v>124</v>
      </c>
      <c r="U2208" s="8" t="s">
        <v>8726</v>
      </c>
      <c r="W2208" s="8" t="s">
        <v>124</v>
      </c>
      <c r="X2208" s="8" t="s">
        <v>8729</v>
      </c>
    </row>
    <row r="2209" spans="1:24" ht="15" customHeight="1" x14ac:dyDescent="0.25">
      <c r="A2209" s="15" t="s">
        <v>24</v>
      </c>
      <c r="B2209" s="15">
        <v>2888</v>
      </c>
      <c r="D2209" s="10" t="str">
        <f t="shared" si="59"/>
        <v>Hypogymnia physodes (L.) Nyl.</v>
      </c>
      <c r="E2209" s="12" t="s">
        <v>814</v>
      </c>
      <c r="F2209" s="12" t="s">
        <v>2482</v>
      </c>
      <c r="G2209" s="12" t="s">
        <v>3228</v>
      </c>
      <c r="H2209" s="38" t="s">
        <v>6883</v>
      </c>
      <c r="I2209" s="12" t="s">
        <v>74</v>
      </c>
      <c r="J2209" s="12" t="s">
        <v>1180</v>
      </c>
      <c r="K2209" s="12" t="s">
        <v>6780</v>
      </c>
      <c r="L2209" s="12" t="s">
        <v>2691</v>
      </c>
      <c r="M2209" s="12" t="s">
        <v>6884</v>
      </c>
      <c r="Q2209" s="54">
        <v>10532</v>
      </c>
      <c r="S2209" s="8" t="s">
        <v>124</v>
      </c>
      <c r="T2209" s="8" t="s">
        <v>124</v>
      </c>
      <c r="U2209" s="8" t="s">
        <v>8726</v>
      </c>
      <c r="W2209" s="8" t="s">
        <v>124</v>
      </c>
      <c r="X2209" s="8" t="s">
        <v>8729</v>
      </c>
    </row>
    <row r="2210" spans="1:24" ht="15" customHeight="1" x14ac:dyDescent="0.25">
      <c r="A2210" s="15" t="s">
        <v>24</v>
      </c>
      <c r="B2210" s="15">
        <v>2889</v>
      </c>
      <c r="D2210" s="10" t="str">
        <f t="shared" si="59"/>
        <v>Cetraria islandica (L.) Ach.</v>
      </c>
      <c r="E2210" s="12" t="s">
        <v>1458</v>
      </c>
      <c r="F2210" s="12" t="s">
        <v>2257</v>
      </c>
      <c r="G2210" s="12" t="s">
        <v>89</v>
      </c>
      <c r="H2210" s="38" t="s">
        <v>6885</v>
      </c>
      <c r="I2210" s="12" t="s">
        <v>74</v>
      </c>
      <c r="J2210" s="12" t="s">
        <v>1180</v>
      </c>
      <c r="K2210" s="12" t="s">
        <v>6780</v>
      </c>
      <c r="L2210" s="12" t="s">
        <v>2691</v>
      </c>
      <c r="M2210" s="12" t="s">
        <v>6886</v>
      </c>
      <c r="N2210" s="12" t="s">
        <v>2938</v>
      </c>
      <c r="Q2210" s="12" t="s">
        <v>6626</v>
      </c>
      <c r="S2210" s="8" t="s">
        <v>124</v>
      </c>
      <c r="T2210" s="8" t="s">
        <v>124</v>
      </c>
      <c r="U2210" s="8" t="s">
        <v>8726</v>
      </c>
      <c r="W2210" s="8" t="s">
        <v>124</v>
      </c>
      <c r="X2210" s="8" t="s">
        <v>8730</v>
      </c>
    </row>
    <row r="2211" spans="1:24" ht="15" customHeight="1" x14ac:dyDescent="0.25">
      <c r="A2211" s="15" t="s">
        <v>24</v>
      </c>
      <c r="B2211" s="15">
        <v>2890</v>
      </c>
      <c r="D2211" s="10" t="str">
        <f t="shared" si="59"/>
        <v>Cetraria islandica (L.) Ach.</v>
      </c>
      <c r="E2211" s="12" t="s">
        <v>1458</v>
      </c>
      <c r="F2211" s="12" t="s">
        <v>2257</v>
      </c>
      <c r="G2211" s="12" t="s">
        <v>89</v>
      </c>
      <c r="H2211" s="38" t="s">
        <v>6885</v>
      </c>
      <c r="I2211" s="12" t="s">
        <v>74</v>
      </c>
      <c r="J2211" s="12" t="s">
        <v>1180</v>
      </c>
      <c r="K2211" s="12" t="s">
        <v>6780</v>
      </c>
      <c r="L2211" s="12" t="s">
        <v>2691</v>
      </c>
      <c r="M2211" s="12" t="s">
        <v>6887</v>
      </c>
      <c r="N2211" s="12" t="s">
        <v>2938</v>
      </c>
      <c r="Q2211" s="12" t="s">
        <v>6784</v>
      </c>
      <c r="S2211" s="8" t="s">
        <v>124</v>
      </c>
      <c r="T2211" s="8" t="s">
        <v>124</v>
      </c>
      <c r="U2211" s="8" t="s">
        <v>8726</v>
      </c>
      <c r="W2211" s="8" t="s">
        <v>124</v>
      </c>
      <c r="X2211" s="8" t="s">
        <v>8725</v>
      </c>
    </row>
    <row r="2212" spans="1:24" ht="15" customHeight="1" x14ac:dyDescent="0.25">
      <c r="A2212" s="15" t="s">
        <v>24</v>
      </c>
      <c r="B2212" s="15">
        <v>2891</v>
      </c>
      <c r="D2212" s="10" t="str">
        <f t="shared" si="59"/>
        <v>Cetraria islandica (L.) Ach.</v>
      </c>
      <c r="E2212" s="12" t="s">
        <v>1458</v>
      </c>
      <c r="F2212" s="12" t="s">
        <v>2257</v>
      </c>
      <c r="G2212" s="12" t="s">
        <v>89</v>
      </c>
      <c r="H2212" s="38" t="s">
        <v>6885</v>
      </c>
      <c r="I2212" s="12" t="s">
        <v>74</v>
      </c>
      <c r="J2212" s="12" t="s">
        <v>1180</v>
      </c>
      <c r="K2212" s="12" t="s">
        <v>6780</v>
      </c>
      <c r="L2212" s="12" t="s">
        <v>2691</v>
      </c>
      <c r="M2212" s="12" t="s">
        <v>6888</v>
      </c>
      <c r="N2212" s="12" t="s">
        <v>2938</v>
      </c>
      <c r="Q2212" s="12" t="s">
        <v>6626</v>
      </c>
      <c r="S2212" s="8" t="s">
        <v>124</v>
      </c>
      <c r="T2212" s="8" t="s">
        <v>124</v>
      </c>
      <c r="U2212" s="8" t="s">
        <v>8726</v>
      </c>
      <c r="W2212" s="8" t="s">
        <v>124</v>
      </c>
      <c r="X2212" s="8" t="s">
        <v>8730</v>
      </c>
    </row>
    <row r="2213" spans="1:24" ht="15" customHeight="1" x14ac:dyDescent="0.25">
      <c r="A2213" s="15" t="s">
        <v>24</v>
      </c>
      <c r="B2213" s="15">
        <v>2892</v>
      </c>
      <c r="D2213" s="10" t="str">
        <f t="shared" si="59"/>
        <v>Cetraria islandica (L.) Ach.</v>
      </c>
      <c r="E2213" s="12" t="s">
        <v>1458</v>
      </c>
      <c r="F2213" s="12" t="s">
        <v>2257</v>
      </c>
      <c r="G2213" s="12" t="s">
        <v>89</v>
      </c>
      <c r="H2213" s="38" t="s">
        <v>6885</v>
      </c>
      <c r="I2213" s="12" t="s">
        <v>74</v>
      </c>
      <c r="J2213" s="12" t="s">
        <v>1180</v>
      </c>
      <c r="K2213" s="12" t="s">
        <v>6780</v>
      </c>
      <c r="L2213" s="12" t="s">
        <v>2691</v>
      </c>
      <c r="M2213" s="12" t="s">
        <v>6887</v>
      </c>
      <c r="N2213" s="12" t="s">
        <v>2938</v>
      </c>
      <c r="Q2213" s="54">
        <v>7417</v>
      </c>
      <c r="S2213" s="8" t="s">
        <v>124</v>
      </c>
      <c r="T2213" s="8" t="s">
        <v>124</v>
      </c>
      <c r="U2213" s="8" t="s">
        <v>8726</v>
      </c>
      <c r="W2213" s="8" t="s">
        <v>124</v>
      </c>
      <c r="X2213" s="8" t="s">
        <v>8725</v>
      </c>
    </row>
    <row r="2214" spans="1:24" ht="15" customHeight="1" x14ac:dyDescent="0.25">
      <c r="A2214" s="15" t="s">
        <v>24</v>
      </c>
      <c r="B2214" s="15">
        <v>2893</v>
      </c>
      <c r="D2214" s="10" t="str">
        <f t="shared" si="59"/>
        <v>Cetraria islandica (L.) Ach.</v>
      </c>
      <c r="E2214" s="12" t="s">
        <v>1458</v>
      </c>
      <c r="F2214" s="12" t="s">
        <v>2257</v>
      </c>
      <c r="G2214" s="12" t="s">
        <v>89</v>
      </c>
      <c r="H2214" s="38" t="s">
        <v>6885</v>
      </c>
      <c r="I2214" s="12" t="s">
        <v>74</v>
      </c>
      <c r="J2214" s="12" t="s">
        <v>1180</v>
      </c>
      <c r="K2214" s="12" t="s">
        <v>6780</v>
      </c>
      <c r="L2214" s="12" t="s">
        <v>2691</v>
      </c>
      <c r="M2214" s="12" t="s">
        <v>6889</v>
      </c>
      <c r="N2214" s="12" t="s">
        <v>2938</v>
      </c>
      <c r="Q2214" s="12" t="s">
        <v>6383</v>
      </c>
      <c r="S2214" s="8" t="s">
        <v>124</v>
      </c>
      <c r="T2214" s="8" t="s">
        <v>124</v>
      </c>
      <c r="U2214" s="8" t="s">
        <v>8726</v>
      </c>
      <c r="W2214" s="8" t="s">
        <v>124</v>
      </c>
      <c r="X2214" s="8" t="s">
        <v>8725</v>
      </c>
    </row>
    <row r="2215" spans="1:24" ht="15" customHeight="1" x14ac:dyDescent="0.25">
      <c r="A2215" s="15" t="s">
        <v>24</v>
      </c>
      <c r="B2215" s="15">
        <v>2894</v>
      </c>
      <c r="D2215" s="10" t="str">
        <f t="shared" si="59"/>
        <v>Cetraria islandica (L.) Ach.</v>
      </c>
      <c r="E2215" s="12" t="s">
        <v>1458</v>
      </c>
      <c r="F2215" s="12" t="s">
        <v>2257</v>
      </c>
      <c r="G2215" s="12" t="s">
        <v>89</v>
      </c>
      <c r="H2215" s="38" t="s">
        <v>6885</v>
      </c>
      <c r="I2215" s="12" t="s">
        <v>74</v>
      </c>
      <c r="J2215" s="12" t="s">
        <v>1180</v>
      </c>
      <c r="K2215" s="12" t="s">
        <v>6780</v>
      </c>
      <c r="L2215" s="12" t="s">
        <v>2691</v>
      </c>
      <c r="M2215" s="12" t="s">
        <v>6887</v>
      </c>
      <c r="N2215" s="12" t="s">
        <v>2938</v>
      </c>
      <c r="Q2215" s="12" t="s">
        <v>6784</v>
      </c>
      <c r="S2215" s="8" t="s">
        <v>124</v>
      </c>
      <c r="T2215" s="8" t="s">
        <v>124</v>
      </c>
      <c r="U2215" s="8" t="s">
        <v>8726</v>
      </c>
      <c r="W2215" s="8" t="s">
        <v>124</v>
      </c>
      <c r="X2215" s="8" t="s">
        <v>8725</v>
      </c>
    </row>
    <row r="2216" spans="1:24" ht="15" customHeight="1" x14ac:dyDescent="0.25">
      <c r="A2216" s="15" t="s">
        <v>24</v>
      </c>
      <c r="B2216" s="15">
        <v>2895</v>
      </c>
      <c r="D2216" s="10" t="str">
        <f t="shared" si="59"/>
        <v>Cetraria islandica (L.) Ach.</v>
      </c>
      <c r="E2216" s="12" t="s">
        <v>1458</v>
      </c>
      <c r="F2216" s="12" t="s">
        <v>2257</v>
      </c>
      <c r="G2216" s="12" t="s">
        <v>89</v>
      </c>
      <c r="H2216" s="38" t="s">
        <v>6890</v>
      </c>
      <c r="I2216" s="12" t="s">
        <v>74</v>
      </c>
      <c r="J2216" s="12" t="s">
        <v>1180</v>
      </c>
      <c r="K2216" s="12" t="s">
        <v>6891</v>
      </c>
      <c r="M2216" s="12" t="s">
        <v>6892</v>
      </c>
      <c r="Q2216" s="12" t="s">
        <v>6893</v>
      </c>
      <c r="S2216" s="8" t="s">
        <v>124</v>
      </c>
      <c r="T2216" s="8" t="s">
        <v>124</v>
      </c>
      <c r="U2216" s="8" t="s">
        <v>8726</v>
      </c>
      <c r="W2216" s="8" t="s">
        <v>124</v>
      </c>
      <c r="X2216" s="8" t="s">
        <v>8725</v>
      </c>
    </row>
    <row r="2217" spans="1:24" ht="15" customHeight="1" x14ac:dyDescent="0.25">
      <c r="A2217" s="15" t="s">
        <v>24</v>
      </c>
      <c r="B2217" s="15">
        <v>2896</v>
      </c>
      <c r="D2217" s="10" t="str">
        <f t="shared" si="59"/>
        <v>Cetraria islandica (L.) Ach.</v>
      </c>
      <c r="E2217" s="12" t="s">
        <v>1458</v>
      </c>
      <c r="F2217" s="12" t="s">
        <v>2257</v>
      </c>
      <c r="G2217" s="12" t="s">
        <v>89</v>
      </c>
      <c r="H2217" s="38" t="s">
        <v>6894</v>
      </c>
      <c r="I2217" s="12" t="s">
        <v>74</v>
      </c>
      <c r="J2217" s="12" t="s">
        <v>1180</v>
      </c>
      <c r="K2217" s="12" t="s">
        <v>6780</v>
      </c>
      <c r="L2217" s="12" t="s">
        <v>2691</v>
      </c>
      <c r="M2217" s="12" t="s">
        <v>6796</v>
      </c>
      <c r="N2217" s="12" t="s">
        <v>5744</v>
      </c>
      <c r="Q2217" s="12" t="s">
        <v>6784</v>
      </c>
      <c r="S2217" s="8" t="s">
        <v>124</v>
      </c>
      <c r="T2217" s="8" t="s">
        <v>124</v>
      </c>
      <c r="U2217" s="8" t="s">
        <v>8726</v>
      </c>
      <c r="W2217" s="8" t="s">
        <v>124</v>
      </c>
      <c r="X2217" s="8" t="s">
        <v>8725</v>
      </c>
    </row>
    <row r="2218" spans="1:24" ht="15" customHeight="1" x14ac:dyDescent="0.25">
      <c r="A2218" s="15" t="s">
        <v>24</v>
      </c>
      <c r="B2218" s="15">
        <v>2897</v>
      </c>
      <c r="D2218" s="10" t="str">
        <f t="shared" si="59"/>
        <v>Cetraria islandica (L.) Ach.</v>
      </c>
      <c r="E2218" s="12" t="s">
        <v>1458</v>
      </c>
      <c r="F2218" s="12" t="s">
        <v>2257</v>
      </c>
      <c r="G2218" s="12" t="s">
        <v>89</v>
      </c>
      <c r="H2218" s="38" t="s">
        <v>6895</v>
      </c>
      <c r="I2218" s="12" t="s">
        <v>74</v>
      </c>
      <c r="J2218" s="12" t="s">
        <v>1180</v>
      </c>
      <c r="K2218" s="12" t="s">
        <v>6780</v>
      </c>
      <c r="L2218" s="12" t="s">
        <v>2691</v>
      </c>
      <c r="M2218" s="12" t="s">
        <v>6896</v>
      </c>
      <c r="Q2218" s="12" t="s">
        <v>6626</v>
      </c>
      <c r="S2218" s="8" t="s">
        <v>124</v>
      </c>
      <c r="T2218" s="8" t="s">
        <v>124</v>
      </c>
      <c r="U2218" s="8" t="s">
        <v>8726</v>
      </c>
      <c r="W2218" s="8" t="s">
        <v>124</v>
      </c>
      <c r="X2218" s="8" t="s">
        <v>8731</v>
      </c>
    </row>
    <row r="2219" spans="1:24" ht="15" customHeight="1" x14ac:dyDescent="0.25">
      <c r="A2219" s="15" t="s">
        <v>24</v>
      </c>
      <c r="B2219" s="15">
        <v>2898</v>
      </c>
      <c r="D2219" s="10" t="str">
        <f t="shared" si="59"/>
        <v>Cetraria islandica (L.) Ach.</v>
      </c>
      <c r="E2219" s="12" t="s">
        <v>1458</v>
      </c>
      <c r="F2219" s="12" t="s">
        <v>2257</v>
      </c>
      <c r="G2219" s="12" t="s">
        <v>89</v>
      </c>
      <c r="H2219" s="38" t="s">
        <v>6895</v>
      </c>
      <c r="I2219" s="12" t="s">
        <v>74</v>
      </c>
      <c r="J2219" s="12" t="s">
        <v>1180</v>
      </c>
      <c r="K2219" s="12" t="s">
        <v>6780</v>
      </c>
      <c r="L2219" s="12" t="s">
        <v>2691</v>
      </c>
      <c r="M2219" s="12" t="s">
        <v>6897</v>
      </c>
      <c r="N2219" s="12" t="s">
        <v>2938</v>
      </c>
      <c r="Q2219" s="12" t="s">
        <v>6784</v>
      </c>
      <c r="S2219" s="8" t="s">
        <v>124</v>
      </c>
      <c r="T2219" s="8" t="s">
        <v>124</v>
      </c>
      <c r="U2219" s="8" t="s">
        <v>8726</v>
      </c>
      <c r="W2219" s="8" t="s">
        <v>124</v>
      </c>
      <c r="X2219" s="8" t="s">
        <v>8731</v>
      </c>
    </row>
    <row r="2220" spans="1:24" ht="15" customHeight="1" x14ac:dyDescent="0.25">
      <c r="A2220" s="15" t="s">
        <v>24</v>
      </c>
      <c r="B2220" s="15">
        <v>2899</v>
      </c>
      <c r="D2220" s="10" t="str">
        <f t="shared" si="59"/>
        <v>Cladonia polycarpoides Nyl.</v>
      </c>
      <c r="E2220" s="12" t="s">
        <v>26</v>
      </c>
      <c r="F2220" s="12" t="s">
        <v>4685</v>
      </c>
      <c r="G2220" s="12" t="s">
        <v>831</v>
      </c>
      <c r="H2220" s="38" t="s">
        <v>6898</v>
      </c>
      <c r="I2220" s="12" t="s">
        <v>74</v>
      </c>
      <c r="J2220" s="12" t="s">
        <v>1226</v>
      </c>
      <c r="K2220" s="12" t="s">
        <v>5924</v>
      </c>
      <c r="L2220" s="12" t="s">
        <v>1228</v>
      </c>
      <c r="M2220" s="12" t="s">
        <v>6899</v>
      </c>
      <c r="Q2220" s="54">
        <v>8374</v>
      </c>
      <c r="S2220" s="8" t="s">
        <v>148</v>
      </c>
      <c r="T2220" s="8" t="s">
        <v>148</v>
      </c>
      <c r="U2220" s="8" t="s">
        <v>8733</v>
      </c>
      <c r="W2220" s="8" t="s">
        <v>148</v>
      </c>
      <c r="X2220" s="8" t="s">
        <v>8732</v>
      </c>
    </row>
    <row r="2221" spans="1:24" ht="15" customHeight="1" x14ac:dyDescent="0.25">
      <c r="A2221" s="15" t="s">
        <v>24</v>
      </c>
      <c r="B2221" s="15">
        <v>2900</v>
      </c>
      <c r="D2221" s="10" t="str">
        <f t="shared" si="59"/>
        <v>Cladonia chlorophaea (Flörke ex Sommerf.) Spreng.</v>
      </c>
      <c r="E2221" s="12" t="s">
        <v>26</v>
      </c>
      <c r="F2221" s="12" t="s">
        <v>411</v>
      </c>
      <c r="G2221" s="12" t="s">
        <v>4889</v>
      </c>
      <c r="H2221" s="38" t="s">
        <v>6900</v>
      </c>
      <c r="I2221" s="12" t="s">
        <v>74</v>
      </c>
      <c r="J2221" s="12" t="s">
        <v>1226</v>
      </c>
      <c r="K2221" s="12" t="s">
        <v>5924</v>
      </c>
      <c r="L2221" s="12" t="s">
        <v>1228</v>
      </c>
      <c r="M2221" s="12" t="s">
        <v>6901</v>
      </c>
      <c r="Q2221" s="54">
        <v>8697</v>
      </c>
      <c r="S2221" s="8" t="s">
        <v>148</v>
      </c>
      <c r="T2221" s="8" t="s">
        <v>148</v>
      </c>
      <c r="W2221" s="8" t="s">
        <v>148</v>
      </c>
      <c r="X2221" s="8" t="s">
        <v>6781</v>
      </c>
    </row>
    <row r="2222" spans="1:24" ht="15" customHeight="1" x14ac:dyDescent="0.25">
      <c r="A2222" s="15" t="s">
        <v>24</v>
      </c>
      <c r="B2222" s="15">
        <v>2901</v>
      </c>
      <c r="D2222" s="10" t="str">
        <f t="shared" si="59"/>
        <v>Cladonia cenotea (Ach.) Schaer.</v>
      </c>
      <c r="E2222" s="12" t="s">
        <v>26</v>
      </c>
      <c r="F2222" s="12" t="s">
        <v>386</v>
      </c>
      <c r="G2222" s="12" t="s">
        <v>2301</v>
      </c>
      <c r="H2222" s="38" t="s">
        <v>6902</v>
      </c>
      <c r="I2222" s="12" t="s">
        <v>74</v>
      </c>
      <c r="J2222" s="12" t="s">
        <v>6903</v>
      </c>
      <c r="K2222" s="12" t="s">
        <v>6904</v>
      </c>
      <c r="L2222" s="12" t="s">
        <v>6905</v>
      </c>
      <c r="M2222" s="12" t="s">
        <v>6906</v>
      </c>
      <c r="Q2222" s="54">
        <v>1590</v>
      </c>
      <c r="S2222" s="8" t="s">
        <v>6907</v>
      </c>
      <c r="T2222" s="8" t="s">
        <v>6907</v>
      </c>
      <c r="U2222" s="8" t="s">
        <v>8726</v>
      </c>
      <c r="W2222" s="8" t="s">
        <v>138</v>
      </c>
      <c r="X2222" s="8" t="s">
        <v>8725</v>
      </c>
    </row>
    <row r="2223" spans="1:24" ht="15" customHeight="1" x14ac:dyDescent="0.25">
      <c r="A2223" s="15" t="s">
        <v>24</v>
      </c>
      <c r="B2223" s="15">
        <v>2902</v>
      </c>
      <c r="C2223" s="12" t="s">
        <v>6908</v>
      </c>
      <c r="D2223" s="10" t="str">
        <f t="shared" si="59"/>
        <v>Diplotomma bohemica Servít</v>
      </c>
      <c r="E2223" s="12" t="s">
        <v>1525</v>
      </c>
      <c r="F2223" s="12" t="s">
        <v>6909</v>
      </c>
      <c r="G2223" s="12" t="s">
        <v>2204</v>
      </c>
      <c r="H2223" s="38" t="s">
        <v>6910</v>
      </c>
      <c r="I2223" s="12" t="s">
        <v>74</v>
      </c>
      <c r="J2223" s="12" t="s">
        <v>1203</v>
      </c>
      <c r="K2223" s="12" t="s">
        <v>3002</v>
      </c>
      <c r="L2223" s="12" t="s">
        <v>6911</v>
      </c>
      <c r="M2223" s="12" t="s">
        <v>6912</v>
      </c>
      <c r="Q2223" s="12" t="s">
        <v>6913</v>
      </c>
      <c r="S2223" s="8" t="s">
        <v>180</v>
      </c>
      <c r="T2223" s="8" t="s">
        <v>180</v>
      </c>
      <c r="U2223" s="8" t="s">
        <v>8726</v>
      </c>
      <c r="W2223" s="8" t="s">
        <v>180</v>
      </c>
      <c r="X2223" s="8" t="s">
        <v>8731</v>
      </c>
    </row>
    <row r="2224" spans="1:24" ht="15" customHeight="1" x14ac:dyDescent="0.25">
      <c r="A2224" s="15" t="s">
        <v>24</v>
      </c>
      <c r="B2224" s="15">
        <v>2903</v>
      </c>
      <c r="D2224" s="10" t="str">
        <f t="shared" si="59"/>
        <v>Cladonia squamosa Hoffm.</v>
      </c>
      <c r="E2224" s="12" t="s">
        <v>26</v>
      </c>
      <c r="F2224" s="12" t="s">
        <v>739</v>
      </c>
      <c r="G2224" s="12" t="s">
        <v>3151</v>
      </c>
      <c r="H2224" s="38" t="s">
        <v>6914</v>
      </c>
      <c r="I2224" s="12" t="s">
        <v>74</v>
      </c>
      <c r="J2224" s="12" t="s">
        <v>6903</v>
      </c>
      <c r="M2224" s="12" t="s">
        <v>6915</v>
      </c>
      <c r="N2224" s="12" t="s">
        <v>1877</v>
      </c>
      <c r="Q2224" s="12" t="s">
        <v>6870</v>
      </c>
      <c r="S2224" s="8" t="s">
        <v>138</v>
      </c>
      <c r="T2224" s="8" t="s">
        <v>138</v>
      </c>
      <c r="U2224" s="8" t="s">
        <v>8726</v>
      </c>
      <c r="W2224" s="8" t="s">
        <v>138</v>
      </c>
      <c r="X2224" s="8" t="s">
        <v>8729</v>
      </c>
    </row>
    <row r="2225" spans="1:24" ht="15" customHeight="1" x14ac:dyDescent="0.25">
      <c r="A2225" s="15" t="s">
        <v>24</v>
      </c>
      <c r="B2225" s="15">
        <v>2904</v>
      </c>
      <c r="D2225" s="10" t="str">
        <f t="shared" si="59"/>
        <v>Cladonia squamosa Hoffm.</v>
      </c>
      <c r="E2225" s="12" t="s">
        <v>26</v>
      </c>
      <c r="F2225" s="12" t="s">
        <v>739</v>
      </c>
      <c r="G2225" s="12" t="s">
        <v>3151</v>
      </c>
      <c r="H2225" s="38" t="s">
        <v>6914</v>
      </c>
      <c r="I2225" s="12" t="s">
        <v>74</v>
      </c>
      <c r="J2225" s="12" t="s">
        <v>6903</v>
      </c>
      <c r="M2225" s="12" t="s">
        <v>6915</v>
      </c>
      <c r="N2225" s="12" t="s">
        <v>1877</v>
      </c>
      <c r="Q2225" s="12" t="s">
        <v>6870</v>
      </c>
      <c r="S2225" s="8" t="s">
        <v>138</v>
      </c>
      <c r="T2225" s="8" t="s">
        <v>138</v>
      </c>
      <c r="U2225" s="8" t="s">
        <v>8726</v>
      </c>
      <c r="W2225" s="8" t="s">
        <v>138</v>
      </c>
      <c r="X2225" s="8" t="s">
        <v>8729</v>
      </c>
    </row>
    <row r="2226" spans="1:24" ht="15" customHeight="1" x14ac:dyDescent="0.25">
      <c r="A2226" s="15" t="s">
        <v>24</v>
      </c>
      <c r="B2226" s="15">
        <v>2905</v>
      </c>
      <c r="D2226" s="10" t="str">
        <f t="shared" si="59"/>
        <v>Cladonia squamosa Hoffm.</v>
      </c>
      <c r="E2226" s="12" t="s">
        <v>26</v>
      </c>
      <c r="F2226" s="12" t="s">
        <v>739</v>
      </c>
      <c r="G2226" s="12" t="s">
        <v>3151</v>
      </c>
      <c r="H2226" s="38" t="s">
        <v>6916</v>
      </c>
      <c r="I2226" s="12" t="s">
        <v>74</v>
      </c>
      <c r="J2226" s="12" t="s">
        <v>6903</v>
      </c>
      <c r="M2226" s="12" t="s">
        <v>6915</v>
      </c>
      <c r="N2226" s="12" t="s">
        <v>1877</v>
      </c>
      <c r="Q2226" s="12" t="s">
        <v>6870</v>
      </c>
      <c r="S2226" s="8" t="s">
        <v>138</v>
      </c>
      <c r="T2226" s="8" t="s">
        <v>138</v>
      </c>
      <c r="U2226" s="8" t="s">
        <v>8726</v>
      </c>
      <c r="W2226" s="8" t="s">
        <v>138</v>
      </c>
      <c r="X2226" s="8" t="s">
        <v>8731</v>
      </c>
    </row>
    <row r="2227" spans="1:24" ht="15" customHeight="1" x14ac:dyDescent="0.25">
      <c r="A2227" s="15" t="s">
        <v>24</v>
      </c>
      <c r="B2227" s="15">
        <v>2906</v>
      </c>
      <c r="D2227" s="10" t="str">
        <f t="shared" si="59"/>
        <v>Cladonia deformis (L.) Hoffm.</v>
      </c>
      <c r="E2227" s="12" t="s">
        <v>26</v>
      </c>
      <c r="F2227" s="12" t="s">
        <v>538</v>
      </c>
      <c r="G2227" s="12" t="s">
        <v>528</v>
      </c>
      <c r="H2227" s="38" t="s">
        <v>6917</v>
      </c>
      <c r="I2227" s="12" t="s">
        <v>74</v>
      </c>
      <c r="J2227" s="12" t="s">
        <v>6903</v>
      </c>
      <c r="K2227" s="12" t="s">
        <v>6904</v>
      </c>
      <c r="L2227" s="12" t="s">
        <v>6905</v>
      </c>
      <c r="M2227" s="12" t="s">
        <v>6918</v>
      </c>
      <c r="Q2227" s="54">
        <v>3891</v>
      </c>
      <c r="S2227" s="8" t="s">
        <v>138</v>
      </c>
      <c r="T2227" s="8" t="s">
        <v>138</v>
      </c>
      <c r="U2227" s="8" t="s">
        <v>8726</v>
      </c>
      <c r="W2227" s="8" t="s">
        <v>138</v>
      </c>
      <c r="X2227" s="8" t="s">
        <v>8725</v>
      </c>
    </row>
    <row r="2228" spans="1:24" ht="15" customHeight="1" x14ac:dyDescent="0.25">
      <c r="A2228" s="15" t="s">
        <v>24</v>
      </c>
      <c r="B2228" s="15">
        <v>2907</v>
      </c>
      <c r="D2228" s="10" t="str">
        <f t="shared" si="59"/>
        <v>Cladonia squamosa Hoffm.</v>
      </c>
      <c r="E2228" s="12" t="s">
        <v>26</v>
      </c>
      <c r="F2228" s="12" t="s">
        <v>739</v>
      </c>
      <c r="G2228" s="12" t="s">
        <v>3151</v>
      </c>
      <c r="H2228" s="38" t="s">
        <v>6919</v>
      </c>
      <c r="I2228" s="12" t="s">
        <v>74</v>
      </c>
      <c r="J2228" s="12" t="s">
        <v>6903</v>
      </c>
      <c r="M2228" s="12" t="s">
        <v>6915</v>
      </c>
      <c r="N2228" s="12" t="s">
        <v>1877</v>
      </c>
      <c r="Q2228" s="12" t="s">
        <v>6870</v>
      </c>
      <c r="S2228" s="8" t="s">
        <v>138</v>
      </c>
      <c r="T2228" s="8" t="s">
        <v>138</v>
      </c>
      <c r="U2228" s="8" t="s">
        <v>8726</v>
      </c>
      <c r="W2228" s="8" t="s">
        <v>138</v>
      </c>
      <c r="X2228" s="8" t="s">
        <v>8734</v>
      </c>
    </row>
    <row r="2229" spans="1:24" ht="15" customHeight="1" x14ac:dyDescent="0.25">
      <c r="A2229" s="15" t="s">
        <v>24</v>
      </c>
      <c r="B2229" s="15">
        <v>2908</v>
      </c>
      <c r="D2229" s="10" t="str">
        <f t="shared" si="59"/>
        <v>Melanelia stygia (L.) Essl.</v>
      </c>
      <c r="E2229" s="12" t="s">
        <v>1792</v>
      </c>
      <c r="F2229" s="12" t="s">
        <v>2326</v>
      </c>
      <c r="G2229" s="12" t="s">
        <v>6920</v>
      </c>
      <c r="H2229" s="38" t="s">
        <v>6921</v>
      </c>
      <c r="I2229" s="12" t="s">
        <v>74</v>
      </c>
      <c r="J2229" s="12" t="s">
        <v>1180</v>
      </c>
      <c r="K2229" s="12" t="s">
        <v>5533</v>
      </c>
      <c r="M2229" s="12" t="s">
        <v>6922</v>
      </c>
      <c r="Q2229" s="12" t="s">
        <v>6923</v>
      </c>
      <c r="S2229" s="8" t="s">
        <v>143</v>
      </c>
      <c r="U2229" s="8" t="s">
        <v>8726</v>
      </c>
      <c r="X2229" s="8" t="s">
        <v>8735</v>
      </c>
    </row>
    <row r="2230" spans="1:24" ht="15" customHeight="1" x14ac:dyDescent="0.25">
      <c r="A2230" s="15" t="s">
        <v>24</v>
      </c>
      <c r="B2230" s="15">
        <v>2909</v>
      </c>
      <c r="D2230" s="10" t="str">
        <f t="shared" si="59"/>
        <v>Caloplaca crenulatella (Nyl.) Olivier</v>
      </c>
      <c r="E2230" s="12" t="s">
        <v>218</v>
      </c>
      <c r="F2230" s="12" t="s">
        <v>5014</v>
      </c>
      <c r="G2230" s="12" t="s">
        <v>6924</v>
      </c>
      <c r="H2230" s="38" t="s">
        <v>6925</v>
      </c>
      <c r="I2230" s="12" t="s">
        <v>74</v>
      </c>
      <c r="J2230" s="12" t="s">
        <v>1203</v>
      </c>
      <c r="K2230" s="12" t="s">
        <v>6926</v>
      </c>
      <c r="L2230" s="12" t="s">
        <v>1864</v>
      </c>
      <c r="M2230" s="12" t="s">
        <v>6927</v>
      </c>
      <c r="Q2230" s="54">
        <v>11450</v>
      </c>
      <c r="S2230" s="8" t="s">
        <v>167</v>
      </c>
      <c r="T2230" s="8" t="s">
        <v>180</v>
      </c>
      <c r="U2230" s="8" t="s">
        <v>8726</v>
      </c>
      <c r="W2230" s="8" t="s">
        <v>167</v>
      </c>
      <c r="X2230" s="8" t="s">
        <v>8730</v>
      </c>
    </row>
    <row r="2231" spans="1:24" ht="15" customHeight="1" x14ac:dyDescent="0.25">
      <c r="A2231" s="15" t="s">
        <v>24</v>
      </c>
      <c r="B2231" s="15">
        <v>2910</v>
      </c>
      <c r="D2231" s="10" t="str">
        <f t="shared" si="59"/>
        <v>Cladonia chlorophaea (Flörke ex Sommerf.) Spreng.</v>
      </c>
      <c r="E2231" s="12" t="s">
        <v>26</v>
      </c>
      <c r="F2231" s="12" t="s">
        <v>411</v>
      </c>
      <c r="G2231" s="12" t="s">
        <v>4889</v>
      </c>
      <c r="H2231" s="38" t="s">
        <v>6900</v>
      </c>
      <c r="I2231" s="12" t="s">
        <v>74</v>
      </c>
      <c r="J2231" s="12" t="s">
        <v>1226</v>
      </c>
      <c r="K2231" s="12" t="s">
        <v>5924</v>
      </c>
      <c r="L2231" s="12" t="s">
        <v>1228</v>
      </c>
      <c r="M2231" s="12" t="s">
        <v>6928</v>
      </c>
      <c r="Q2231" s="54">
        <v>7723</v>
      </c>
      <c r="S2231" s="8" t="s">
        <v>148</v>
      </c>
      <c r="T2231" s="8" t="s">
        <v>148</v>
      </c>
      <c r="U2231" s="8" t="s">
        <v>8726</v>
      </c>
      <c r="W2231" s="8" t="s">
        <v>138</v>
      </c>
      <c r="X2231" s="8" t="s">
        <v>8735</v>
      </c>
    </row>
    <row r="2232" spans="1:24" ht="15" customHeight="1" x14ac:dyDescent="0.25">
      <c r="A2232" s="15" t="s">
        <v>24</v>
      </c>
      <c r="B2232" s="15">
        <v>2911</v>
      </c>
      <c r="D2232" s="10" t="str">
        <f t="shared" si="59"/>
        <v>Melanelia stygia (L.) Essl.</v>
      </c>
      <c r="E2232" s="12" t="s">
        <v>1792</v>
      </c>
      <c r="F2232" s="12" t="s">
        <v>2326</v>
      </c>
      <c r="G2232" s="12" t="s">
        <v>6920</v>
      </c>
      <c r="H2232" s="38" t="s">
        <v>6929</v>
      </c>
      <c r="I2232" s="12" t="s">
        <v>74</v>
      </c>
      <c r="J2232" s="12" t="s">
        <v>1303</v>
      </c>
      <c r="K2232" s="12" t="s">
        <v>5031</v>
      </c>
      <c r="L2232" s="12" t="s">
        <v>6930</v>
      </c>
      <c r="M2232" s="12" t="s">
        <v>6931</v>
      </c>
      <c r="Q2232" s="12" t="s">
        <v>6932</v>
      </c>
      <c r="S2232" s="8" t="s">
        <v>180</v>
      </c>
      <c r="T2232" s="8" t="s">
        <v>180</v>
      </c>
      <c r="U2232" s="8" t="s">
        <v>8726</v>
      </c>
      <c r="W2232" s="8" t="s">
        <v>180</v>
      </c>
      <c r="X2232" s="8" t="s">
        <v>8736</v>
      </c>
    </row>
    <row r="2233" spans="1:24" ht="15" customHeight="1" x14ac:dyDescent="0.25">
      <c r="A2233" s="15" t="s">
        <v>24</v>
      </c>
      <c r="B2233" s="15">
        <v>2912</v>
      </c>
      <c r="D2233" s="10" t="str">
        <f t="shared" si="59"/>
        <v>Eiglera flavida  (Hepp) Hafellner</v>
      </c>
      <c r="E2233" s="12" t="s">
        <v>6933</v>
      </c>
      <c r="F2233" s="12" t="s">
        <v>6934</v>
      </c>
      <c r="G2233" s="12" t="s">
        <v>6935</v>
      </c>
      <c r="H2233" s="38" t="s">
        <v>6936</v>
      </c>
      <c r="I2233" s="12" t="s">
        <v>74</v>
      </c>
      <c r="J2233" s="12" t="s">
        <v>1203</v>
      </c>
      <c r="K2233" s="12" t="s">
        <v>6926</v>
      </c>
      <c r="L2233" s="12" t="s">
        <v>6937</v>
      </c>
      <c r="M2233" s="12" t="s">
        <v>6938</v>
      </c>
      <c r="O2233" s="12" t="s">
        <v>2372</v>
      </c>
      <c r="S2233" s="8" t="s">
        <v>180</v>
      </c>
      <c r="T2233" s="8" t="s">
        <v>180</v>
      </c>
      <c r="U2233" s="8" t="s">
        <v>195</v>
      </c>
      <c r="W2233" s="8" t="s">
        <v>180</v>
      </c>
      <c r="X2233" s="8" t="s">
        <v>6939</v>
      </c>
    </row>
    <row r="2234" spans="1:24" ht="15" customHeight="1" x14ac:dyDescent="0.25">
      <c r="A2234" s="15" t="s">
        <v>24</v>
      </c>
      <c r="B2234" s="15">
        <v>2913</v>
      </c>
      <c r="C2234" s="12">
        <v>193</v>
      </c>
      <c r="D2234" s="10" t="str">
        <f t="shared" si="59"/>
        <v>Solenopsora cesatii (A. Massal.) Zahlbr.</v>
      </c>
      <c r="E2234" s="12" t="s">
        <v>2905</v>
      </c>
      <c r="F2234" s="12" t="s">
        <v>2906</v>
      </c>
      <c r="G2234" s="12" t="s">
        <v>6940</v>
      </c>
      <c r="H2234" s="38" t="s">
        <v>6941</v>
      </c>
      <c r="I2234" s="12" t="s">
        <v>199</v>
      </c>
      <c r="J2234" s="12" t="s">
        <v>1613</v>
      </c>
      <c r="K2234" s="12" t="s">
        <v>6942</v>
      </c>
      <c r="L2234" s="12" t="s">
        <v>2399</v>
      </c>
      <c r="M2234" s="12" t="s">
        <v>6943</v>
      </c>
      <c r="N2234" s="12" t="s">
        <v>3754</v>
      </c>
      <c r="Q2234" s="54">
        <v>24744</v>
      </c>
      <c r="S2234" s="8" t="s">
        <v>6944</v>
      </c>
      <c r="T2234" s="8" t="s">
        <v>6944</v>
      </c>
      <c r="U2234" s="8" t="s">
        <v>6945</v>
      </c>
      <c r="W2234" s="8" t="s">
        <v>5473</v>
      </c>
      <c r="X2234" s="8" t="s">
        <v>6946</v>
      </c>
    </row>
    <row r="2235" spans="1:24" ht="15" customHeight="1" x14ac:dyDescent="0.25">
      <c r="A2235" s="15" t="s">
        <v>24</v>
      </c>
      <c r="B2235" s="15">
        <v>2914</v>
      </c>
      <c r="C2235" s="12">
        <v>1364</v>
      </c>
      <c r="D2235" s="10" t="str">
        <f t="shared" si="59"/>
        <v>Solenopsora candicans (Dicks.) J. Steiner</v>
      </c>
      <c r="E2235" s="12" t="s">
        <v>2905</v>
      </c>
      <c r="F2235" s="12" t="s">
        <v>6947</v>
      </c>
      <c r="G2235" s="12" t="s">
        <v>6948</v>
      </c>
      <c r="H2235" s="38" t="s">
        <v>6949</v>
      </c>
      <c r="I2235" s="12" t="s">
        <v>6950</v>
      </c>
      <c r="M2235" s="12" t="s">
        <v>6951</v>
      </c>
      <c r="N2235" s="12" t="s">
        <v>6952</v>
      </c>
      <c r="S2235" s="8" t="s">
        <v>6953</v>
      </c>
      <c r="T2235" s="8" t="s">
        <v>6748</v>
      </c>
      <c r="W2235" s="8" t="s">
        <v>6954</v>
      </c>
      <c r="X2235" s="8" t="s">
        <v>6955</v>
      </c>
    </row>
    <row r="2236" spans="1:24" ht="15" customHeight="1" x14ac:dyDescent="0.25">
      <c r="A2236" s="15" t="s">
        <v>3591</v>
      </c>
      <c r="B2236" s="15">
        <v>2915</v>
      </c>
      <c r="D2236" s="12" t="s">
        <v>5282</v>
      </c>
      <c r="E2236" s="12" t="s">
        <v>3625</v>
      </c>
      <c r="F2236" s="12" t="s">
        <v>3626</v>
      </c>
      <c r="G2236" s="12" t="s">
        <v>6956</v>
      </c>
      <c r="H2236" s="38" t="s">
        <v>3624</v>
      </c>
      <c r="I2236" s="12" t="s">
        <v>74</v>
      </c>
      <c r="J2236" s="12" t="s">
        <v>1215</v>
      </c>
      <c r="K2236" s="12" t="s">
        <v>6957</v>
      </c>
      <c r="M2236" s="12" t="s">
        <v>6958</v>
      </c>
      <c r="N2236" s="12">
        <v>872</v>
      </c>
      <c r="O2236" s="12" t="s">
        <v>2226</v>
      </c>
      <c r="Q2236" s="54">
        <v>41805</v>
      </c>
      <c r="S2236" s="8" t="s">
        <v>3598</v>
      </c>
      <c r="T2236" s="8" t="s">
        <v>6959</v>
      </c>
    </row>
    <row r="2237" spans="1:24" ht="15" customHeight="1" x14ac:dyDescent="0.25">
      <c r="A2237" s="15" t="s">
        <v>3591</v>
      </c>
      <c r="B2237" s="15">
        <v>2916</v>
      </c>
      <c r="D2237" s="12" t="s">
        <v>6960</v>
      </c>
      <c r="E2237" s="12" t="s">
        <v>3593</v>
      </c>
      <c r="F2237" s="12" t="s">
        <v>6961</v>
      </c>
      <c r="G2237" s="12" t="s">
        <v>6962</v>
      </c>
      <c r="H2237" s="38" t="s">
        <v>6963</v>
      </c>
      <c r="I2237" s="12" t="s">
        <v>74</v>
      </c>
      <c r="J2237" s="12" t="s">
        <v>1215</v>
      </c>
      <c r="K2237" s="12" t="s">
        <v>6957</v>
      </c>
      <c r="M2237" s="12" t="s">
        <v>6964</v>
      </c>
      <c r="N2237" s="12">
        <v>941</v>
      </c>
      <c r="O2237" s="12" t="s">
        <v>2226</v>
      </c>
      <c r="Q2237" s="54">
        <v>41805</v>
      </c>
      <c r="S2237" s="8" t="s">
        <v>3598</v>
      </c>
      <c r="T2237" s="8" t="s">
        <v>6959</v>
      </c>
    </row>
    <row r="2238" spans="1:24" ht="15" customHeight="1" x14ac:dyDescent="0.25">
      <c r="A2238" s="15" t="s">
        <v>3591</v>
      </c>
      <c r="B2238" s="15">
        <v>2917</v>
      </c>
      <c r="D2238" s="12" t="s">
        <v>6960</v>
      </c>
      <c r="E2238" s="12" t="s">
        <v>3593</v>
      </c>
      <c r="F2238" s="12" t="s">
        <v>6961</v>
      </c>
      <c r="G2238" s="12" t="s">
        <v>6962</v>
      </c>
      <c r="H2238" s="38" t="s">
        <v>6963</v>
      </c>
      <c r="I2238" s="12" t="s">
        <v>74</v>
      </c>
      <c r="J2238" s="12" t="s">
        <v>1215</v>
      </c>
      <c r="K2238" s="12" t="s">
        <v>6957</v>
      </c>
      <c r="M2238" s="12" t="s">
        <v>6965</v>
      </c>
      <c r="N2238" s="12">
        <v>902</v>
      </c>
      <c r="O2238" s="12" t="s">
        <v>2226</v>
      </c>
      <c r="Q2238" s="54">
        <v>41805</v>
      </c>
      <c r="S2238" s="8" t="s">
        <v>3598</v>
      </c>
      <c r="T2238" s="8" t="s">
        <v>6959</v>
      </c>
    </row>
    <row r="2239" spans="1:24" ht="15" customHeight="1" x14ac:dyDescent="0.25">
      <c r="A2239" s="15" t="s">
        <v>3591</v>
      </c>
      <c r="B2239" s="15">
        <v>2918</v>
      </c>
      <c r="D2239" s="12" t="s">
        <v>6960</v>
      </c>
      <c r="E2239" s="12" t="s">
        <v>3593</v>
      </c>
      <c r="F2239" s="12" t="s">
        <v>6961</v>
      </c>
      <c r="G2239" s="12" t="s">
        <v>6962</v>
      </c>
      <c r="H2239" s="38" t="s">
        <v>6963</v>
      </c>
      <c r="I2239" s="12" t="s">
        <v>74</v>
      </c>
      <c r="J2239" s="12" t="s">
        <v>1215</v>
      </c>
      <c r="K2239" s="12" t="s">
        <v>6966</v>
      </c>
      <c r="M2239" s="12" t="s">
        <v>6987</v>
      </c>
      <c r="N2239" s="12">
        <v>1032</v>
      </c>
      <c r="O2239" s="12" t="s">
        <v>2226</v>
      </c>
      <c r="Q2239" s="54">
        <v>41852</v>
      </c>
      <c r="S2239" s="8" t="s">
        <v>3703</v>
      </c>
      <c r="T2239" s="8" t="s">
        <v>6959</v>
      </c>
    </row>
    <row r="2240" spans="1:24" ht="15" customHeight="1" x14ac:dyDescent="0.25">
      <c r="A2240" s="15" t="s">
        <v>3591</v>
      </c>
      <c r="B2240" s="15">
        <v>2919</v>
      </c>
      <c r="D2240" s="12" t="s">
        <v>6960</v>
      </c>
      <c r="E2240" s="12" t="s">
        <v>3593</v>
      </c>
      <c r="F2240" s="12" t="s">
        <v>6961</v>
      </c>
      <c r="G2240" s="12" t="s">
        <v>6962</v>
      </c>
      <c r="H2240" s="38" t="s">
        <v>6963</v>
      </c>
      <c r="I2240" s="12" t="s">
        <v>74</v>
      </c>
      <c r="J2240" s="12" t="s">
        <v>1215</v>
      </c>
      <c r="K2240" s="12" t="s">
        <v>6966</v>
      </c>
      <c r="M2240" s="12" t="s">
        <v>6987</v>
      </c>
      <c r="N2240" s="12">
        <v>1046</v>
      </c>
      <c r="O2240" s="12" t="s">
        <v>2226</v>
      </c>
      <c r="Q2240" s="54">
        <v>41852</v>
      </c>
      <c r="S2240" s="8" t="s">
        <v>3703</v>
      </c>
      <c r="T2240" s="8" t="s">
        <v>6959</v>
      </c>
    </row>
    <row r="2241" spans="1:20" ht="15" customHeight="1" x14ac:dyDescent="0.25">
      <c r="A2241" s="15" t="s">
        <v>3591</v>
      </c>
      <c r="B2241" s="15">
        <v>2920</v>
      </c>
      <c r="D2241" s="12" t="s">
        <v>6960</v>
      </c>
      <c r="E2241" s="12" t="s">
        <v>3593</v>
      </c>
      <c r="F2241" s="12" t="s">
        <v>6961</v>
      </c>
      <c r="G2241" s="12" t="s">
        <v>6962</v>
      </c>
      <c r="H2241" s="38" t="s">
        <v>6963</v>
      </c>
      <c r="I2241" s="12" t="s">
        <v>74</v>
      </c>
      <c r="J2241" s="12" t="s">
        <v>1215</v>
      </c>
      <c r="K2241" s="12" t="s">
        <v>6966</v>
      </c>
      <c r="M2241" s="12" t="s">
        <v>6987</v>
      </c>
      <c r="N2241" s="12">
        <v>966</v>
      </c>
      <c r="O2241" s="12" t="s">
        <v>2226</v>
      </c>
      <c r="Q2241" s="54">
        <v>41852</v>
      </c>
      <c r="S2241" s="8" t="s">
        <v>3703</v>
      </c>
      <c r="T2241" s="8" t="s">
        <v>6959</v>
      </c>
    </row>
    <row r="2242" spans="1:20" ht="15" customHeight="1" x14ac:dyDescent="0.25">
      <c r="A2242" s="15" t="s">
        <v>3591</v>
      </c>
      <c r="B2242" s="15">
        <v>2921</v>
      </c>
      <c r="D2242" s="12" t="s">
        <v>6960</v>
      </c>
      <c r="E2242" s="12" t="s">
        <v>3593</v>
      </c>
      <c r="F2242" s="12" t="s">
        <v>6961</v>
      </c>
      <c r="G2242" s="12" t="s">
        <v>6962</v>
      </c>
      <c r="H2242" s="38" t="s">
        <v>6963</v>
      </c>
      <c r="I2242" s="12" t="s">
        <v>74</v>
      </c>
      <c r="J2242" s="12" t="s">
        <v>1215</v>
      </c>
      <c r="K2242" s="12" t="s">
        <v>6966</v>
      </c>
      <c r="M2242" t="s">
        <v>6967</v>
      </c>
      <c r="N2242" s="12">
        <v>915</v>
      </c>
      <c r="O2242" s="12" t="s">
        <v>2226</v>
      </c>
      <c r="Q2242" s="54">
        <v>41852</v>
      </c>
      <c r="S2242" s="8" t="s">
        <v>3703</v>
      </c>
      <c r="T2242" s="8" t="s">
        <v>6959</v>
      </c>
    </row>
    <row r="2243" spans="1:20" ht="15" customHeight="1" x14ac:dyDescent="0.25">
      <c r="A2243" s="15" t="s">
        <v>3591</v>
      </c>
      <c r="B2243" s="15">
        <v>2922</v>
      </c>
      <c r="D2243" s="12" t="s">
        <v>5282</v>
      </c>
      <c r="E2243" s="12" t="s">
        <v>3625</v>
      </c>
      <c r="F2243" s="12" t="s">
        <v>3626</v>
      </c>
      <c r="G2243" s="12" t="s">
        <v>6956</v>
      </c>
      <c r="H2243" s="38" t="s">
        <v>3624</v>
      </c>
      <c r="I2243" s="12" t="s">
        <v>74</v>
      </c>
      <c r="J2243" s="12" t="s">
        <v>1215</v>
      </c>
      <c r="K2243" s="12" t="s">
        <v>6966</v>
      </c>
      <c r="M2243" t="s">
        <v>6967</v>
      </c>
      <c r="N2243" s="12">
        <v>915</v>
      </c>
      <c r="O2243" s="12" t="s">
        <v>2226</v>
      </c>
      <c r="Q2243" s="54">
        <v>41852</v>
      </c>
      <c r="S2243" s="8" t="s">
        <v>3703</v>
      </c>
      <c r="T2243" s="8" t="s">
        <v>6959</v>
      </c>
    </row>
    <row r="2244" spans="1:20" ht="15" customHeight="1" x14ac:dyDescent="0.25">
      <c r="A2244" s="15" t="s">
        <v>3591</v>
      </c>
      <c r="B2244" s="15">
        <v>2923</v>
      </c>
      <c r="D2244" s="12" t="s">
        <v>6960</v>
      </c>
      <c r="E2244" s="12" t="s">
        <v>3593</v>
      </c>
      <c r="F2244" s="12" t="s">
        <v>6961</v>
      </c>
      <c r="G2244" s="12" t="s">
        <v>6962</v>
      </c>
      <c r="H2244" s="38" t="s">
        <v>6963</v>
      </c>
      <c r="I2244" s="12" t="s">
        <v>74</v>
      </c>
      <c r="J2244" s="12" t="s">
        <v>1215</v>
      </c>
      <c r="K2244" s="12" t="s">
        <v>6966</v>
      </c>
      <c r="M2244" t="s">
        <v>6968</v>
      </c>
      <c r="N2244" s="12">
        <v>900</v>
      </c>
      <c r="O2244" s="12" t="s">
        <v>2226</v>
      </c>
      <c r="Q2244" s="54">
        <v>41852</v>
      </c>
      <c r="S2244" s="8" t="s">
        <v>3703</v>
      </c>
      <c r="T2244" s="8" t="s">
        <v>6959</v>
      </c>
    </row>
    <row r="2245" spans="1:20" ht="15" customHeight="1" x14ac:dyDescent="0.25">
      <c r="A2245" s="15" t="s">
        <v>3591</v>
      </c>
      <c r="B2245" s="15">
        <v>2924</v>
      </c>
      <c r="D2245" s="12" t="s">
        <v>6960</v>
      </c>
      <c r="E2245" s="12" t="s">
        <v>3593</v>
      </c>
      <c r="F2245" s="12" t="s">
        <v>6961</v>
      </c>
      <c r="G2245" s="12" t="s">
        <v>6962</v>
      </c>
      <c r="H2245" s="38" t="s">
        <v>6963</v>
      </c>
      <c r="I2245" s="12" t="s">
        <v>74</v>
      </c>
      <c r="J2245" s="12" t="s">
        <v>1242</v>
      </c>
      <c r="K2245" s="12" t="s">
        <v>6969</v>
      </c>
      <c r="M2245" s="12" t="s">
        <v>6970</v>
      </c>
      <c r="N2245" s="12">
        <v>917</v>
      </c>
      <c r="O2245" s="12" t="s">
        <v>2226</v>
      </c>
      <c r="Q2245" s="54">
        <v>41861</v>
      </c>
      <c r="S2245" s="8" t="s">
        <v>3703</v>
      </c>
      <c r="T2245" s="8" t="s">
        <v>6959</v>
      </c>
    </row>
    <row r="2246" spans="1:20" ht="15" customHeight="1" x14ac:dyDescent="0.25">
      <c r="A2246" s="15" t="s">
        <v>3591</v>
      </c>
      <c r="B2246" s="15">
        <v>2925</v>
      </c>
      <c r="D2246" s="12" t="s">
        <v>5282</v>
      </c>
      <c r="E2246" s="12" t="s">
        <v>3625</v>
      </c>
      <c r="F2246" s="12" t="s">
        <v>3626</v>
      </c>
      <c r="G2246" s="12" t="s">
        <v>6956</v>
      </c>
      <c r="H2246" s="38" t="s">
        <v>3624</v>
      </c>
      <c r="I2246" s="12" t="s">
        <v>74</v>
      </c>
      <c r="J2246" s="12" t="s">
        <v>1242</v>
      </c>
      <c r="M2246" s="12" t="s">
        <v>6971</v>
      </c>
      <c r="N2246" s="12">
        <v>918</v>
      </c>
      <c r="O2246" s="12" t="s">
        <v>2226</v>
      </c>
      <c r="Q2246" s="54">
        <v>41861</v>
      </c>
      <c r="S2246" s="8" t="s">
        <v>3703</v>
      </c>
      <c r="T2246" s="8" t="s">
        <v>6959</v>
      </c>
    </row>
    <row r="2247" spans="1:20" ht="15" customHeight="1" x14ac:dyDescent="0.25">
      <c r="A2247" s="15" t="s">
        <v>3591</v>
      </c>
      <c r="B2247" s="15">
        <v>2926</v>
      </c>
      <c r="D2247" s="12" t="s">
        <v>6960</v>
      </c>
      <c r="E2247" s="12" t="s">
        <v>3593</v>
      </c>
      <c r="F2247" s="12" t="s">
        <v>6961</v>
      </c>
      <c r="G2247" s="12" t="s">
        <v>6962</v>
      </c>
      <c r="H2247" s="38" t="s">
        <v>6963</v>
      </c>
      <c r="I2247" s="12" t="s">
        <v>74</v>
      </c>
      <c r="J2247" s="12" t="s">
        <v>1242</v>
      </c>
      <c r="K2247" s="12" t="s">
        <v>6969</v>
      </c>
      <c r="M2247" s="12" t="s">
        <v>3479</v>
      </c>
      <c r="N2247" s="12">
        <v>993</v>
      </c>
      <c r="O2247" s="12" t="s">
        <v>2226</v>
      </c>
      <c r="Q2247" s="54">
        <v>41861</v>
      </c>
      <c r="S2247" s="8" t="s">
        <v>3703</v>
      </c>
      <c r="T2247" s="8" t="s">
        <v>6959</v>
      </c>
    </row>
    <row r="2248" spans="1:20" ht="15" customHeight="1" x14ac:dyDescent="0.25">
      <c r="A2248" s="15" t="s">
        <v>3591</v>
      </c>
      <c r="B2248" s="15">
        <v>2927</v>
      </c>
      <c r="D2248" s="12" t="s">
        <v>6960</v>
      </c>
      <c r="E2248" s="12" t="s">
        <v>3593</v>
      </c>
      <c r="F2248" s="12" t="s">
        <v>6961</v>
      </c>
      <c r="G2248" s="12" t="s">
        <v>6962</v>
      </c>
      <c r="H2248" s="38" t="s">
        <v>6963</v>
      </c>
      <c r="I2248" s="12" t="s">
        <v>74</v>
      </c>
      <c r="J2248" s="12" t="s">
        <v>1242</v>
      </c>
      <c r="K2248" s="12" t="s">
        <v>6969</v>
      </c>
      <c r="M2248" s="12" t="s">
        <v>6972</v>
      </c>
      <c r="N2248" s="12">
        <v>998</v>
      </c>
      <c r="O2248" s="12" t="s">
        <v>2226</v>
      </c>
      <c r="Q2248" s="54">
        <v>41875</v>
      </c>
      <c r="S2248" s="8" t="s">
        <v>3598</v>
      </c>
      <c r="T2248" s="8" t="s">
        <v>6959</v>
      </c>
    </row>
    <row r="2249" spans="1:20" ht="15" customHeight="1" x14ac:dyDescent="0.25">
      <c r="A2249" s="15" t="s">
        <v>3591</v>
      </c>
      <c r="B2249" s="15">
        <v>2928</v>
      </c>
      <c r="D2249" s="12" t="s">
        <v>6960</v>
      </c>
      <c r="E2249" s="12" t="s">
        <v>3593</v>
      </c>
      <c r="F2249" s="12" t="s">
        <v>6961</v>
      </c>
      <c r="G2249" s="12" t="s">
        <v>6962</v>
      </c>
      <c r="H2249" s="38" t="s">
        <v>6963</v>
      </c>
      <c r="I2249" s="12" t="s">
        <v>74</v>
      </c>
      <c r="J2249" s="12" t="s">
        <v>1303</v>
      </c>
      <c r="K2249" s="12" t="s">
        <v>6973</v>
      </c>
      <c r="M2249" s="12" t="s">
        <v>6974</v>
      </c>
      <c r="N2249" s="12">
        <v>908</v>
      </c>
      <c r="O2249" s="12" t="s">
        <v>2226</v>
      </c>
      <c r="Q2249" s="54">
        <v>41853</v>
      </c>
      <c r="S2249" s="8" t="s">
        <v>6975</v>
      </c>
      <c r="T2249" s="8" t="s">
        <v>6959</v>
      </c>
    </row>
    <row r="2250" spans="1:20" ht="15" customHeight="1" x14ac:dyDescent="0.25">
      <c r="A2250" s="15" t="s">
        <v>3591</v>
      </c>
      <c r="B2250" s="15">
        <v>2929</v>
      </c>
      <c r="D2250" s="12" t="s">
        <v>6960</v>
      </c>
      <c r="E2250" s="12" t="s">
        <v>3593</v>
      </c>
      <c r="F2250" s="12" t="s">
        <v>6961</v>
      </c>
      <c r="G2250" s="12" t="s">
        <v>6962</v>
      </c>
      <c r="H2250" s="38" t="s">
        <v>6963</v>
      </c>
      <c r="I2250" s="12" t="s">
        <v>74</v>
      </c>
      <c r="J2250" s="12" t="s">
        <v>1242</v>
      </c>
      <c r="K2250" s="12" t="s">
        <v>6969</v>
      </c>
      <c r="M2250" s="12" t="s">
        <v>6976</v>
      </c>
      <c r="N2250" s="12">
        <v>920</v>
      </c>
      <c r="O2250" s="12" t="s">
        <v>2226</v>
      </c>
      <c r="Q2250" s="54">
        <v>41847</v>
      </c>
      <c r="S2250" s="8" t="s">
        <v>6975</v>
      </c>
      <c r="T2250" s="8" t="s">
        <v>6959</v>
      </c>
    </row>
    <row r="2251" spans="1:20" ht="15" customHeight="1" x14ac:dyDescent="0.25">
      <c r="A2251" s="15" t="s">
        <v>3591</v>
      </c>
      <c r="B2251" s="15">
        <v>2930</v>
      </c>
      <c r="D2251" s="12" t="s">
        <v>6960</v>
      </c>
      <c r="E2251" s="12" t="s">
        <v>3593</v>
      </c>
      <c r="F2251" s="12" t="s">
        <v>6961</v>
      </c>
      <c r="G2251" s="12" t="s">
        <v>6962</v>
      </c>
      <c r="H2251" s="38" t="s">
        <v>6963</v>
      </c>
      <c r="I2251" s="12" t="s">
        <v>74</v>
      </c>
      <c r="J2251" s="12" t="s">
        <v>1180</v>
      </c>
      <c r="K2251" s="12" t="s">
        <v>6977</v>
      </c>
      <c r="M2251" s="12" t="s">
        <v>6978</v>
      </c>
      <c r="N2251" s="12">
        <v>937</v>
      </c>
      <c r="O2251" s="12" t="s">
        <v>2226</v>
      </c>
      <c r="Q2251" s="54">
        <v>41866</v>
      </c>
      <c r="S2251" s="8" t="s">
        <v>3652</v>
      </c>
      <c r="T2251" s="8" t="s">
        <v>6959</v>
      </c>
    </row>
    <row r="2252" spans="1:20" ht="15" customHeight="1" x14ac:dyDescent="0.25">
      <c r="A2252" s="15" t="s">
        <v>3591</v>
      </c>
      <c r="B2252" s="15">
        <v>2931</v>
      </c>
      <c r="D2252" s="12" t="s">
        <v>6960</v>
      </c>
      <c r="E2252" s="12" t="s">
        <v>3593</v>
      </c>
      <c r="F2252" s="12" t="s">
        <v>6961</v>
      </c>
      <c r="G2252" s="12" t="s">
        <v>6962</v>
      </c>
      <c r="H2252" s="38" t="s">
        <v>6963</v>
      </c>
      <c r="I2252" s="12" t="s">
        <v>74</v>
      </c>
      <c r="J2252" s="12" t="s">
        <v>1180</v>
      </c>
      <c r="K2252" s="12" t="s">
        <v>6977</v>
      </c>
      <c r="M2252" s="12" t="s">
        <v>6979</v>
      </c>
      <c r="N2252" s="12">
        <v>956</v>
      </c>
      <c r="O2252" s="12" t="s">
        <v>2226</v>
      </c>
      <c r="Q2252" s="54">
        <v>41867</v>
      </c>
      <c r="S2252" s="8" t="s">
        <v>3652</v>
      </c>
      <c r="T2252" s="8" t="s">
        <v>6959</v>
      </c>
    </row>
    <row r="2253" spans="1:20" ht="15" customHeight="1" x14ac:dyDescent="0.25">
      <c r="A2253" s="15" t="s">
        <v>3591</v>
      </c>
      <c r="B2253" s="15">
        <v>2932</v>
      </c>
      <c r="D2253" s="12" t="s">
        <v>6960</v>
      </c>
      <c r="E2253" s="12" t="s">
        <v>3593</v>
      </c>
      <c r="F2253" s="12" t="s">
        <v>6961</v>
      </c>
      <c r="G2253" s="12" t="s">
        <v>6962</v>
      </c>
      <c r="H2253" s="38" t="s">
        <v>6963</v>
      </c>
      <c r="I2253" s="12" t="s">
        <v>74</v>
      </c>
      <c r="J2253" s="12" t="s">
        <v>2407</v>
      </c>
      <c r="M2253" s="12" t="s">
        <v>6980</v>
      </c>
      <c r="N2253" s="12">
        <v>506</v>
      </c>
      <c r="O2253" s="12" t="s">
        <v>2226</v>
      </c>
      <c r="Q2253" s="54">
        <v>41880</v>
      </c>
      <c r="S2253" s="8" t="s">
        <v>6981</v>
      </c>
      <c r="T2253" s="8" t="s">
        <v>6959</v>
      </c>
    </row>
    <row r="2254" spans="1:20" ht="15" customHeight="1" x14ac:dyDescent="0.25">
      <c r="A2254" s="15" t="s">
        <v>3591</v>
      </c>
      <c r="B2254" s="15">
        <v>2933</v>
      </c>
      <c r="D2254" s="12" t="s">
        <v>6960</v>
      </c>
      <c r="E2254" s="12" t="s">
        <v>3593</v>
      </c>
      <c r="F2254" s="12" t="s">
        <v>6961</v>
      </c>
      <c r="G2254" s="12" t="s">
        <v>6962</v>
      </c>
      <c r="H2254" s="38" t="s">
        <v>6963</v>
      </c>
      <c r="I2254" s="12" t="s">
        <v>74</v>
      </c>
      <c r="J2254" s="12" t="s">
        <v>1203</v>
      </c>
      <c r="M2254" s="12" t="s">
        <v>6982</v>
      </c>
      <c r="N2254" s="12">
        <v>284</v>
      </c>
      <c r="O2254" s="12" t="s">
        <v>2226</v>
      </c>
      <c r="Q2254" s="54">
        <v>41881</v>
      </c>
      <c r="S2254" s="8" t="s">
        <v>6981</v>
      </c>
      <c r="T2254" s="8" t="s">
        <v>6959</v>
      </c>
    </row>
    <row r="2255" spans="1:20" ht="15" customHeight="1" x14ac:dyDescent="0.25">
      <c r="A2255" s="15" t="s">
        <v>3591</v>
      </c>
      <c r="B2255" s="15">
        <v>2934</v>
      </c>
      <c r="D2255" s="12" t="s">
        <v>5282</v>
      </c>
      <c r="E2255" s="12" t="s">
        <v>3625</v>
      </c>
      <c r="F2255" s="12" t="s">
        <v>3626</v>
      </c>
      <c r="G2255" s="12" t="s">
        <v>6956</v>
      </c>
      <c r="H2255" s="38" t="s">
        <v>3624</v>
      </c>
      <c r="I2255" s="12" t="s">
        <v>74</v>
      </c>
      <c r="J2255" s="12" t="s">
        <v>1242</v>
      </c>
      <c r="M2255" s="12" t="s">
        <v>6983</v>
      </c>
      <c r="N2255" s="12">
        <v>749</v>
      </c>
      <c r="O2255" s="12" t="s">
        <v>2226</v>
      </c>
      <c r="Q2255" s="54">
        <v>41903</v>
      </c>
      <c r="S2255" s="8" t="s">
        <v>3652</v>
      </c>
      <c r="T2255" s="8" t="s">
        <v>6959</v>
      </c>
    </row>
    <row r="2256" spans="1:20" ht="15" customHeight="1" x14ac:dyDescent="0.25">
      <c r="A2256" s="15" t="s">
        <v>3591</v>
      </c>
      <c r="B2256" s="15">
        <v>2935</v>
      </c>
      <c r="D2256" s="12" t="s">
        <v>6984</v>
      </c>
      <c r="E2256" s="12" t="s">
        <v>3593</v>
      </c>
      <c r="H2256" s="38" t="s">
        <v>6984</v>
      </c>
      <c r="I2256" s="12" t="s">
        <v>74</v>
      </c>
      <c r="J2256" s="12" t="s">
        <v>1203</v>
      </c>
      <c r="M2256" s="12" t="s">
        <v>6985</v>
      </c>
      <c r="N2256" s="12">
        <v>397</v>
      </c>
      <c r="O2256" s="12" t="s">
        <v>2226</v>
      </c>
      <c r="Q2256" s="54">
        <v>41931</v>
      </c>
      <c r="S2256" s="8" t="s">
        <v>3598</v>
      </c>
      <c r="T2256" s="8" t="s">
        <v>6959</v>
      </c>
    </row>
    <row r="2257" spans="1:24" ht="15" customHeight="1" x14ac:dyDescent="0.25">
      <c r="A2257" s="15" t="s">
        <v>3591</v>
      </c>
      <c r="B2257" s="15">
        <v>2936</v>
      </c>
      <c r="D2257" s="12" t="s">
        <v>6960</v>
      </c>
      <c r="E2257" s="12" t="s">
        <v>3593</v>
      </c>
      <c r="F2257" s="12" t="s">
        <v>6961</v>
      </c>
      <c r="G2257" s="12" t="s">
        <v>6962</v>
      </c>
      <c r="H2257" s="38" t="s">
        <v>6963</v>
      </c>
      <c r="I2257" s="12" t="s">
        <v>74</v>
      </c>
      <c r="J2257" s="12" t="s">
        <v>1203</v>
      </c>
      <c r="M2257" s="12" t="s">
        <v>6985</v>
      </c>
      <c r="N2257" s="12">
        <v>397</v>
      </c>
      <c r="O2257" s="12" t="s">
        <v>2226</v>
      </c>
      <c r="Q2257" s="54">
        <v>41931</v>
      </c>
      <c r="S2257" s="8" t="s">
        <v>3598</v>
      </c>
      <c r="T2257" s="8" t="s">
        <v>6959</v>
      </c>
    </row>
    <row r="2258" spans="1:24" ht="15" customHeight="1" x14ac:dyDescent="0.25">
      <c r="A2258" s="15" t="s">
        <v>3591</v>
      </c>
      <c r="B2258" s="15">
        <v>2937</v>
      </c>
      <c r="D2258" s="12" t="s">
        <v>5282</v>
      </c>
      <c r="E2258" s="12" t="s">
        <v>3625</v>
      </c>
      <c r="F2258" s="12" t="s">
        <v>3626</v>
      </c>
      <c r="G2258" s="12" t="s">
        <v>6956</v>
      </c>
      <c r="H2258" s="38" t="s">
        <v>3624</v>
      </c>
      <c r="I2258" s="12" t="s">
        <v>74</v>
      </c>
      <c r="J2258" s="12" t="s">
        <v>1203</v>
      </c>
      <c r="M2258" s="12" t="s">
        <v>6985</v>
      </c>
      <c r="N2258" s="12">
        <v>397</v>
      </c>
      <c r="O2258" s="12" t="s">
        <v>2226</v>
      </c>
      <c r="Q2258" s="54">
        <v>41931</v>
      </c>
      <c r="S2258" s="8" t="s">
        <v>3598</v>
      </c>
      <c r="T2258" s="8" t="s">
        <v>6959</v>
      </c>
    </row>
    <row r="2259" spans="1:24" ht="15" customHeight="1" x14ac:dyDescent="0.25">
      <c r="A2259" s="15" t="s">
        <v>3591</v>
      </c>
      <c r="B2259" s="15">
        <v>2938</v>
      </c>
      <c r="D2259" s="10" t="s">
        <v>5287</v>
      </c>
      <c r="E2259" s="10" t="s">
        <v>3625</v>
      </c>
      <c r="F2259" s="10" t="s">
        <v>3648</v>
      </c>
      <c r="G2259" s="10" t="s">
        <v>6986</v>
      </c>
      <c r="H2259" s="10" t="s">
        <v>3647</v>
      </c>
      <c r="I2259" s="10" t="s">
        <v>74</v>
      </c>
      <c r="J2259" s="12" t="s">
        <v>1203</v>
      </c>
      <c r="M2259" s="12" t="s">
        <v>6985</v>
      </c>
      <c r="N2259" s="12">
        <v>397</v>
      </c>
      <c r="O2259" s="12" t="s">
        <v>2226</v>
      </c>
      <c r="Q2259" s="54">
        <v>41931</v>
      </c>
      <c r="S2259" s="8" t="s">
        <v>3598</v>
      </c>
      <c r="T2259" s="8" t="s">
        <v>6959</v>
      </c>
    </row>
    <row r="2260" spans="1:24" ht="15" customHeight="1" x14ac:dyDescent="0.25">
      <c r="A2260" s="15" t="s">
        <v>24</v>
      </c>
      <c r="B2260" s="15">
        <v>2939</v>
      </c>
      <c r="D2260" s="10" t="str">
        <f t="shared" si="59"/>
        <v>Cladonia convoluta complex</v>
      </c>
      <c r="E2260" s="12" t="s">
        <v>26</v>
      </c>
      <c r="F2260" s="12" t="s">
        <v>6988</v>
      </c>
      <c r="G2260" s="12" t="s">
        <v>6989</v>
      </c>
      <c r="H2260" s="38" t="str">
        <f>D2260</f>
        <v>Cladonia convoluta complex</v>
      </c>
      <c r="I2260" s="12" t="s">
        <v>941</v>
      </c>
      <c r="J2260" s="12" t="s">
        <v>6990</v>
      </c>
      <c r="M2260" s="12" t="s">
        <v>6991</v>
      </c>
      <c r="N2260" s="12">
        <v>571</v>
      </c>
      <c r="O2260" s="12" t="s">
        <v>6992</v>
      </c>
      <c r="P2260" s="12" t="s">
        <v>6993</v>
      </c>
      <c r="Q2260" s="29">
        <v>40963</v>
      </c>
      <c r="R2260" s="8"/>
      <c r="S2260" s="8" t="s">
        <v>6994</v>
      </c>
      <c r="T2260" s="8" t="s">
        <v>6995</v>
      </c>
      <c r="W2260" s="9"/>
      <c r="X2260" s="12" t="s">
        <v>6996</v>
      </c>
    </row>
    <row r="2261" spans="1:24" ht="15" customHeight="1" x14ac:dyDescent="0.25">
      <c r="A2261" s="15" t="s">
        <v>24</v>
      </c>
      <c r="B2261" s="15">
        <v>2940</v>
      </c>
      <c r="D2261" s="10" t="str">
        <f>E2261&amp;" "&amp;F2261&amp;" "&amp;G2261</f>
        <v>Usnea hirta (L.) Ach.</v>
      </c>
      <c r="E2261" s="12" t="s">
        <v>1152</v>
      </c>
      <c r="F2261" s="12" t="s">
        <v>1153</v>
      </c>
      <c r="G2261" s="12" t="s">
        <v>89</v>
      </c>
      <c r="H2261" s="38" t="str">
        <f t="shared" ref="H2261:H2299" si="60">D2261</f>
        <v>Usnea hirta (L.) Ach.</v>
      </c>
      <c r="I2261" s="12" t="s">
        <v>74</v>
      </c>
      <c r="J2261" s="12" t="s">
        <v>6997</v>
      </c>
      <c r="K2261" s="12" t="s">
        <v>5924</v>
      </c>
      <c r="L2261" s="12" t="s">
        <v>1228</v>
      </c>
      <c r="M2261" s="12" t="s">
        <v>7160</v>
      </c>
      <c r="Q2261" s="54">
        <v>7459</v>
      </c>
      <c r="S2261" s="8" t="s">
        <v>148</v>
      </c>
      <c r="T2261" s="8" t="s">
        <v>148</v>
      </c>
      <c r="U2261" s="76" t="s">
        <v>7200</v>
      </c>
      <c r="W2261" s="8" t="s">
        <v>148</v>
      </c>
      <c r="X2261" s="8" t="s">
        <v>7182</v>
      </c>
    </row>
    <row r="2262" spans="1:24" ht="15" customHeight="1" x14ac:dyDescent="0.25">
      <c r="A2262" s="15" t="s">
        <v>24</v>
      </c>
      <c r="B2262" s="15">
        <v>2941</v>
      </c>
      <c r="D2262" s="10" t="str">
        <f t="shared" ref="D2262:D2299" si="61">E2262&amp;" "&amp;F2262&amp;" "&amp;G2262</f>
        <v>Usnea hirta (L.) F. H. Wigg.</v>
      </c>
      <c r="E2262" s="12" t="s">
        <v>1152</v>
      </c>
      <c r="F2262" s="12" t="s">
        <v>1153</v>
      </c>
      <c r="G2262" s="12" t="s">
        <v>8679</v>
      </c>
      <c r="H2262" s="12" t="s">
        <v>8675</v>
      </c>
      <c r="I2262" s="12" t="s">
        <v>74</v>
      </c>
      <c r="J2262" s="12" t="s">
        <v>6997</v>
      </c>
      <c r="K2262" s="12" t="s">
        <v>5924</v>
      </c>
      <c r="L2262" s="12" t="s">
        <v>1228</v>
      </c>
      <c r="M2262" s="12" t="s">
        <v>7161</v>
      </c>
      <c r="Q2262" s="54">
        <v>8109</v>
      </c>
      <c r="S2262" s="8" t="s">
        <v>148</v>
      </c>
      <c r="T2262" s="8" t="s">
        <v>148</v>
      </c>
      <c r="U2262" s="76" t="s">
        <v>7200</v>
      </c>
      <c r="W2262" s="8" t="s">
        <v>148</v>
      </c>
      <c r="X2262" s="9" t="s">
        <v>7183</v>
      </c>
    </row>
    <row r="2263" spans="1:24" ht="15" customHeight="1" x14ac:dyDescent="0.25">
      <c r="A2263" s="15" t="s">
        <v>24</v>
      </c>
      <c r="B2263" s="15">
        <v>2942</v>
      </c>
      <c r="D2263" s="10" t="str">
        <f t="shared" si="61"/>
        <v>Usnea ceratina Ach.</v>
      </c>
      <c r="E2263" s="12" t="s">
        <v>1152</v>
      </c>
      <c r="F2263" s="12" t="s">
        <v>6998</v>
      </c>
      <c r="G2263" s="12" t="s">
        <v>2389</v>
      </c>
      <c r="H2263" s="38" t="str">
        <f t="shared" si="60"/>
        <v>Usnea ceratina Ach.</v>
      </c>
      <c r="I2263" s="12" t="s">
        <v>74</v>
      </c>
      <c r="J2263" s="12" t="s">
        <v>6997</v>
      </c>
      <c r="K2263" s="12" t="s">
        <v>5924</v>
      </c>
      <c r="L2263" s="12" t="s">
        <v>1228</v>
      </c>
      <c r="M2263" s="12" t="s">
        <v>7162</v>
      </c>
      <c r="Q2263" s="54">
        <v>5675</v>
      </c>
      <c r="S2263" s="8" t="s">
        <v>148</v>
      </c>
      <c r="T2263" s="8" t="s">
        <v>148</v>
      </c>
      <c r="U2263" s="76" t="s">
        <v>7200</v>
      </c>
      <c r="W2263" s="8" t="s">
        <v>148</v>
      </c>
      <c r="X2263" s="8" t="s">
        <v>7184</v>
      </c>
    </row>
    <row r="2264" spans="1:24" ht="15" customHeight="1" x14ac:dyDescent="0.25">
      <c r="A2264" s="15" t="s">
        <v>24</v>
      </c>
      <c r="B2264" s="15">
        <v>2943</v>
      </c>
      <c r="D2264" s="10" t="str">
        <f t="shared" si="61"/>
        <v>Usnea hirta (L.) F. H. Wigg.</v>
      </c>
      <c r="E2264" s="12" t="s">
        <v>1152</v>
      </c>
      <c r="F2264" s="12" t="s">
        <v>1153</v>
      </c>
      <c r="G2264" s="12" t="s">
        <v>8679</v>
      </c>
      <c r="H2264" s="38" t="s">
        <v>8675</v>
      </c>
      <c r="I2264" s="12" t="s">
        <v>74</v>
      </c>
      <c r="J2264" s="12" t="s">
        <v>6997</v>
      </c>
      <c r="K2264" s="12" t="s">
        <v>5924</v>
      </c>
      <c r="L2264" s="12" t="s">
        <v>1228</v>
      </c>
      <c r="M2264" s="12" t="s">
        <v>7163</v>
      </c>
      <c r="Q2264" s="54" t="s">
        <v>6999</v>
      </c>
      <c r="S2264" s="8" t="s">
        <v>148</v>
      </c>
      <c r="T2264" s="8" t="s">
        <v>148</v>
      </c>
      <c r="U2264" s="76" t="s">
        <v>7200</v>
      </c>
      <c r="W2264" s="8" t="s">
        <v>148</v>
      </c>
      <c r="X2264" s="8" t="s">
        <v>7185</v>
      </c>
    </row>
    <row r="2265" spans="1:24" ht="15" customHeight="1" x14ac:dyDescent="0.25">
      <c r="A2265" s="15" t="s">
        <v>24</v>
      </c>
      <c r="B2265" s="15">
        <v>2944</v>
      </c>
      <c r="D2265" s="10" t="str">
        <f t="shared" si="61"/>
        <v>Usnea hirta (L.) Ach.</v>
      </c>
      <c r="E2265" s="12" t="s">
        <v>1152</v>
      </c>
      <c r="F2265" s="12" t="s">
        <v>1153</v>
      </c>
      <c r="G2265" s="12" t="s">
        <v>89</v>
      </c>
      <c r="H2265" s="38" t="str">
        <f t="shared" si="60"/>
        <v>Usnea hirta (L.) Ach.</v>
      </c>
      <c r="I2265" s="12" t="s">
        <v>74</v>
      </c>
      <c r="J2265" s="12" t="s">
        <v>6997</v>
      </c>
      <c r="K2265" s="12" t="s">
        <v>5924</v>
      </c>
      <c r="L2265" s="12" t="s">
        <v>1228</v>
      </c>
      <c r="M2265" s="12" t="s">
        <v>7164</v>
      </c>
      <c r="Q2265" s="54">
        <v>7482</v>
      </c>
      <c r="S2265" s="8" t="s">
        <v>148</v>
      </c>
      <c r="T2265" s="8" t="s">
        <v>148</v>
      </c>
      <c r="U2265" s="76" t="s">
        <v>7200</v>
      </c>
      <c r="W2265" s="8" t="s">
        <v>148</v>
      </c>
      <c r="X2265" s="9" t="s">
        <v>7186</v>
      </c>
    </row>
    <row r="2266" spans="1:24" ht="15" customHeight="1" x14ac:dyDescent="0.25">
      <c r="A2266" s="15" t="s">
        <v>24</v>
      </c>
      <c r="B2266" s="15">
        <v>2945</v>
      </c>
      <c r="D2266" s="10" t="str">
        <f t="shared" si="61"/>
        <v>Usnea hirta (L.) Ach.</v>
      </c>
      <c r="E2266" s="12" t="s">
        <v>1152</v>
      </c>
      <c r="F2266" s="12" t="s">
        <v>1153</v>
      </c>
      <c r="G2266" s="12" t="s">
        <v>89</v>
      </c>
      <c r="H2266" s="38" t="str">
        <f t="shared" si="60"/>
        <v>Usnea hirta (L.) Ach.</v>
      </c>
      <c r="I2266" s="12" t="s">
        <v>74</v>
      </c>
      <c r="J2266" s="12" t="s">
        <v>6997</v>
      </c>
      <c r="K2266" s="12" t="s">
        <v>5924</v>
      </c>
      <c r="L2266" s="12" t="s">
        <v>7000</v>
      </c>
      <c r="M2266" s="12" t="s">
        <v>7165</v>
      </c>
      <c r="Q2266" s="54">
        <v>7416</v>
      </c>
      <c r="S2266" s="8" t="s">
        <v>148</v>
      </c>
      <c r="T2266" s="8" t="s">
        <v>148</v>
      </c>
      <c r="U2266" s="76" t="s">
        <v>7200</v>
      </c>
      <c r="W2266" s="8" t="s">
        <v>148</v>
      </c>
      <c r="X2266" s="8" t="s">
        <v>7187</v>
      </c>
    </row>
    <row r="2267" spans="1:24" ht="15.75" customHeight="1" x14ac:dyDescent="0.25">
      <c r="A2267" s="15" t="s">
        <v>24</v>
      </c>
      <c r="B2267" s="15">
        <v>2946</v>
      </c>
      <c r="D2267" s="10" t="str">
        <f t="shared" si="61"/>
        <v>Usnea hirta (L.) F. H. Wigg.</v>
      </c>
      <c r="E2267" s="12" t="s">
        <v>1152</v>
      </c>
      <c r="F2267" s="12" t="s">
        <v>1153</v>
      </c>
      <c r="G2267" s="12" t="s">
        <v>8679</v>
      </c>
      <c r="H2267" s="38" t="s">
        <v>8716</v>
      </c>
      <c r="I2267" s="12" t="s">
        <v>74</v>
      </c>
      <c r="J2267" s="12" t="s">
        <v>6997</v>
      </c>
      <c r="K2267" s="12" t="s">
        <v>5924</v>
      </c>
      <c r="L2267" s="12" t="s">
        <v>7000</v>
      </c>
      <c r="M2267" s="12" t="s">
        <v>7166</v>
      </c>
      <c r="Q2267" s="54">
        <v>5663</v>
      </c>
      <c r="S2267" s="8" t="s">
        <v>148</v>
      </c>
      <c r="T2267" s="8" t="s">
        <v>148</v>
      </c>
      <c r="U2267" s="76" t="s">
        <v>7200</v>
      </c>
      <c r="W2267" s="8" t="s">
        <v>148</v>
      </c>
      <c r="X2267" s="8" t="s">
        <v>7188</v>
      </c>
    </row>
    <row r="2268" spans="1:24" ht="15" customHeight="1" x14ac:dyDescent="0.25">
      <c r="A2268" s="15" t="s">
        <v>24</v>
      </c>
      <c r="B2268" s="15">
        <v>2947</v>
      </c>
      <c r="D2268" s="10" t="str">
        <f t="shared" si="61"/>
        <v>Usnea hirta (L.) F. H. Wigg.</v>
      </c>
      <c r="E2268" s="12" t="s">
        <v>1152</v>
      </c>
      <c r="F2268" s="12" t="s">
        <v>1153</v>
      </c>
      <c r="G2268" s="12" t="s">
        <v>8679</v>
      </c>
      <c r="H2268" s="38" t="s">
        <v>8675</v>
      </c>
      <c r="I2268" s="12" t="s">
        <v>74</v>
      </c>
      <c r="J2268" s="12" t="s">
        <v>6997</v>
      </c>
      <c r="K2268" s="12" t="s">
        <v>5924</v>
      </c>
      <c r="L2268" s="12" t="s">
        <v>1228</v>
      </c>
      <c r="M2268" s="12" t="s">
        <v>7167</v>
      </c>
      <c r="Q2268" s="54">
        <v>5653</v>
      </c>
      <c r="S2268" s="8" t="s">
        <v>148</v>
      </c>
      <c r="T2268" s="8" t="s">
        <v>148</v>
      </c>
      <c r="U2268" s="76" t="s">
        <v>7200</v>
      </c>
      <c r="W2268" s="8" t="s">
        <v>148</v>
      </c>
      <c r="X2268" s="8" t="s">
        <v>7189</v>
      </c>
    </row>
    <row r="2269" spans="1:24" ht="15" customHeight="1" x14ac:dyDescent="0.25">
      <c r="A2269" s="15" t="s">
        <v>24</v>
      </c>
      <c r="B2269" s="15">
        <v>2948</v>
      </c>
      <c r="D2269" s="10" t="str">
        <f t="shared" si="61"/>
        <v>Usnea intermedia (A. Massal.) Jatta</v>
      </c>
      <c r="E2269" s="12" t="s">
        <v>1152</v>
      </c>
      <c r="F2269" s="12" t="s">
        <v>8672</v>
      </c>
      <c r="G2269" s="12" t="s">
        <v>8674</v>
      </c>
      <c r="H2269" s="38" t="s">
        <v>8682</v>
      </c>
      <c r="I2269" s="12" t="s">
        <v>74</v>
      </c>
      <c r="J2269" s="12" t="s">
        <v>6997</v>
      </c>
      <c r="K2269" s="12" t="s">
        <v>5924</v>
      </c>
      <c r="L2269" s="12" t="s">
        <v>1228</v>
      </c>
      <c r="M2269" s="12" t="s">
        <v>7160</v>
      </c>
      <c r="Q2269" s="54">
        <v>7459</v>
      </c>
      <c r="S2269" s="8" t="s">
        <v>148</v>
      </c>
      <c r="T2269" s="8" t="s">
        <v>148</v>
      </c>
      <c r="U2269" s="76" t="s">
        <v>7200</v>
      </c>
      <c r="W2269" s="8" t="s">
        <v>148</v>
      </c>
      <c r="X2269" s="8" t="s">
        <v>7190</v>
      </c>
    </row>
    <row r="2270" spans="1:24" ht="15" customHeight="1" x14ac:dyDescent="0.25">
      <c r="A2270" s="15" t="s">
        <v>24</v>
      </c>
      <c r="B2270" s="15">
        <v>2949</v>
      </c>
      <c r="D2270" s="10" t="str">
        <f t="shared" si="61"/>
        <v>Usnea intermedia (A. Massal.) Jatta</v>
      </c>
      <c r="E2270" s="12" t="s">
        <v>1152</v>
      </c>
      <c r="F2270" s="12" t="s">
        <v>8672</v>
      </c>
      <c r="G2270" s="12" t="s">
        <v>8674</v>
      </c>
      <c r="H2270" s="38" t="s">
        <v>8682</v>
      </c>
      <c r="I2270" s="12" t="s">
        <v>74</v>
      </c>
      <c r="J2270" s="12" t="s">
        <v>6997</v>
      </c>
      <c r="K2270" s="12" t="s">
        <v>5924</v>
      </c>
      <c r="L2270" s="12" t="s">
        <v>1228</v>
      </c>
      <c r="M2270" s="12" t="s">
        <v>7168</v>
      </c>
      <c r="Q2270" s="54">
        <v>7476</v>
      </c>
      <c r="S2270" s="8" t="s">
        <v>148</v>
      </c>
      <c r="T2270" s="8" t="s">
        <v>148</v>
      </c>
      <c r="U2270" s="76" t="s">
        <v>7200</v>
      </c>
      <c r="W2270" s="8" t="s">
        <v>148</v>
      </c>
      <c r="X2270" s="9" t="s">
        <v>7191</v>
      </c>
    </row>
    <row r="2271" spans="1:24" ht="15" customHeight="1" x14ac:dyDescent="0.25">
      <c r="A2271" s="15" t="s">
        <v>24</v>
      </c>
      <c r="B2271" s="15">
        <v>2950</v>
      </c>
      <c r="D2271" s="10" t="str">
        <f t="shared" si="61"/>
        <v>Usnea florida (L.) Fr.</v>
      </c>
      <c r="E2271" s="12" t="s">
        <v>1152</v>
      </c>
      <c r="F2271" s="12" t="s">
        <v>7002</v>
      </c>
      <c r="G2271" s="12" t="s">
        <v>3141</v>
      </c>
      <c r="H2271" s="38" t="str">
        <f t="shared" si="60"/>
        <v>Usnea florida (L.) Fr.</v>
      </c>
      <c r="I2271" s="12" t="s">
        <v>74</v>
      </c>
      <c r="J2271" s="12" t="s">
        <v>6997</v>
      </c>
      <c r="K2271" s="12" t="s">
        <v>5924</v>
      </c>
      <c r="L2271" s="12" t="s">
        <v>1228</v>
      </c>
      <c r="M2271" s="12" t="s">
        <v>7169</v>
      </c>
      <c r="Q2271" s="54">
        <v>5599</v>
      </c>
      <c r="S2271" s="8" t="s">
        <v>148</v>
      </c>
      <c r="T2271" s="8" t="s">
        <v>148</v>
      </c>
      <c r="U2271" s="76" t="s">
        <v>7200</v>
      </c>
      <c r="W2271" s="8" t="s">
        <v>148</v>
      </c>
      <c r="X2271" s="8" t="s">
        <v>8723</v>
      </c>
    </row>
    <row r="2272" spans="1:24" ht="15" customHeight="1" x14ac:dyDescent="0.25">
      <c r="A2272" s="15" t="s">
        <v>24</v>
      </c>
      <c r="B2272" s="15">
        <v>2951</v>
      </c>
      <c r="D2272" s="10" t="str">
        <f t="shared" si="61"/>
        <v>Usnea intermedia (A. Massal.) Jatta</v>
      </c>
      <c r="E2272" s="12" t="s">
        <v>1152</v>
      </c>
      <c r="F2272" s="12" t="s">
        <v>8672</v>
      </c>
      <c r="G2272" s="12" t="s">
        <v>8674</v>
      </c>
      <c r="H2272" s="38" t="s">
        <v>8682</v>
      </c>
      <c r="I2272" s="12" t="s">
        <v>74</v>
      </c>
      <c r="J2272" s="12" t="s">
        <v>6997</v>
      </c>
      <c r="K2272" s="12" t="s">
        <v>5924</v>
      </c>
      <c r="L2272" s="12" t="s">
        <v>1228</v>
      </c>
      <c r="M2272" s="12" t="s">
        <v>7170</v>
      </c>
      <c r="Q2272" s="12" t="s">
        <v>7003</v>
      </c>
      <c r="S2272" s="8" t="s">
        <v>148</v>
      </c>
      <c r="T2272" s="8" t="s">
        <v>148</v>
      </c>
      <c r="U2272" s="76" t="s">
        <v>7200</v>
      </c>
      <c r="W2272" s="8" t="s">
        <v>148</v>
      </c>
      <c r="X2272" s="8" t="s">
        <v>7192</v>
      </c>
    </row>
    <row r="2273" spans="1:24" ht="15" customHeight="1" x14ac:dyDescent="0.25">
      <c r="A2273" s="15" t="s">
        <v>24</v>
      </c>
      <c r="B2273" s="15">
        <v>2952</v>
      </c>
      <c r="D2273" s="10" t="str">
        <f t="shared" si="61"/>
        <v>Usnea cf. barbata (L.) Weber ex F.H. Wigg.</v>
      </c>
      <c r="E2273" s="12" t="s">
        <v>1152</v>
      </c>
      <c r="F2273" s="12" t="s">
        <v>8722</v>
      </c>
      <c r="G2273" s="12" t="s">
        <v>2369</v>
      </c>
      <c r="H2273" s="38" t="s">
        <v>8711</v>
      </c>
      <c r="I2273" s="12" t="s">
        <v>74</v>
      </c>
      <c r="J2273" s="12" t="s">
        <v>6997</v>
      </c>
      <c r="K2273" s="12" t="s">
        <v>5924</v>
      </c>
      <c r="L2273" s="12" t="s">
        <v>1228</v>
      </c>
      <c r="M2273" s="12" t="s">
        <v>7171</v>
      </c>
      <c r="Q2273" s="54">
        <v>5683</v>
      </c>
      <c r="S2273" s="8" t="s">
        <v>148</v>
      </c>
      <c r="T2273" s="8" t="s">
        <v>148</v>
      </c>
      <c r="U2273" s="76" t="s">
        <v>7200</v>
      </c>
      <c r="W2273" s="8" t="s">
        <v>148</v>
      </c>
      <c r="X2273" s="9" t="s">
        <v>7193</v>
      </c>
    </row>
    <row r="2274" spans="1:24" ht="15" customHeight="1" x14ac:dyDescent="0.25">
      <c r="A2274" s="15" t="s">
        <v>24</v>
      </c>
      <c r="B2274" s="15">
        <v>2953</v>
      </c>
      <c r="D2274" s="10" t="str">
        <f t="shared" si="61"/>
        <v>Usnea intermedia (A. Massal.) Jatta</v>
      </c>
      <c r="E2274" s="12" t="s">
        <v>1152</v>
      </c>
      <c r="F2274" s="12" t="s">
        <v>8672</v>
      </c>
      <c r="G2274" s="12" t="s">
        <v>8674</v>
      </c>
      <c r="H2274" s="38" t="s">
        <v>8711</v>
      </c>
      <c r="I2274" s="12" t="s">
        <v>74</v>
      </c>
      <c r="J2274" s="12" t="s">
        <v>6997</v>
      </c>
      <c r="K2274" s="12" t="s">
        <v>5924</v>
      </c>
      <c r="L2274" s="12" t="s">
        <v>1228</v>
      </c>
      <c r="M2274" s="12" t="s">
        <v>7172</v>
      </c>
      <c r="Q2274" s="54">
        <v>5667</v>
      </c>
      <c r="S2274" s="8" t="s">
        <v>148</v>
      </c>
      <c r="T2274" s="8" t="s">
        <v>148</v>
      </c>
      <c r="U2274" s="76" t="s">
        <v>7200</v>
      </c>
      <c r="W2274" s="8" t="s">
        <v>148</v>
      </c>
      <c r="X2274" s="8" t="s">
        <v>7194</v>
      </c>
    </row>
    <row r="2275" spans="1:24" ht="15" customHeight="1" x14ac:dyDescent="0.25">
      <c r="A2275" s="15" t="s">
        <v>24</v>
      </c>
      <c r="B2275" s="15">
        <v>2954</v>
      </c>
      <c r="D2275" s="10" t="str">
        <f t="shared" si="61"/>
        <v>Usnea hirta (L.) F. H. Wigg.</v>
      </c>
      <c r="E2275" s="12" t="s">
        <v>1152</v>
      </c>
      <c r="F2275" s="12" t="s">
        <v>1153</v>
      </c>
      <c r="G2275" s="12" t="s">
        <v>8679</v>
      </c>
      <c r="H2275" s="38" t="s">
        <v>8715</v>
      </c>
      <c r="I2275" s="12" t="s">
        <v>74</v>
      </c>
      <c r="J2275" s="12" t="s">
        <v>6997</v>
      </c>
      <c r="K2275" s="12" t="s">
        <v>5924</v>
      </c>
      <c r="L2275" s="12" t="s">
        <v>1228</v>
      </c>
      <c r="M2275" s="12" t="s">
        <v>7173</v>
      </c>
      <c r="Q2275" s="12" t="s">
        <v>7006</v>
      </c>
      <c r="S2275" s="8" t="s">
        <v>148</v>
      </c>
      <c r="T2275" s="8" t="s">
        <v>148</v>
      </c>
      <c r="U2275" s="76" t="s">
        <v>7200</v>
      </c>
      <c r="W2275" s="8" t="s">
        <v>148</v>
      </c>
      <c r="X2275" s="9" t="s">
        <v>7195</v>
      </c>
    </row>
    <row r="2276" spans="1:24" ht="15" customHeight="1" x14ac:dyDescent="0.25">
      <c r="A2276" s="15" t="s">
        <v>24</v>
      </c>
      <c r="B2276" s="15">
        <v>2955</v>
      </c>
      <c r="D2276" s="10" t="str">
        <f t="shared" si="61"/>
        <v>Usnea intermedia (A. Massal.) Jatta</v>
      </c>
      <c r="E2276" s="12" t="s">
        <v>1152</v>
      </c>
      <c r="F2276" s="12" t="s">
        <v>8672</v>
      </c>
      <c r="G2276" s="12" t="s">
        <v>8674</v>
      </c>
      <c r="H2276" s="38" t="s">
        <v>8715</v>
      </c>
      <c r="I2276" s="12" t="s">
        <v>74</v>
      </c>
      <c r="J2276" s="12" t="s">
        <v>6997</v>
      </c>
      <c r="K2276" s="12" t="s">
        <v>5924</v>
      </c>
      <c r="L2276" s="12" t="s">
        <v>1228</v>
      </c>
      <c r="M2276" s="12" t="s">
        <v>7174</v>
      </c>
      <c r="Q2276" s="12" t="s">
        <v>7007</v>
      </c>
      <c r="S2276" s="8" t="s">
        <v>148</v>
      </c>
      <c r="T2276" s="8" t="s">
        <v>148</v>
      </c>
      <c r="U2276" s="76" t="s">
        <v>7200</v>
      </c>
      <c r="W2276" s="8" t="s">
        <v>148</v>
      </c>
      <c r="X2276" s="8" t="s">
        <v>8721</v>
      </c>
    </row>
    <row r="2277" spans="1:24" ht="15" customHeight="1" x14ac:dyDescent="0.25">
      <c r="A2277" s="15" t="s">
        <v>24</v>
      </c>
      <c r="B2277" s="15">
        <v>2956</v>
      </c>
      <c r="D2277" s="10" t="str">
        <f t="shared" si="61"/>
        <v>Usnea glabrescens var. Fulvoreagens Räsänen</v>
      </c>
      <c r="E2277" s="12" t="s">
        <v>1152</v>
      </c>
      <c r="F2277" s="12" t="s">
        <v>8719</v>
      </c>
      <c r="G2277" s="12" t="s">
        <v>5768</v>
      </c>
      <c r="H2277" s="38" t="s">
        <v>8718</v>
      </c>
      <c r="I2277" s="12" t="s">
        <v>74</v>
      </c>
      <c r="J2277" s="12" t="s">
        <v>6997</v>
      </c>
      <c r="K2277" s="12" t="s">
        <v>5924</v>
      </c>
      <c r="L2277" s="12" t="s">
        <v>1228</v>
      </c>
      <c r="M2277" s="12" t="s">
        <v>7175</v>
      </c>
      <c r="Q2277" s="54">
        <v>6065</v>
      </c>
      <c r="S2277" s="8" t="s">
        <v>148</v>
      </c>
      <c r="T2277" s="8" t="s">
        <v>148</v>
      </c>
      <c r="U2277" s="76" t="s">
        <v>7200</v>
      </c>
      <c r="W2277" s="8" t="s">
        <v>148</v>
      </c>
      <c r="X2277" s="8" t="s">
        <v>8720</v>
      </c>
    </row>
    <row r="2278" spans="1:24" ht="15" customHeight="1" x14ac:dyDescent="0.25">
      <c r="A2278" s="15" t="s">
        <v>24</v>
      </c>
      <c r="B2278" s="15">
        <v>2957</v>
      </c>
      <c r="D2278" s="10" t="str">
        <f t="shared" si="61"/>
        <v>Usnea dasypoga (Ach.) Fr.</v>
      </c>
      <c r="E2278" s="12" t="s">
        <v>1152</v>
      </c>
      <c r="F2278" s="12" t="s">
        <v>7004</v>
      </c>
      <c r="G2278" s="12" t="s">
        <v>7008</v>
      </c>
      <c r="H2278" s="38" t="s">
        <v>7005</v>
      </c>
      <c r="I2278" s="12" t="s">
        <v>74</v>
      </c>
      <c r="J2278" s="12" t="s">
        <v>6997</v>
      </c>
      <c r="K2278" s="12" t="s">
        <v>5924</v>
      </c>
      <c r="L2278" s="12" t="s">
        <v>1228</v>
      </c>
      <c r="M2278" s="12" t="s">
        <v>7176</v>
      </c>
      <c r="Q2278" s="54">
        <v>6065</v>
      </c>
      <c r="S2278" s="8" t="s">
        <v>148</v>
      </c>
      <c r="T2278" s="8" t="s">
        <v>148</v>
      </c>
      <c r="U2278" s="76" t="s">
        <v>7200</v>
      </c>
      <c r="W2278" s="8" t="s">
        <v>148</v>
      </c>
      <c r="X2278" s="8" t="s">
        <v>7196</v>
      </c>
    </row>
    <row r="2279" spans="1:24" ht="15" customHeight="1" x14ac:dyDescent="0.25">
      <c r="A2279" s="15" t="s">
        <v>24</v>
      </c>
      <c r="B2279" s="15">
        <v>2958</v>
      </c>
      <c r="D2279" s="10" t="str">
        <f t="shared" si="61"/>
        <v>Usnea dasypoga (Ach.) Fr.</v>
      </c>
      <c r="E2279" s="12" t="s">
        <v>1152</v>
      </c>
      <c r="F2279" s="12" t="s">
        <v>7004</v>
      </c>
      <c r="G2279" s="12" t="s">
        <v>7008</v>
      </c>
      <c r="H2279" s="38" t="s">
        <v>7005</v>
      </c>
      <c r="I2279" s="12" t="s">
        <v>74</v>
      </c>
      <c r="J2279" s="12" t="s">
        <v>6997</v>
      </c>
      <c r="K2279" s="12" t="s">
        <v>5924</v>
      </c>
      <c r="L2279" s="12" t="s">
        <v>1228</v>
      </c>
      <c r="M2279" s="12" t="s">
        <v>7177</v>
      </c>
      <c r="Q2279" s="54">
        <v>6065</v>
      </c>
      <c r="S2279" s="8" t="s">
        <v>148</v>
      </c>
      <c r="T2279" s="8" t="s">
        <v>148</v>
      </c>
      <c r="U2279" s="76" t="s">
        <v>7200</v>
      </c>
      <c r="W2279" s="8" t="s">
        <v>148</v>
      </c>
      <c r="X2279" s="9" t="s">
        <v>7197</v>
      </c>
    </row>
    <row r="2280" spans="1:24" ht="15" customHeight="1" x14ac:dyDescent="0.25">
      <c r="A2280" s="15" t="s">
        <v>24</v>
      </c>
      <c r="B2280" s="15">
        <v>2959</v>
      </c>
      <c r="D2280" s="10" t="str">
        <f t="shared" si="61"/>
        <v>Usnea hirta (L.) Ach.</v>
      </c>
      <c r="E2280" s="12" t="s">
        <v>1152</v>
      </c>
      <c r="F2280" s="12" t="s">
        <v>1153</v>
      </c>
      <c r="G2280" s="12" t="s">
        <v>89</v>
      </c>
      <c r="H2280" s="38" t="s">
        <v>8675</v>
      </c>
      <c r="I2280" s="12" t="s">
        <v>74</v>
      </c>
      <c r="J2280" s="12" t="s">
        <v>6997</v>
      </c>
      <c r="K2280" s="12" t="s">
        <v>5924</v>
      </c>
      <c r="L2280" s="12" t="s">
        <v>1228</v>
      </c>
      <c r="M2280" s="12" t="s">
        <v>7178</v>
      </c>
      <c r="Q2280" s="54">
        <v>6071</v>
      </c>
      <c r="S2280" s="8" t="s">
        <v>148</v>
      </c>
      <c r="T2280" s="8" t="s">
        <v>148</v>
      </c>
      <c r="U2280" s="76" t="s">
        <v>7200</v>
      </c>
      <c r="W2280" s="8" t="s">
        <v>148</v>
      </c>
      <c r="X2280" s="8" t="s">
        <v>7198</v>
      </c>
    </row>
    <row r="2281" spans="1:24" ht="15" customHeight="1" x14ac:dyDescent="0.25">
      <c r="A2281" s="15" t="s">
        <v>24</v>
      </c>
      <c r="B2281" s="15">
        <v>2960</v>
      </c>
      <c r="D2281" s="10" t="str">
        <f t="shared" si="61"/>
        <v>Usnea hirta (L.) Ach.</v>
      </c>
      <c r="E2281" s="12" t="s">
        <v>1152</v>
      </c>
      <c r="F2281" s="12" t="s">
        <v>1153</v>
      </c>
      <c r="G2281" s="12" t="s">
        <v>89</v>
      </c>
      <c r="H2281" s="38" t="str">
        <f t="shared" si="60"/>
        <v>Usnea hirta (L.) Ach.</v>
      </c>
      <c r="I2281" s="12" t="s">
        <v>74</v>
      </c>
      <c r="J2281" s="12" t="s">
        <v>6997</v>
      </c>
      <c r="K2281" s="12" t="s">
        <v>5924</v>
      </c>
      <c r="L2281" s="12" t="s">
        <v>1228</v>
      </c>
      <c r="M2281" s="12" t="s">
        <v>7179</v>
      </c>
      <c r="Q2281" s="54">
        <v>5656</v>
      </c>
      <c r="S2281" s="8" t="s">
        <v>148</v>
      </c>
      <c r="T2281" s="8" t="s">
        <v>148</v>
      </c>
      <c r="U2281" s="97" t="s">
        <v>7200</v>
      </c>
      <c r="W2281" s="8" t="s">
        <v>148</v>
      </c>
      <c r="X2281" s="8" t="s">
        <v>8676</v>
      </c>
    </row>
    <row r="2282" spans="1:24" ht="15" customHeight="1" x14ac:dyDescent="0.25">
      <c r="A2282" s="15" t="s">
        <v>24</v>
      </c>
      <c r="B2282" s="15">
        <v>2961</v>
      </c>
      <c r="D2282" s="10" t="str">
        <f t="shared" si="61"/>
        <v>Usnea intermedia (A. Massal.) Jatta</v>
      </c>
      <c r="E2282" s="12" t="s">
        <v>1152</v>
      </c>
      <c r="F2282" s="12" t="s">
        <v>8672</v>
      </c>
      <c r="G2282" s="12" t="s">
        <v>8674</v>
      </c>
      <c r="H2282" s="38" t="s">
        <v>8680</v>
      </c>
      <c r="I2282" s="12" t="s">
        <v>74</v>
      </c>
      <c r="J2282" s="12" t="s">
        <v>6997</v>
      </c>
      <c r="K2282" s="12" t="s">
        <v>5924</v>
      </c>
      <c r="L2282" s="12" t="s">
        <v>1228</v>
      </c>
      <c r="M2282" s="12" t="s">
        <v>7180</v>
      </c>
      <c r="Q2282" s="54">
        <v>6060</v>
      </c>
      <c r="S2282" s="8" t="s">
        <v>148</v>
      </c>
      <c r="T2282" s="8" t="s">
        <v>148</v>
      </c>
      <c r="U2282" s="76" t="s">
        <v>7200</v>
      </c>
      <c r="W2282" s="8" t="s">
        <v>148</v>
      </c>
      <c r="X2282" s="8" t="s">
        <v>7199</v>
      </c>
    </row>
    <row r="2283" spans="1:24" ht="15" customHeight="1" x14ac:dyDescent="0.25">
      <c r="A2283" s="15" t="s">
        <v>24</v>
      </c>
      <c r="B2283" s="15">
        <v>2962</v>
      </c>
      <c r="D2283" s="10" t="str">
        <f t="shared" si="61"/>
        <v>Usnea intermedia (A. Massal.) Jatta</v>
      </c>
      <c r="E2283" s="12" t="s">
        <v>1152</v>
      </c>
      <c r="F2283" s="12" t="s">
        <v>8672</v>
      </c>
      <c r="G2283" s="12" t="s">
        <v>8674</v>
      </c>
      <c r="H2283" s="38" t="s">
        <v>8712</v>
      </c>
      <c r="I2283" s="12" t="s">
        <v>74</v>
      </c>
      <c r="J2283" s="12" t="s">
        <v>6997</v>
      </c>
      <c r="K2283" s="12" t="s">
        <v>5924</v>
      </c>
      <c r="L2283" s="12" t="s">
        <v>1228</v>
      </c>
      <c r="M2283" s="12" t="s">
        <v>7181</v>
      </c>
      <c r="Q2283" s="54">
        <v>5641</v>
      </c>
      <c r="S2283" s="8" t="s">
        <v>148</v>
      </c>
      <c r="T2283" s="8" t="s">
        <v>148</v>
      </c>
      <c r="U2283" s="76" t="s">
        <v>7200</v>
      </c>
      <c r="W2283" s="8" t="s">
        <v>148</v>
      </c>
      <c r="X2283" s="8" t="s">
        <v>8714</v>
      </c>
    </row>
    <row r="2284" spans="1:24" ht="15" customHeight="1" x14ac:dyDescent="0.25">
      <c r="A2284" s="15" t="s">
        <v>24</v>
      </c>
      <c r="B2284" s="15">
        <v>2963</v>
      </c>
      <c r="D2284" s="10" t="str">
        <f t="shared" si="61"/>
        <v>Usnea dasypoga (Ach.) Fr.</v>
      </c>
      <c r="E2284" s="12" t="s">
        <v>1152</v>
      </c>
      <c r="F2284" s="12" t="s">
        <v>7004</v>
      </c>
      <c r="G2284" s="12" t="s">
        <v>7008</v>
      </c>
      <c r="H2284" s="38" t="s">
        <v>8712</v>
      </c>
      <c r="I2284" s="12" t="s">
        <v>74</v>
      </c>
      <c r="J2284" s="12" t="s">
        <v>6997</v>
      </c>
      <c r="K2284" s="12" t="s">
        <v>5924</v>
      </c>
      <c r="L2284" s="12" t="s">
        <v>1228</v>
      </c>
      <c r="M2284" s="12" t="s">
        <v>7009</v>
      </c>
      <c r="Q2284" s="54">
        <v>5704</v>
      </c>
      <c r="S2284" s="8" t="s">
        <v>148</v>
      </c>
      <c r="T2284" s="8" t="s">
        <v>148</v>
      </c>
      <c r="U2284" s="76" t="s">
        <v>7200</v>
      </c>
      <c r="W2284" s="8" t="s">
        <v>148</v>
      </c>
      <c r="X2284" s="8" t="s">
        <v>8713</v>
      </c>
    </row>
    <row r="2285" spans="1:24" ht="15" customHeight="1" x14ac:dyDescent="0.25">
      <c r="A2285" s="15" t="s">
        <v>24</v>
      </c>
      <c r="B2285" s="15">
        <v>2964</v>
      </c>
      <c r="D2285" s="10" t="str">
        <f t="shared" si="61"/>
        <v>Usnea barbata (L.) Weber ex F.H. Wigg.</v>
      </c>
      <c r="E2285" s="12" t="s">
        <v>1152</v>
      </c>
      <c r="F2285" s="12" t="s">
        <v>8677</v>
      </c>
      <c r="G2285" s="12" t="s">
        <v>2369</v>
      </c>
      <c r="H2285" s="12" t="s">
        <v>8681</v>
      </c>
      <c r="I2285" s="12" t="s">
        <v>74</v>
      </c>
      <c r="J2285" s="12" t="s">
        <v>6997</v>
      </c>
      <c r="K2285" s="12" t="s">
        <v>5924</v>
      </c>
      <c r="L2285" s="12" t="s">
        <v>1228</v>
      </c>
      <c r="M2285" s="12" t="s">
        <v>7010</v>
      </c>
      <c r="Q2285" s="54">
        <v>6065</v>
      </c>
      <c r="S2285" s="8" t="s">
        <v>148</v>
      </c>
      <c r="T2285" s="8" t="s">
        <v>148</v>
      </c>
      <c r="U2285" s="97" t="s">
        <v>7200</v>
      </c>
      <c r="W2285" s="8" t="s">
        <v>148</v>
      </c>
      <c r="X2285" s="8" t="s">
        <v>8678</v>
      </c>
    </row>
    <row r="2286" spans="1:24" ht="15" customHeight="1" x14ac:dyDescent="0.25">
      <c r="A2286" s="15" t="s">
        <v>24</v>
      </c>
      <c r="B2286" s="15">
        <v>2965</v>
      </c>
      <c r="D2286" s="10" t="str">
        <f t="shared" si="61"/>
        <v>Usnea barbata (L.) Weber ex F.H. Wigg.</v>
      </c>
      <c r="E2286" s="12" t="s">
        <v>1152</v>
      </c>
      <c r="F2286" s="12" t="s">
        <v>8677</v>
      </c>
      <c r="G2286" s="12" t="s">
        <v>2369</v>
      </c>
      <c r="H2286" s="12" t="s">
        <v>7005</v>
      </c>
      <c r="I2286" s="12" t="s">
        <v>74</v>
      </c>
      <c r="J2286" s="12" t="s">
        <v>6997</v>
      </c>
      <c r="K2286" s="12" t="s">
        <v>5924</v>
      </c>
      <c r="L2286" s="12" t="s">
        <v>1228</v>
      </c>
      <c r="M2286" s="12" t="s">
        <v>7011</v>
      </c>
      <c r="Q2286" s="54">
        <v>6065</v>
      </c>
      <c r="S2286" s="8" t="s">
        <v>148</v>
      </c>
      <c r="T2286" s="8" t="s">
        <v>148</v>
      </c>
      <c r="U2286" s="97" t="s">
        <v>7200</v>
      </c>
      <c r="W2286" s="8" t="s">
        <v>148</v>
      </c>
      <c r="X2286" s="8" t="s">
        <v>8678</v>
      </c>
    </row>
    <row r="2287" spans="1:24" ht="15" customHeight="1" x14ac:dyDescent="0.25">
      <c r="A2287" s="15" t="s">
        <v>24</v>
      </c>
      <c r="B2287" s="15">
        <v>2966</v>
      </c>
      <c r="D2287" s="10" t="str">
        <f t="shared" si="61"/>
        <v>Usnea barbata (L.) Weber ex F.H. Wigg.</v>
      </c>
      <c r="E2287" s="12" t="s">
        <v>1152</v>
      </c>
      <c r="F2287" s="12" t="s">
        <v>8677</v>
      </c>
      <c r="G2287" s="12" t="s">
        <v>2369</v>
      </c>
      <c r="H2287" s="12" t="s">
        <v>8680</v>
      </c>
      <c r="I2287" s="12" t="s">
        <v>74</v>
      </c>
      <c r="J2287" s="12" t="s">
        <v>6997</v>
      </c>
      <c r="K2287" s="12" t="s">
        <v>5924</v>
      </c>
      <c r="L2287" s="12" t="s">
        <v>1228</v>
      </c>
      <c r="M2287" s="12" t="s">
        <v>7012</v>
      </c>
      <c r="Q2287" s="54">
        <v>6065</v>
      </c>
      <c r="S2287" s="8" t="s">
        <v>148</v>
      </c>
      <c r="T2287" s="8" t="s">
        <v>148</v>
      </c>
      <c r="U2287" s="76" t="s">
        <v>7200</v>
      </c>
      <c r="W2287" s="8" t="s">
        <v>148</v>
      </c>
      <c r="X2287" s="8" t="s">
        <v>8678</v>
      </c>
    </row>
    <row r="2288" spans="1:24" ht="15" customHeight="1" x14ac:dyDescent="0.25">
      <c r="A2288" s="15" t="s">
        <v>24</v>
      </c>
      <c r="B2288" s="15">
        <v>2967</v>
      </c>
      <c r="D2288" s="10" t="str">
        <f t="shared" si="61"/>
        <v>Usnea intermedia (A. Massal.) Jatta</v>
      </c>
      <c r="E2288" s="12" t="s">
        <v>1152</v>
      </c>
      <c r="F2288" s="12" t="s">
        <v>8672</v>
      </c>
      <c r="G2288" s="12" t="s">
        <v>8674</v>
      </c>
      <c r="H2288" s="12" t="s">
        <v>8673</v>
      </c>
      <c r="I2288" s="12" t="s">
        <v>74</v>
      </c>
      <c r="J2288" s="12" t="s">
        <v>1215</v>
      </c>
      <c r="L2288" s="12" t="s">
        <v>7013</v>
      </c>
      <c r="M2288" s="12" t="s">
        <v>7014</v>
      </c>
      <c r="Q2288" s="54">
        <v>11742</v>
      </c>
      <c r="S2288" s="8" t="s">
        <v>7015</v>
      </c>
      <c r="T2288" s="8" t="s">
        <v>5524</v>
      </c>
      <c r="U2288" s="97" t="s">
        <v>7200</v>
      </c>
      <c r="W2288" s="8" t="s">
        <v>7015</v>
      </c>
    </row>
    <row r="2289" spans="1:24" ht="15" customHeight="1" x14ac:dyDescent="0.25">
      <c r="A2289" s="15" t="s">
        <v>24</v>
      </c>
      <c r="B2289" s="15">
        <v>2968</v>
      </c>
      <c r="D2289" s="10" t="str">
        <f t="shared" si="61"/>
        <v>Usnea intermedia (A. Massal.) Jatta</v>
      </c>
      <c r="E2289" s="12" t="s">
        <v>1152</v>
      </c>
      <c r="F2289" s="12" t="s">
        <v>8672</v>
      </c>
      <c r="G2289" s="12" t="s">
        <v>8674</v>
      </c>
      <c r="H2289" s="38" t="s">
        <v>8711</v>
      </c>
      <c r="I2289" s="12" t="s">
        <v>74</v>
      </c>
      <c r="J2289" s="12" t="s">
        <v>6997</v>
      </c>
      <c r="K2289" s="12" t="s">
        <v>5924</v>
      </c>
      <c r="L2289" s="12" t="s">
        <v>1228</v>
      </c>
      <c r="M2289" s="12" t="s">
        <v>7016</v>
      </c>
      <c r="Q2289" s="54">
        <v>6071</v>
      </c>
      <c r="S2289" s="8" t="s">
        <v>148</v>
      </c>
      <c r="T2289" s="8" t="s">
        <v>148</v>
      </c>
      <c r="U2289" s="76" t="s">
        <v>7200</v>
      </c>
      <c r="W2289" s="8" t="s">
        <v>148</v>
      </c>
      <c r="X2289" s="8" t="s">
        <v>7017</v>
      </c>
    </row>
    <row r="2290" spans="1:24" ht="15" customHeight="1" x14ac:dyDescent="0.25">
      <c r="A2290" s="15" t="s">
        <v>24</v>
      </c>
      <c r="B2290" s="15">
        <v>2969</v>
      </c>
      <c r="D2290" s="10" t="str">
        <f t="shared" si="61"/>
        <v>Usnea intermedia (A. Massal.) Jatta</v>
      </c>
      <c r="E2290" s="12" t="s">
        <v>1152</v>
      </c>
      <c r="F2290" s="12" t="s">
        <v>8672</v>
      </c>
      <c r="G2290" s="12" t="s">
        <v>8674</v>
      </c>
      <c r="H2290" s="12" t="s">
        <v>8682</v>
      </c>
      <c r="I2290" s="12" t="s">
        <v>74</v>
      </c>
      <c r="J2290" s="12" t="s">
        <v>6997</v>
      </c>
      <c r="K2290" s="12" t="s">
        <v>5924</v>
      </c>
      <c r="L2290" s="12" t="s">
        <v>1228</v>
      </c>
      <c r="M2290" s="12" t="s">
        <v>7018</v>
      </c>
      <c r="Q2290" s="54">
        <v>5656</v>
      </c>
      <c r="S2290" s="8" t="s">
        <v>148</v>
      </c>
      <c r="T2290" s="8" t="s">
        <v>148</v>
      </c>
      <c r="U2290" s="76" t="s">
        <v>7200</v>
      </c>
      <c r="W2290" s="8" t="s">
        <v>148</v>
      </c>
      <c r="X2290" s="8" t="s">
        <v>8678</v>
      </c>
    </row>
    <row r="2291" spans="1:24" ht="15" customHeight="1" x14ac:dyDescent="0.25">
      <c r="A2291" s="15" t="s">
        <v>24</v>
      </c>
      <c r="B2291" s="15">
        <v>2970</v>
      </c>
      <c r="D2291" s="10" t="str">
        <f t="shared" si="61"/>
        <v>Usnea subfloridana Stirt.</v>
      </c>
      <c r="E2291" s="12" t="s">
        <v>1152</v>
      </c>
      <c r="F2291" s="12" t="s">
        <v>1159</v>
      </c>
      <c r="G2291" s="12" t="s">
        <v>421</v>
      </c>
      <c r="H2291" s="38" t="s">
        <v>8717</v>
      </c>
      <c r="I2291" s="12" t="s">
        <v>74</v>
      </c>
      <c r="J2291" s="12" t="s">
        <v>6997</v>
      </c>
      <c r="K2291" s="12" t="s">
        <v>5924</v>
      </c>
      <c r="L2291" s="12" t="s">
        <v>1228</v>
      </c>
      <c r="M2291" s="12" t="s">
        <v>7019</v>
      </c>
      <c r="Q2291" s="54">
        <v>6060</v>
      </c>
      <c r="S2291" s="8" t="s">
        <v>148</v>
      </c>
      <c r="T2291" s="8" t="s">
        <v>148</v>
      </c>
      <c r="U2291" s="76" t="s">
        <v>7200</v>
      </c>
      <c r="W2291" s="8" t="s">
        <v>148</v>
      </c>
      <c r="X2291" s="8" t="s">
        <v>7020</v>
      </c>
    </row>
    <row r="2292" spans="1:24" ht="15" customHeight="1" x14ac:dyDescent="0.25">
      <c r="A2292" s="15" t="s">
        <v>24</v>
      </c>
      <c r="B2292" s="15">
        <v>2971</v>
      </c>
      <c r="D2292" s="10" t="str">
        <f>E2292&amp;" "&amp;F2292&amp;" "&amp;G2292</f>
        <v>Usnea intermedia (A. Massal.) Jatta</v>
      </c>
      <c r="E2292" s="12" t="s">
        <v>1152</v>
      </c>
      <c r="F2292" s="12" t="s">
        <v>8672</v>
      </c>
      <c r="G2292" s="12" t="s">
        <v>8674</v>
      </c>
      <c r="H2292" s="38" t="s">
        <v>8682</v>
      </c>
      <c r="I2292" s="12" t="s">
        <v>74</v>
      </c>
      <c r="J2292" s="12" t="s">
        <v>6997</v>
      </c>
      <c r="K2292" s="12" t="s">
        <v>5924</v>
      </c>
      <c r="L2292" s="12" t="s">
        <v>1228</v>
      </c>
      <c r="M2292" s="12" t="s">
        <v>7021</v>
      </c>
      <c r="Q2292" s="54">
        <v>5641</v>
      </c>
      <c r="S2292" s="8" t="s">
        <v>148</v>
      </c>
      <c r="T2292" s="8" t="s">
        <v>148</v>
      </c>
      <c r="U2292" s="98" t="s">
        <v>7200</v>
      </c>
      <c r="W2292" s="8" t="s">
        <v>148</v>
      </c>
      <c r="X2292" s="8" t="s">
        <v>7001</v>
      </c>
    </row>
    <row r="2293" spans="1:24" ht="15" customHeight="1" x14ac:dyDescent="0.25">
      <c r="A2293" s="15" t="s">
        <v>3591</v>
      </c>
      <c r="B2293" s="15">
        <v>2972</v>
      </c>
      <c r="D2293" s="10" t="str">
        <f t="shared" si="61"/>
        <v>Bartheletia paradoxa G. Arnaud ex Scheuer, R. Bauer, M. Lutz, Stabenth., Melnik &amp; Grube</v>
      </c>
      <c r="E2293" s="12" t="s">
        <v>7022</v>
      </c>
      <c r="F2293" s="12" t="s">
        <v>7023</v>
      </c>
      <c r="G2293" s="73" t="s">
        <v>7024</v>
      </c>
      <c r="H2293" s="38" t="str">
        <f t="shared" si="60"/>
        <v>Bartheletia paradoxa G. Arnaud ex Scheuer, R. Bauer, M. Lutz, Stabenth., Melnik &amp; Grube</v>
      </c>
      <c r="I2293" s="12" t="s">
        <v>74</v>
      </c>
      <c r="J2293" s="12" t="s">
        <v>5073</v>
      </c>
      <c r="K2293" s="12" t="s">
        <v>5073</v>
      </c>
      <c r="L2293" s="12" t="s">
        <v>5073</v>
      </c>
      <c r="M2293" s="12" t="s">
        <v>7025</v>
      </c>
      <c r="O2293" s="12" t="s">
        <v>7026</v>
      </c>
      <c r="Q2293" s="54">
        <v>41984</v>
      </c>
      <c r="S2293" s="8" t="s">
        <v>3598</v>
      </c>
      <c r="T2293" s="8" t="s">
        <v>3598</v>
      </c>
    </row>
    <row r="2294" spans="1:24" ht="15" customHeight="1" x14ac:dyDescent="0.25">
      <c r="A2294" s="15" t="s">
        <v>3591</v>
      </c>
      <c r="B2294" s="15">
        <v>2973</v>
      </c>
      <c r="D2294" s="10" t="str">
        <f t="shared" si="61"/>
        <v>Hymenoscyphus fraxineus (Kowalski) Baral, Queloz &amp; Hosoya</v>
      </c>
      <c r="E2294" s="12" t="s">
        <v>3593</v>
      </c>
      <c r="F2294" s="12" t="s">
        <v>6961</v>
      </c>
      <c r="G2294" s="12" t="s">
        <v>6962</v>
      </c>
      <c r="H2294" s="38" t="str">
        <f t="shared" si="60"/>
        <v>Hymenoscyphus fraxineus (Kowalski) Baral, Queloz &amp; Hosoya</v>
      </c>
      <c r="I2294" s="12" t="s">
        <v>74</v>
      </c>
      <c r="J2294" s="12" t="s">
        <v>6997</v>
      </c>
      <c r="K2294" s="12" t="s">
        <v>5924</v>
      </c>
      <c r="L2294" s="12" t="s">
        <v>7027</v>
      </c>
      <c r="N2294" s="12">
        <v>170</v>
      </c>
      <c r="O2294" s="12" t="s">
        <v>2226</v>
      </c>
      <c r="Q2294" s="54">
        <v>42212</v>
      </c>
      <c r="S2294" s="8" t="s">
        <v>3655</v>
      </c>
      <c r="T2294" s="8" t="s">
        <v>3598</v>
      </c>
    </row>
    <row r="2295" spans="1:24" ht="15" customHeight="1" x14ac:dyDescent="0.25">
      <c r="A2295" s="15" t="s">
        <v>3591</v>
      </c>
      <c r="B2295" s="15">
        <v>2974</v>
      </c>
      <c r="D2295" s="10" t="str">
        <f t="shared" si="61"/>
        <v>Hymenoscyphus fraxineus (Kowalski) Baral, Queloz &amp; Hosoya</v>
      </c>
      <c r="E2295" s="12" t="s">
        <v>3593</v>
      </c>
      <c r="F2295" s="12" t="s">
        <v>6961</v>
      </c>
      <c r="G2295" s="12" t="s">
        <v>6962</v>
      </c>
      <c r="H2295" s="38" t="str">
        <f t="shared" si="60"/>
        <v>Hymenoscyphus fraxineus (Kowalski) Baral, Queloz &amp; Hosoya</v>
      </c>
      <c r="I2295" s="12" t="s">
        <v>74</v>
      </c>
      <c r="J2295" s="12" t="s">
        <v>1303</v>
      </c>
      <c r="L2295" s="12" t="s">
        <v>7028</v>
      </c>
      <c r="N2295" s="12">
        <v>502</v>
      </c>
      <c r="O2295" s="12" t="s">
        <v>2226</v>
      </c>
      <c r="Q2295" s="54">
        <v>42216</v>
      </c>
      <c r="S2295" s="8" t="s">
        <v>3655</v>
      </c>
      <c r="T2295" s="8" t="s">
        <v>3598</v>
      </c>
    </row>
    <row r="2296" spans="1:24" ht="15" customHeight="1" x14ac:dyDescent="0.25">
      <c r="A2296" s="15" t="s">
        <v>3591</v>
      </c>
      <c r="B2296" s="15">
        <v>2975</v>
      </c>
      <c r="D2296" s="10" t="str">
        <f t="shared" si="61"/>
        <v>Hymenoscyphus fraxineus (Kowalski) Baral, Queloz &amp; Hosoya</v>
      </c>
      <c r="E2296" s="12" t="s">
        <v>3593</v>
      </c>
      <c r="F2296" s="12" t="s">
        <v>6961</v>
      </c>
      <c r="G2296" s="12" t="s">
        <v>6962</v>
      </c>
      <c r="H2296" s="38" t="str">
        <f t="shared" si="60"/>
        <v>Hymenoscyphus fraxineus (Kowalski) Baral, Queloz &amp; Hosoya</v>
      </c>
      <c r="I2296" s="12" t="s">
        <v>74</v>
      </c>
      <c r="J2296" s="12" t="s">
        <v>2361</v>
      </c>
      <c r="L2296" s="12" t="s">
        <v>7029</v>
      </c>
      <c r="M2296" s="12" t="s">
        <v>7030</v>
      </c>
      <c r="N2296" s="12">
        <v>470</v>
      </c>
      <c r="O2296" s="12" t="s">
        <v>2226</v>
      </c>
      <c r="Q2296" s="54">
        <v>42212</v>
      </c>
      <c r="S2296" s="8" t="s">
        <v>3655</v>
      </c>
      <c r="T2296" s="8" t="s">
        <v>3598</v>
      </c>
    </row>
    <row r="2297" spans="1:24" ht="15" customHeight="1" x14ac:dyDescent="0.25">
      <c r="A2297" s="15" t="s">
        <v>3591</v>
      </c>
      <c r="B2297" s="15">
        <v>2976</v>
      </c>
      <c r="D2297" s="10" t="str">
        <f t="shared" si="61"/>
        <v>Hymenoscyphus fraxineus (Kowalski) Baral, Queloz &amp; Hosoya</v>
      </c>
      <c r="E2297" s="12" t="s">
        <v>3593</v>
      </c>
      <c r="F2297" s="12" t="s">
        <v>6961</v>
      </c>
      <c r="G2297" s="12" t="s">
        <v>6962</v>
      </c>
      <c r="H2297" s="38" t="str">
        <f t="shared" si="60"/>
        <v>Hymenoscyphus fraxineus (Kowalski) Baral, Queloz &amp; Hosoya</v>
      </c>
      <c r="I2297" s="12" t="s">
        <v>74</v>
      </c>
      <c r="J2297" s="12" t="s">
        <v>1242</v>
      </c>
      <c r="L2297" s="12" t="s">
        <v>7031</v>
      </c>
      <c r="N2297" s="12">
        <v>407</v>
      </c>
      <c r="O2297" s="12" t="s">
        <v>2226</v>
      </c>
      <c r="Q2297" s="54">
        <v>42211</v>
      </c>
      <c r="S2297" s="8" t="s">
        <v>3655</v>
      </c>
      <c r="T2297" s="8" t="s">
        <v>3598</v>
      </c>
    </row>
    <row r="2298" spans="1:24" ht="15" customHeight="1" x14ac:dyDescent="0.25">
      <c r="A2298" s="15" t="s">
        <v>3591</v>
      </c>
      <c r="B2298" s="15">
        <v>2977</v>
      </c>
      <c r="D2298" s="10" t="str">
        <f t="shared" si="61"/>
        <v>Gemmamyces piceae (Borthw.) Casagr.</v>
      </c>
      <c r="E2298" s="12" t="s">
        <v>7032</v>
      </c>
      <c r="F2298" s="12" t="s">
        <v>7033</v>
      </c>
      <c r="G2298" s="12" t="s">
        <v>7034</v>
      </c>
      <c r="H2298" s="38" t="str">
        <f t="shared" si="60"/>
        <v>Gemmamyces piceae (Borthw.) Casagr.</v>
      </c>
      <c r="I2298" s="12" t="s">
        <v>74</v>
      </c>
      <c r="J2298" s="12" t="s">
        <v>1180</v>
      </c>
      <c r="K2298" s="12" t="s">
        <v>7035</v>
      </c>
      <c r="M2298" s="12" t="s">
        <v>7036</v>
      </c>
      <c r="N2298" s="12">
        <v>835</v>
      </c>
      <c r="O2298" s="12" t="s">
        <v>7037</v>
      </c>
      <c r="P2298" s="12" t="s">
        <v>7038</v>
      </c>
      <c r="Q2298" s="54">
        <v>42166</v>
      </c>
    </row>
    <row r="2299" spans="1:24" ht="15" customHeight="1" x14ac:dyDescent="0.25">
      <c r="A2299" s="15" t="s">
        <v>3591</v>
      </c>
      <c r="B2299" s="15">
        <v>2978</v>
      </c>
      <c r="D2299" s="10" t="str">
        <f t="shared" si="61"/>
        <v>Gemmamyces piceae (Borthw.) Casagr.</v>
      </c>
      <c r="E2299" s="12" t="s">
        <v>7032</v>
      </c>
      <c r="F2299" s="12" t="s">
        <v>7033</v>
      </c>
      <c r="G2299" s="12" t="s">
        <v>7034</v>
      </c>
      <c r="H2299" s="38" t="str">
        <f t="shared" si="60"/>
        <v>Gemmamyces piceae (Borthw.) Casagr.</v>
      </c>
      <c r="I2299" s="12" t="s">
        <v>74</v>
      </c>
      <c r="J2299" s="12" t="s">
        <v>1180</v>
      </c>
      <c r="K2299" s="12" t="s">
        <v>7035</v>
      </c>
      <c r="M2299" s="12" t="s">
        <v>7036</v>
      </c>
      <c r="N2299" s="12">
        <v>835</v>
      </c>
      <c r="O2299" s="12" t="s">
        <v>7037</v>
      </c>
      <c r="P2299" s="12" t="s">
        <v>7038</v>
      </c>
      <c r="Q2299" s="54" t="s">
        <v>7039</v>
      </c>
    </row>
    <row r="2300" spans="1:24" ht="15" customHeight="1" x14ac:dyDescent="0.25">
      <c r="A2300" s="15" t="s">
        <v>3591</v>
      </c>
      <c r="B2300" s="15">
        <v>2979</v>
      </c>
      <c r="D2300" s="10" t="str">
        <f t="shared" ref="D2300:D2310" si="62">E2300&amp;" "&amp;F2300&amp;" "&amp;G2300</f>
        <v>Gemmamyces piceae (Borthw.) Casagr.</v>
      </c>
      <c r="E2300" s="12" t="s">
        <v>7032</v>
      </c>
      <c r="F2300" s="12" t="s">
        <v>7033</v>
      </c>
      <c r="G2300" s="12" t="s">
        <v>7034</v>
      </c>
      <c r="H2300" s="38" t="str">
        <f t="shared" ref="H2300:H2313" si="63">D2300</f>
        <v>Gemmamyces piceae (Borthw.) Casagr.</v>
      </c>
      <c r="I2300" s="12" t="s">
        <v>74</v>
      </c>
      <c r="J2300" s="12" t="s">
        <v>1180</v>
      </c>
      <c r="K2300" s="12" t="s">
        <v>1182</v>
      </c>
      <c r="M2300" s="12" t="s">
        <v>7040</v>
      </c>
      <c r="N2300" s="12">
        <v>882</v>
      </c>
      <c r="O2300" s="12" t="s">
        <v>7037</v>
      </c>
      <c r="P2300" s="12" t="s">
        <v>7041</v>
      </c>
      <c r="Q2300" s="12" t="s">
        <v>7043</v>
      </c>
    </row>
    <row r="2301" spans="1:24" ht="15" customHeight="1" x14ac:dyDescent="0.25">
      <c r="A2301" s="15" t="s">
        <v>3591</v>
      </c>
      <c r="B2301" s="15">
        <v>2980</v>
      </c>
      <c r="D2301" s="10" t="str">
        <f t="shared" si="62"/>
        <v>Gemmamyces piceae (Borthw.) Casagr.</v>
      </c>
      <c r="E2301" s="12" t="s">
        <v>7032</v>
      </c>
      <c r="F2301" s="12" t="s">
        <v>7033</v>
      </c>
      <c r="G2301" s="12" t="s">
        <v>7034</v>
      </c>
      <c r="H2301" s="38" t="str">
        <f t="shared" si="63"/>
        <v>Gemmamyces piceae (Borthw.) Casagr.</v>
      </c>
      <c r="I2301" s="12" t="s">
        <v>74</v>
      </c>
      <c r="J2301" s="12" t="s">
        <v>1180</v>
      </c>
      <c r="K2301" s="12" t="s">
        <v>1182</v>
      </c>
      <c r="M2301" s="12" t="s">
        <v>7040</v>
      </c>
      <c r="N2301" s="12">
        <v>882</v>
      </c>
      <c r="O2301" s="12" t="s">
        <v>7037</v>
      </c>
      <c r="P2301" s="12" t="s">
        <v>7041</v>
      </c>
      <c r="Q2301" s="12" t="s">
        <v>7044</v>
      </c>
    </row>
    <row r="2302" spans="1:24" ht="15" customHeight="1" x14ac:dyDescent="0.25">
      <c r="A2302" s="15" t="s">
        <v>3591</v>
      </c>
      <c r="B2302" s="15">
        <v>2981</v>
      </c>
      <c r="D2302" s="10" t="str">
        <f t="shared" si="62"/>
        <v>Gemmamyces piceae (Borthw.) Casagr.</v>
      </c>
      <c r="E2302" s="12" t="s">
        <v>7032</v>
      </c>
      <c r="F2302" s="12" t="s">
        <v>7033</v>
      </c>
      <c r="G2302" s="12" t="s">
        <v>7034</v>
      </c>
      <c r="H2302" s="38" t="str">
        <f t="shared" si="63"/>
        <v>Gemmamyces piceae (Borthw.) Casagr.</v>
      </c>
      <c r="I2302" s="12" t="s">
        <v>74</v>
      </c>
      <c r="J2302" s="12" t="s">
        <v>1180</v>
      </c>
      <c r="K2302" s="12" t="s">
        <v>7045</v>
      </c>
      <c r="L2302" s="12" t="s">
        <v>7046</v>
      </c>
      <c r="N2302" s="12">
        <v>1054</v>
      </c>
      <c r="O2302" s="12" t="s">
        <v>7037</v>
      </c>
      <c r="P2302" s="12" t="s">
        <v>7047</v>
      </c>
      <c r="Q2302" s="54">
        <v>42145</v>
      </c>
    </row>
    <row r="2303" spans="1:24" ht="15" customHeight="1" x14ac:dyDescent="0.25">
      <c r="A2303" s="15" t="s">
        <v>3591</v>
      </c>
      <c r="B2303" s="15">
        <v>2982</v>
      </c>
      <c r="D2303" s="10" t="str">
        <f t="shared" si="62"/>
        <v>Gemmamyces piceae (Borthw.) Casagr.</v>
      </c>
      <c r="E2303" s="12" t="s">
        <v>7032</v>
      </c>
      <c r="F2303" s="12" t="s">
        <v>7033</v>
      </c>
      <c r="G2303" s="12" t="s">
        <v>7034</v>
      </c>
      <c r="H2303" s="38" t="str">
        <f t="shared" si="63"/>
        <v>Gemmamyces piceae (Borthw.) Casagr.</v>
      </c>
      <c r="I2303" s="12" t="s">
        <v>74</v>
      </c>
      <c r="J2303" s="12" t="s">
        <v>1180</v>
      </c>
      <c r="K2303" s="12" t="s">
        <v>7045</v>
      </c>
      <c r="L2303" s="12" t="s">
        <v>7052</v>
      </c>
      <c r="N2303" s="12">
        <v>1054</v>
      </c>
      <c r="O2303" s="12" t="s">
        <v>7037</v>
      </c>
      <c r="P2303" s="12" t="s">
        <v>7053</v>
      </c>
      <c r="Q2303" s="54">
        <v>42145</v>
      </c>
    </row>
    <row r="2304" spans="1:24" ht="15" customHeight="1" x14ac:dyDescent="0.25">
      <c r="A2304" s="15" t="s">
        <v>3591</v>
      </c>
      <c r="B2304" s="15">
        <v>2983</v>
      </c>
      <c r="D2304" s="10" t="str">
        <f t="shared" si="62"/>
        <v>Gemmamyces piceae (Borthw.) Casagr.</v>
      </c>
      <c r="E2304" s="12" t="s">
        <v>7032</v>
      </c>
      <c r="F2304" s="12" t="s">
        <v>7033</v>
      </c>
      <c r="G2304" s="12" t="s">
        <v>7034</v>
      </c>
      <c r="H2304" s="38" t="str">
        <f t="shared" si="63"/>
        <v>Gemmamyces piceae (Borthw.) Casagr.</v>
      </c>
      <c r="I2304" s="12" t="s">
        <v>74</v>
      </c>
      <c r="J2304" s="12" t="s">
        <v>1303</v>
      </c>
      <c r="K2304" s="12" t="s">
        <v>7050</v>
      </c>
      <c r="M2304" s="12" t="s">
        <v>7049</v>
      </c>
      <c r="N2304" s="12">
        <v>1144</v>
      </c>
      <c r="O2304" s="12" t="s">
        <v>7037</v>
      </c>
      <c r="P2304" s="12" t="s">
        <v>7048</v>
      </c>
      <c r="Q2304" s="54">
        <v>42145</v>
      </c>
    </row>
    <row r="2305" spans="1:20" ht="15" customHeight="1" x14ac:dyDescent="0.25">
      <c r="A2305" s="15" t="s">
        <v>3591</v>
      </c>
      <c r="B2305" s="15">
        <v>2984</v>
      </c>
      <c r="D2305" s="10" t="str">
        <f t="shared" si="62"/>
        <v>Gemmamyces piceae (Borthw.) Casagr.</v>
      </c>
      <c r="E2305" s="12" t="s">
        <v>7032</v>
      </c>
      <c r="F2305" s="12" t="s">
        <v>7033</v>
      </c>
      <c r="G2305" s="12" t="s">
        <v>7034</v>
      </c>
      <c r="H2305" s="38" t="str">
        <f t="shared" si="63"/>
        <v>Gemmamyces piceae (Borthw.) Casagr.</v>
      </c>
      <c r="I2305" s="12" t="s">
        <v>74</v>
      </c>
      <c r="J2305" s="12" t="s">
        <v>1303</v>
      </c>
      <c r="K2305" s="12" t="s">
        <v>7050</v>
      </c>
      <c r="M2305" s="12" t="s">
        <v>7049</v>
      </c>
      <c r="N2305" s="12">
        <v>1144</v>
      </c>
      <c r="O2305" s="12" t="s">
        <v>7051</v>
      </c>
      <c r="P2305" s="12" t="s">
        <v>7048</v>
      </c>
      <c r="Q2305" s="54">
        <v>42145</v>
      </c>
    </row>
    <row r="2306" spans="1:20" ht="15" customHeight="1" x14ac:dyDescent="0.25">
      <c r="A2306" s="15" t="s">
        <v>3591</v>
      </c>
      <c r="B2306" s="15">
        <v>2985</v>
      </c>
      <c r="D2306" s="10" t="str">
        <f t="shared" si="62"/>
        <v>Gemmamyces piceae (Borthw.) Casagr.</v>
      </c>
      <c r="E2306" s="12" t="s">
        <v>7032</v>
      </c>
      <c r="F2306" s="12" t="s">
        <v>7033</v>
      </c>
      <c r="G2306" s="12" t="s">
        <v>7034</v>
      </c>
      <c r="H2306" s="38" t="str">
        <f t="shared" si="63"/>
        <v>Gemmamyces piceae (Borthw.) Casagr.</v>
      </c>
      <c r="I2306" s="12" t="s">
        <v>74</v>
      </c>
      <c r="J2306" s="12" t="s">
        <v>1180</v>
      </c>
      <c r="K2306" s="12" t="s">
        <v>7054</v>
      </c>
      <c r="M2306" s="12" t="s">
        <v>7055</v>
      </c>
      <c r="N2306" s="12">
        <v>694</v>
      </c>
      <c r="O2306" s="12" t="s">
        <v>7037</v>
      </c>
      <c r="P2306" s="12" t="s">
        <v>7056</v>
      </c>
      <c r="Q2306" s="54">
        <v>42141</v>
      </c>
    </row>
    <row r="2307" spans="1:20" ht="15" customHeight="1" x14ac:dyDescent="0.25">
      <c r="A2307" s="15" t="s">
        <v>3591</v>
      </c>
      <c r="B2307" s="15">
        <v>2986</v>
      </c>
      <c r="D2307" s="10" t="str">
        <f t="shared" si="62"/>
        <v>Gemmamyces piceae (Borthw.) Casagr.</v>
      </c>
      <c r="E2307" s="12" t="s">
        <v>7032</v>
      </c>
      <c r="F2307" s="12" t="s">
        <v>7033</v>
      </c>
      <c r="G2307" s="12" t="s">
        <v>7034</v>
      </c>
      <c r="H2307" s="38" t="str">
        <f t="shared" si="63"/>
        <v>Gemmamyces piceae (Borthw.) Casagr.</v>
      </c>
      <c r="I2307" s="12" t="s">
        <v>74</v>
      </c>
      <c r="J2307" s="12" t="s">
        <v>1180</v>
      </c>
      <c r="K2307" s="12" t="s">
        <v>6317</v>
      </c>
      <c r="M2307" s="12" t="s">
        <v>3700</v>
      </c>
      <c r="N2307" s="12">
        <v>535</v>
      </c>
      <c r="O2307" s="12" t="s">
        <v>7037</v>
      </c>
      <c r="P2307" s="12" t="s">
        <v>7057</v>
      </c>
      <c r="Q2307" s="54" t="s">
        <v>7043</v>
      </c>
    </row>
    <row r="2308" spans="1:20" ht="15" customHeight="1" x14ac:dyDescent="0.25">
      <c r="A2308" s="15" t="s">
        <v>3591</v>
      </c>
      <c r="B2308" s="15">
        <v>2987</v>
      </c>
      <c r="D2308" s="10" t="str">
        <f t="shared" si="62"/>
        <v>Gemmamyces piceae (Borthw.) Casagr.</v>
      </c>
      <c r="E2308" s="12" t="s">
        <v>7032</v>
      </c>
      <c r="F2308" s="12" t="s">
        <v>7033</v>
      </c>
      <c r="G2308" s="12" t="s">
        <v>7034</v>
      </c>
      <c r="H2308" s="38" t="str">
        <f t="shared" si="63"/>
        <v>Gemmamyces piceae (Borthw.) Casagr.</v>
      </c>
      <c r="I2308" s="12" t="s">
        <v>74</v>
      </c>
      <c r="J2308" s="12" t="s">
        <v>1180</v>
      </c>
      <c r="K2308" s="12" t="s">
        <v>6317</v>
      </c>
      <c r="M2308" s="12" t="s">
        <v>3700</v>
      </c>
      <c r="N2308" s="12">
        <v>535</v>
      </c>
      <c r="O2308" s="12" t="s">
        <v>7037</v>
      </c>
      <c r="P2308" s="12" t="s">
        <v>7057</v>
      </c>
      <c r="Q2308" s="54" t="s">
        <v>7039</v>
      </c>
    </row>
    <row r="2309" spans="1:20" ht="15" customHeight="1" x14ac:dyDescent="0.25">
      <c r="A2309" s="15" t="s">
        <v>3591</v>
      </c>
      <c r="B2309" s="15">
        <v>2988</v>
      </c>
      <c r="D2309" s="10" t="str">
        <f t="shared" si="62"/>
        <v>Gemmamyces piceae (Borthw.) Casagr.</v>
      </c>
      <c r="E2309" s="12" t="s">
        <v>7032</v>
      </c>
      <c r="F2309" s="12" t="s">
        <v>7033</v>
      </c>
      <c r="G2309" s="12" t="s">
        <v>7034</v>
      </c>
      <c r="H2309" s="38" t="str">
        <f t="shared" si="63"/>
        <v>Gemmamyces piceae (Borthw.) Casagr.</v>
      </c>
      <c r="I2309" s="12" t="s">
        <v>74</v>
      </c>
      <c r="J2309" s="12" t="s">
        <v>1203</v>
      </c>
      <c r="K2309" s="12" t="s">
        <v>7058</v>
      </c>
      <c r="M2309" s="12" t="s">
        <v>7058</v>
      </c>
      <c r="N2309" s="12">
        <v>399</v>
      </c>
      <c r="O2309" s="12" t="s">
        <v>7037</v>
      </c>
      <c r="P2309" s="12" t="s">
        <v>7059</v>
      </c>
      <c r="Q2309" s="12" t="s">
        <v>7042</v>
      </c>
    </row>
    <row r="2310" spans="1:20" ht="15" customHeight="1" x14ac:dyDescent="0.25">
      <c r="A2310" s="15" t="s">
        <v>3591</v>
      </c>
      <c r="B2310" s="15">
        <v>2989</v>
      </c>
      <c r="D2310" s="10" t="str">
        <f t="shared" si="62"/>
        <v>Gemmamyces piceae (Borthw.) Casagr.</v>
      </c>
      <c r="E2310" s="12" t="s">
        <v>7032</v>
      </c>
      <c r="F2310" s="12" t="s">
        <v>7033</v>
      </c>
      <c r="G2310" s="12" t="s">
        <v>7034</v>
      </c>
      <c r="H2310" s="38" t="str">
        <f t="shared" si="63"/>
        <v>Gemmamyces piceae (Borthw.) Casagr.</v>
      </c>
      <c r="I2310" s="12" t="s">
        <v>74</v>
      </c>
      <c r="J2310" s="12" t="s">
        <v>1203</v>
      </c>
      <c r="K2310" s="12" t="s">
        <v>7058</v>
      </c>
      <c r="M2310" s="12" t="s">
        <v>7058</v>
      </c>
      <c r="N2310" s="12">
        <v>399</v>
      </c>
      <c r="O2310" s="12" t="s">
        <v>7037</v>
      </c>
      <c r="P2310" s="12" t="s">
        <v>7059</v>
      </c>
      <c r="Q2310" s="12" t="s">
        <v>7039</v>
      </c>
    </row>
    <row r="2311" spans="1:20" ht="15" customHeight="1" x14ac:dyDescent="0.25">
      <c r="A2311" s="15" t="s">
        <v>3591</v>
      </c>
      <c r="B2311" s="15">
        <v>2990</v>
      </c>
      <c r="D2311" s="10" t="s">
        <v>7060</v>
      </c>
      <c r="E2311" s="12" t="s">
        <v>7061</v>
      </c>
      <c r="F2311" s="12" t="s">
        <v>7062</v>
      </c>
      <c r="G2311" s="12" t="s">
        <v>7063</v>
      </c>
      <c r="H2311" s="38" t="str">
        <f t="shared" si="63"/>
        <v>Irpex lacteus (Fr.) Fr.</v>
      </c>
      <c r="I2311" s="12" t="s">
        <v>4820</v>
      </c>
      <c r="J2311" s="12" t="s">
        <v>7064</v>
      </c>
      <c r="K2311" s="12" t="s">
        <v>7065</v>
      </c>
      <c r="O2311" s="12" t="s">
        <v>7066</v>
      </c>
      <c r="Q2311" s="74">
        <v>38626</v>
      </c>
      <c r="S2311" s="8" t="s">
        <v>7067</v>
      </c>
      <c r="T2311" s="8" t="s">
        <v>7067</v>
      </c>
    </row>
    <row r="2312" spans="1:20" ht="15" customHeight="1" x14ac:dyDescent="0.25">
      <c r="A2312" s="15" t="s">
        <v>3591</v>
      </c>
      <c r="B2312" s="15">
        <v>2991</v>
      </c>
      <c r="D2312" s="10" t="s">
        <v>7060</v>
      </c>
      <c r="E2312" s="12" t="s">
        <v>7061</v>
      </c>
      <c r="F2312" s="12" t="s">
        <v>7062</v>
      </c>
      <c r="G2312" s="12" t="s">
        <v>7063</v>
      </c>
      <c r="H2312" s="38" t="str">
        <f t="shared" si="63"/>
        <v>Irpex lacteus (Fr.) Fr.</v>
      </c>
      <c r="I2312" s="12" t="s">
        <v>7068</v>
      </c>
      <c r="Q2312" s="12">
        <v>2006</v>
      </c>
      <c r="S2312" s="8" t="s">
        <v>7067</v>
      </c>
      <c r="T2312" s="8" t="s">
        <v>7067</v>
      </c>
    </row>
    <row r="2313" spans="1:20" ht="15" customHeight="1" x14ac:dyDescent="0.25">
      <c r="A2313" s="15" t="s">
        <v>3591</v>
      </c>
      <c r="B2313" s="15">
        <v>2992</v>
      </c>
      <c r="D2313" s="10" t="s">
        <v>7060</v>
      </c>
      <c r="E2313" s="12" t="s">
        <v>7061</v>
      </c>
      <c r="F2313" s="12" t="s">
        <v>7062</v>
      </c>
      <c r="G2313" s="12" t="s">
        <v>7063</v>
      </c>
      <c r="H2313" s="38" t="str">
        <f t="shared" si="63"/>
        <v>Irpex lacteus (Fr.) Fr.</v>
      </c>
      <c r="I2313" s="12" t="s">
        <v>934</v>
      </c>
      <c r="J2313" s="12" t="s">
        <v>7069</v>
      </c>
      <c r="O2313" s="12" t="s">
        <v>7066</v>
      </c>
      <c r="Q2313" s="74">
        <v>37803</v>
      </c>
      <c r="S2313" s="8" t="s">
        <v>7067</v>
      </c>
      <c r="T2313" s="8" t="s">
        <v>7070</v>
      </c>
    </row>
    <row r="2314" spans="1:20" ht="15" customHeight="1" x14ac:dyDescent="0.25">
      <c r="A2314" s="15" t="s">
        <v>3591</v>
      </c>
      <c r="B2314" s="15">
        <v>2993</v>
      </c>
      <c r="D2314" s="10" t="s">
        <v>7072</v>
      </c>
      <c r="E2314" s="12" t="s">
        <v>7071</v>
      </c>
      <c r="H2314" s="38" t="s">
        <v>7071</v>
      </c>
      <c r="I2314" s="12" t="s">
        <v>1460</v>
      </c>
      <c r="Q2314" s="74">
        <v>39661</v>
      </c>
      <c r="S2314" s="8" t="s">
        <v>7067</v>
      </c>
      <c r="T2314" s="8" t="s">
        <v>7067</v>
      </c>
    </row>
    <row r="2315" spans="1:20" ht="15" customHeight="1" x14ac:dyDescent="0.25">
      <c r="A2315" s="15" t="s">
        <v>3591</v>
      </c>
      <c r="B2315" s="15">
        <v>2994</v>
      </c>
      <c r="D2315" s="10" t="s">
        <v>7090</v>
      </c>
      <c r="E2315" s="12" t="s">
        <v>7071</v>
      </c>
      <c r="F2315" s="12" t="s">
        <v>7073</v>
      </c>
      <c r="G2315" s="12" t="s">
        <v>7074</v>
      </c>
      <c r="H2315" s="10" t="s">
        <v>7090</v>
      </c>
      <c r="I2315" s="12" t="s">
        <v>5548</v>
      </c>
      <c r="J2315" s="12" t="s">
        <v>7075</v>
      </c>
      <c r="K2315" s="12" t="s">
        <v>7076</v>
      </c>
      <c r="N2315" s="12">
        <v>1200</v>
      </c>
      <c r="O2315" s="12" t="s">
        <v>7077</v>
      </c>
      <c r="Q2315" s="74">
        <v>40756</v>
      </c>
      <c r="S2315" s="8" t="s">
        <v>7070</v>
      </c>
      <c r="T2315" s="8" t="s">
        <v>7070</v>
      </c>
    </row>
    <row r="2316" spans="1:20" ht="15" customHeight="1" x14ac:dyDescent="0.25">
      <c r="A2316" s="15" t="s">
        <v>3591</v>
      </c>
      <c r="B2316" s="15">
        <v>2995</v>
      </c>
      <c r="D2316" s="10" t="s">
        <v>7072</v>
      </c>
      <c r="E2316" s="12" t="s">
        <v>7071</v>
      </c>
      <c r="H2316" s="38" t="s">
        <v>7071</v>
      </c>
      <c r="I2316" s="12" t="s">
        <v>1460</v>
      </c>
      <c r="O2316" s="12" t="s">
        <v>7066</v>
      </c>
      <c r="Q2316" s="74">
        <v>39326</v>
      </c>
      <c r="S2316" s="8" t="s">
        <v>7067</v>
      </c>
      <c r="T2316" s="8" t="s">
        <v>7067</v>
      </c>
    </row>
    <row r="2317" spans="1:20" ht="15" customHeight="1" x14ac:dyDescent="0.25">
      <c r="A2317" s="15" t="s">
        <v>3591</v>
      </c>
      <c r="B2317" s="15">
        <v>2996</v>
      </c>
      <c r="D2317" s="10" t="s">
        <v>7091</v>
      </c>
      <c r="E2317" s="12" t="s">
        <v>7078</v>
      </c>
      <c r="F2317" s="12" t="s">
        <v>7079</v>
      </c>
      <c r="G2317" s="12" t="s">
        <v>7080</v>
      </c>
      <c r="H2317" s="10" t="s">
        <v>7091</v>
      </c>
      <c r="I2317" s="12" t="s">
        <v>357</v>
      </c>
      <c r="Q2317" s="74">
        <v>38991</v>
      </c>
      <c r="S2317" s="8" t="s">
        <v>7067</v>
      </c>
      <c r="T2317" s="8" t="s">
        <v>7067</v>
      </c>
    </row>
    <row r="2318" spans="1:20" ht="15" customHeight="1" x14ac:dyDescent="0.25">
      <c r="A2318" s="15" t="s">
        <v>3591</v>
      </c>
      <c r="B2318" s="15">
        <v>2997</v>
      </c>
      <c r="D2318" s="10" t="s">
        <v>7072</v>
      </c>
      <c r="E2318" s="12" t="s">
        <v>7071</v>
      </c>
      <c r="H2318" s="38" t="s">
        <v>7071</v>
      </c>
      <c r="I2318" s="12" t="s">
        <v>1460</v>
      </c>
      <c r="Q2318" s="74">
        <v>39326</v>
      </c>
      <c r="S2318" s="8" t="s">
        <v>7067</v>
      </c>
      <c r="T2318" s="8" t="s">
        <v>7067</v>
      </c>
    </row>
    <row r="2319" spans="1:20" ht="15" customHeight="1" x14ac:dyDescent="0.25">
      <c r="A2319" s="15" t="s">
        <v>3591</v>
      </c>
      <c r="B2319" s="15">
        <v>2998</v>
      </c>
      <c r="D2319" s="10" t="s">
        <v>7092</v>
      </c>
      <c r="E2319" s="12" t="s">
        <v>7081</v>
      </c>
      <c r="F2319" s="12" t="s">
        <v>1041</v>
      </c>
      <c r="G2319" s="12" t="s">
        <v>7082</v>
      </c>
      <c r="H2319" s="10" t="s">
        <v>7092</v>
      </c>
      <c r="I2319" s="12" t="s">
        <v>74</v>
      </c>
      <c r="J2319" s="12" t="s">
        <v>7083</v>
      </c>
      <c r="K2319" s="12" t="s">
        <v>7084</v>
      </c>
      <c r="M2319" s="12" t="s">
        <v>7085</v>
      </c>
      <c r="N2319" s="12">
        <v>600</v>
      </c>
      <c r="O2319" s="12" t="s">
        <v>4396</v>
      </c>
      <c r="Q2319" s="74">
        <v>41913</v>
      </c>
      <c r="S2319" s="8" t="s">
        <v>3615</v>
      </c>
      <c r="T2319" s="8" t="s">
        <v>3615</v>
      </c>
    </row>
    <row r="2320" spans="1:20" ht="15" customHeight="1" x14ac:dyDescent="0.25">
      <c r="A2320" s="15" t="s">
        <v>3591</v>
      </c>
      <c r="B2320" s="15">
        <v>2999</v>
      </c>
      <c r="D2320" s="10" t="s">
        <v>7093</v>
      </c>
      <c r="E2320" s="12" t="s">
        <v>7086</v>
      </c>
      <c r="F2320" s="12" t="s">
        <v>7087</v>
      </c>
      <c r="G2320" s="12" t="s">
        <v>7088</v>
      </c>
      <c r="H2320" s="10" t="s">
        <v>7093</v>
      </c>
      <c r="I2320" s="12" t="s">
        <v>74</v>
      </c>
      <c r="J2320" s="12" t="s">
        <v>2556</v>
      </c>
      <c r="K2320" s="12" t="s">
        <v>7100</v>
      </c>
      <c r="L2320" s="12" t="s">
        <v>7089</v>
      </c>
      <c r="N2320" s="12">
        <v>430</v>
      </c>
      <c r="O2320" s="12" t="s">
        <v>7066</v>
      </c>
      <c r="Q2320" s="74">
        <v>40391</v>
      </c>
      <c r="S2320" s="8" t="s">
        <v>7067</v>
      </c>
      <c r="T2320" s="8" t="s">
        <v>7067</v>
      </c>
    </row>
    <row r="2321" spans="1:20" ht="15" customHeight="1" x14ac:dyDescent="0.25">
      <c r="A2321" s="15" t="s">
        <v>3591</v>
      </c>
      <c r="B2321" s="15">
        <v>3000</v>
      </c>
      <c r="D2321" s="10" t="s">
        <v>7060</v>
      </c>
      <c r="E2321" s="12" t="s">
        <v>7061</v>
      </c>
      <c r="F2321" s="12" t="s">
        <v>7062</v>
      </c>
      <c r="G2321" s="12" t="s">
        <v>7063</v>
      </c>
      <c r="H2321" s="38" t="s">
        <v>7060</v>
      </c>
      <c r="I2321" s="12" t="s">
        <v>74</v>
      </c>
      <c r="J2321" s="12" t="s">
        <v>2556</v>
      </c>
      <c r="K2321" s="12" t="s">
        <v>7099</v>
      </c>
      <c r="M2321" s="12" t="s">
        <v>7094</v>
      </c>
      <c r="N2321" s="12">
        <v>800</v>
      </c>
      <c r="O2321" s="12" t="s">
        <v>7066</v>
      </c>
      <c r="Q2321" s="74">
        <v>39965</v>
      </c>
      <c r="S2321" s="8" t="s">
        <v>7067</v>
      </c>
      <c r="T2321" s="8" t="s">
        <v>7067</v>
      </c>
    </row>
    <row r="2322" spans="1:20" ht="15" customHeight="1" x14ac:dyDescent="0.25">
      <c r="A2322" s="15" t="s">
        <v>3591</v>
      </c>
      <c r="B2322" s="15">
        <v>3001</v>
      </c>
      <c r="D2322" s="10" t="s">
        <v>7097</v>
      </c>
      <c r="E2322" s="12" t="s">
        <v>7071</v>
      </c>
      <c r="F2322" s="12" t="s">
        <v>7095</v>
      </c>
      <c r="G2322" s="12" t="s">
        <v>7096</v>
      </c>
      <c r="H2322" s="10" t="s">
        <v>7097</v>
      </c>
      <c r="I2322" s="12" t="s">
        <v>74</v>
      </c>
      <c r="J2322" s="12" t="s">
        <v>2556</v>
      </c>
      <c r="K2322" s="12" t="s">
        <v>7098</v>
      </c>
      <c r="M2322" s="12" t="s">
        <v>7101</v>
      </c>
      <c r="N2322" s="12">
        <v>450</v>
      </c>
      <c r="O2322" s="12" t="s">
        <v>802</v>
      </c>
      <c r="Q2322" s="74">
        <v>39873</v>
      </c>
      <c r="S2322" s="8" t="s">
        <v>7067</v>
      </c>
      <c r="T2322" s="8" t="s">
        <v>7067</v>
      </c>
    </row>
    <row r="2323" spans="1:20" ht="15" customHeight="1" x14ac:dyDescent="0.25">
      <c r="A2323" s="15" t="s">
        <v>3591</v>
      </c>
      <c r="B2323" s="15">
        <v>3002</v>
      </c>
      <c r="D2323" s="10" t="s">
        <v>7060</v>
      </c>
      <c r="E2323" s="12" t="s">
        <v>7061</v>
      </c>
      <c r="F2323" s="12" t="s">
        <v>7062</v>
      </c>
      <c r="G2323" s="12" t="s">
        <v>7063</v>
      </c>
      <c r="H2323" s="10" t="s">
        <v>7060</v>
      </c>
      <c r="I2323" s="12" t="s">
        <v>74</v>
      </c>
      <c r="J2323" s="12" t="s">
        <v>2556</v>
      </c>
      <c r="K2323" s="12" t="s">
        <v>7099</v>
      </c>
      <c r="M2323" s="12" t="s">
        <v>7102</v>
      </c>
      <c r="N2323" s="12">
        <v>800</v>
      </c>
      <c r="O2323" s="12" t="s">
        <v>7066</v>
      </c>
      <c r="Q2323" s="74">
        <v>40422</v>
      </c>
      <c r="S2323" s="8" t="s">
        <v>7067</v>
      </c>
      <c r="T2323" s="8" t="s">
        <v>7067</v>
      </c>
    </row>
    <row r="2324" spans="1:20" ht="15" customHeight="1" x14ac:dyDescent="0.25">
      <c r="A2324" s="15" t="s">
        <v>3591</v>
      </c>
      <c r="B2324" s="15">
        <v>3003</v>
      </c>
      <c r="D2324" s="10" t="s">
        <v>7105</v>
      </c>
      <c r="E2324" s="12" t="s">
        <v>7071</v>
      </c>
      <c r="F2324" s="12" t="s">
        <v>7103</v>
      </c>
      <c r="G2324" s="12" t="s">
        <v>7104</v>
      </c>
      <c r="H2324" s="10" t="s">
        <v>7105</v>
      </c>
      <c r="I2324" s="12" t="s">
        <v>74</v>
      </c>
      <c r="J2324" s="12" t="s">
        <v>7083</v>
      </c>
      <c r="K2324" s="12" t="s">
        <v>6413</v>
      </c>
      <c r="M2324" s="12" t="s">
        <v>7106</v>
      </c>
      <c r="N2324" s="12">
        <v>700</v>
      </c>
      <c r="O2324" s="12" t="s">
        <v>7066</v>
      </c>
      <c r="Q2324" s="74">
        <v>39722</v>
      </c>
      <c r="S2324" s="8" t="s">
        <v>7067</v>
      </c>
      <c r="T2324" s="8" t="s">
        <v>7067</v>
      </c>
    </row>
    <row r="2325" spans="1:20" ht="15" customHeight="1" x14ac:dyDescent="0.25">
      <c r="A2325" s="15" t="s">
        <v>3591</v>
      </c>
      <c r="B2325" s="15">
        <v>3004</v>
      </c>
      <c r="D2325" s="10" t="s">
        <v>7108</v>
      </c>
      <c r="E2325" s="12" t="s">
        <v>7071</v>
      </c>
      <c r="F2325" s="12" t="s">
        <v>7109</v>
      </c>
      <c r="G2325" s="73" t="s">
        <v>7107</v>
      </c>
      <c r="H2325" s="10" t="s">
        <v>7108</v>
      </c>
      <c r="I2325" s="12" t="s">
        <v>74</v>
      </c>
      <c r="J2325" s="12" t="s">
        <v>1203</v>
      </c>
      <c r="K2325" s="12" t="s">
        <v>7084</v>
      </c>
      <c r="M2325" s="12" t="s">
        <v>7110</v>
      </c>
      <c r="N2325" s="12">
        <v>450</v>
      </c>
      <c r="O2325" s="12" t="s">
        <v>802</v>
      </c>
      <c r="Q2325" s="74">
        <v>41061</v>
      </c>
      <c r="S2325" s="8" t="s">
        <v>3615</v>
      </c>
      <c r="T2325" s="8" t="s">
        <v>3615</v>
      </c>
    </row>
    <row r="2326" spans="1:20" ht="15" customHeight="1" x14ac:dyDescent="0.25">
      <c r="A2326" s="15" t="s">
        <v>3591</v>
      </c>
      <c r="B2326" s="15">
        <v>3005</v>
      </c>
      <c r="D2326" s="10" t="s">
        <v>7108</v>
      </c>
      <c r="E2326" s="12" t="s">
        <v>7071</v>
      </c>
      <c r="F2326" s="12" t="s">
        <v>7109</v>
      </c>
      <c r="G2326" s="73" t="s">
        <v>7107</v>
      </c>
      <c r="H2326" s="10" t="s">
        <v>7108</v>
      </c>
      <c r="I2326" s="12" t="s">
        <v>74</v>
      </c>
      <c r="J2326" s="12" t="s">
        <v>5073</v>
      </c>
      <c r="K2326" s="12" t="s">
        <v>7111</v>
      </c>
      <c r="M2326" s="12" t="s">
        <v>7112</v>
      </c>
      <c r="N2326" s="12">
        <v>250</v>
      </c>
      <c r="O2326" s="12" t="s">
        <v>7066</v>
      </c>
      <c r="Q2326" s="74">
        <v>41791</v>
      </c>
      <c r="S2326" s="8" t="s">
        <v>3598</v>
      </c>
      <c r="T2326" s="8" t="s">
        <v>3615</v>
      </c>
    </row>
    <row r="2327" spans="1:20" ht="15" customHeight="1" x14ac:dyDescent="0.25">
      <c r="A2327" s="15" t="s">
        <v>3591</v>
      </c>
      <c r="B2327" s="15">
        <v>3006</v>
      </c>
      <c r="D2327" s="10" t="s">
        <v>7108</v>
      </c>
      <c r="E2327" s="12" t="s">
        <v>7071</v>
      </c>
      <c r="F2327" s="12" t="s">
        <v>7109</v>
      </c>
      <c r="G2327" s="73" t="s">
        <v>7107</v>
      </c>
      <c r="H2327" s="10" t="s">
        <v>7108</v>
      </c>
      <c r="I2327" s="12" t="s">
        <v>74</v>
      </c>
      <c r="J2327" s="12" t="s">
        <v>1203</v>
      </c>
      <c r="K2327" s="12" t="s">
        <v>1864</v>
      </c>
      <c r="L2327" s="12" t="s">
        <v>7113</v>
      </c>
      <c r="N2327" s="74">
        <v>41760</v>
      </c>
      <c r="Q2327" s="74">
        <v>41760</v>
      </c>
      <c r="S2327" s="8" t="s">
        <v>3598</v>
      </c>
      <c r="T2327" s="8" t="s">
        <v>3598</v>
      </c>
    </row>
    <row r="2328" spans="1:20" ht="15" customHeight="1" x14ac:dyDescent="0.25">
      <c r="A2328" s="15" t="s">
        <v>3591</v>
      </c>
      <c r="B2328" s="15">
        <v>3007</v>
      </c>
      <c r="D2328" s="10" t="s">
        <v>7108</v>
      </c>
      <c r="E2328" s="12" t="s">
        <v>7071</v>
      </c>
      <c r="F2328" s="12" t="s">
        <v>7109</v>
      </c>
      <c r="G2328" s="73" t="s">
        <v>7107</v>
      </c>
      <c r="H2328" s="10" t="s">
        <v>7108</v>
      </c>
      <c r="I2328" s="12" t="s">
        <v>74</v>
      </c>
      <c r="J2328" s="12" t="s">
        <v>1203</v>
      </c>
      <c r="K2328" s="12" t="s">
        <v>7084</v>
      </c>
      <c r="M2328" s="12" t="s">
        <v>7110</v>
      </c>
      <c r="N2328" s="12">
        <v>450</v>
      </c>
      <c r="O2328" s="12" t="s">
        <v>7066</v>
      </c>
      <c r="Q2328" s="74">
        <v>41153</v>
      </c>
      <c r="S2328" s="8" t="s">
        <v>3615</v>
      </c>
      <c r="T2328" s="8" t="s">
        <v>3615</v>
      </c>
    </row>
    <row r="2329" spans="1:20" ht="15" customHeight="1" x14ac:dyDescent="0.25">
      <c r="A2329" s="15" t="s">
        <v>3591</v>
      </c>
      <c r="B2329" s="15">
        <v>3008</v>
      </c>
      <c r="D2329" s="10" t="s">
        <v>7114</v>
      </c>
      <c r="E2329" s="12" t="s">
        <v>7115</v>
      </c>
      <c r="F2329" s="12" t="s">
        <v>4312</v>
      </c>
      <c r="G2329" s="12" t="s">
        <v>7116</v>
      </c>
      <c r="H2329" s="10" t="s">
        <v>7114</v>
      </c>
      <c r="I2329" s="12" t="s">
        <v>74</v>
      </c>
      <c r="J2329" s="12" t="s">
        <v>5073</v>
      </c>
      <c r="M2329" s="12" t="s">
        <v>7117</v>
      </c>
      <c r="N2329" s="12">
        <v>350</v>
      </c>
      <c r="O2329" s="12" t="s">
        <v>7118</v>
      </c>
      <c r="Q2329" s="74">
        <v>41760</v>
      </c>
      <c r="S2329" s="8" t="s">
        <v>3615</v>
      </c>
      <c r="T2329" s="8" t="s">
        <v>3615</v>
      </c>
    </row>
    <row r="2330" spans="1:20" ht="15" customHeight="1" x14ac:dyDescent="0.25">
      <c r="A2330" s="15" t="s">
        <v>3591</v>
      </c>
      <c r="B2330" s="15">
        <v>3009</v>
      </c>
      <c r="D2330" s="10" t="s">
        <v>7114</v>
      </c>
      <c r="E2330" s="12" t="s">
        <v>7115</v>
      </c>
      <c r="F2330" s="12" t="s">
        <v>4312</v>
      </c>
      <c r="G2330" s="12" t="s">
        <v>7116</v>
      </c>
      <c r="H2330" s="10" t="s">
        <v>7114</v>
      </c>
      <c r="I2330" s="12" t="s">
        <v>74</v>
      </c>
      <c r="J2330" s="12" t="s">
        <v>6997</v>
      </c>
      <c r="M2330" s="12" t="s">
        <v>7119</v>
      </c>
      <c r="N2330" s="12">
        <v>220</v>
      </c>
      <c r="O2330" s="12" t="s">
        <v>4396</v>
      </c>
      <c r="Q2330" s="74">
        <v>41883</v>
      </c>
      <c r="S2330" s="8" t="s">
        <v>3615</v>
      </c>
      <c r="T2330" s="8" t="s">
        <v>3615</v>
      </c>
    </row>
    <row r="2331" spans="1:20" ht="15" customHeight="1" x14ac:dyDescent="0.25">
      <c r="A2331" s="15" t="s">
        <v>3591</v>
      </c>
      <c r="B2331" s="15">
        <v>3010</v>
      </c>
      <c r="D2331" s="10" t="s">
        <v>7114</v>
      </c>
      <c r="E2331" s="12" t="s">
        <v>7115</v>
      </c>
      <c r="F2331" s="12" t="s">
        <v>4312</v>
      </c>
      <c r="G2331" s="12" t="s">
        <v>7116</v>
      </c>
      <c r="H2331" s="10" t="s">
        <v>7114</v>
      </c>
      <c r="I2331" s="12" t="s">
        <v>74</v>
      </c>
      <c r="J2331" s="12" t="s">
        <v>1203</v>
      </c>
      <c r="K2331" s="12" t="s">
        <v>1864</v>
      </c>
      <c r="M2331" s="12" t="s">
        <v>7120</v>
      </c>
      <c r="N2331" s="12">
        <v>320</v>
      </c>
      <c r="O2331" s="12" t="s">
        <v>7118</v>
      </c>
      <c r="Q2331" s="74">
        <v>41852</v>
      </c>
      <c r="S2331" s="8" t="s">
        <v>3615</v>
      </c>
      <c r="T2331" s="8" t="s">
        <v>3615</v>
      </c>
    </row>
    <row r="2332" spans="1:20" ht="15" customHeight="1" x14ac:dyDescent="0.25">
      <c r="A2332" s="15" t="s">
        <v>3591</v>
      </c>
      <c r="B2332" s="15">
        <v>3011</v>
      </c>
      <c r="D2332" s="10" t="s">
        <v>7121</v>
      </c>
      <c r="E2332" s="12" t="s">
        <v>7071</v>
      </c>
      <c r="F2332" s="12" t="s">
        <v>7123</v>
      </c>
      <c r="G2332" s="73" t="s">
        <v>7122</v>
      </c>
      <c r="H2332" s="10" t="s">
        <v>7121</v>
      </c>
      <c r="I2332" s="12" t="s">
        <v>74</v>
      </c>
      <c r="J2332" s="12" t="s">
        <v>1203</v>
      </c>
      <c r="K2332" s="12" t="s">
        <v>1864</v>
      </c>
      <c r="L2332" s="12" t="s">
        <v>7113</v>
      </c>
      <c r="N2332" s="12">
        <v>400</v>
      </c>
      <c r="Q2332" s="74">
        <v>41760</v>
      </c>
      <c r="S2332" s="8" t="s">
        <v>3598</v>
      </c>
      <c r="T2332" s="8" t="s">
        <v>3615</v>
      </c>
    </row>
    <row r="2333" spans="1:20" ht="15" customHeight="1" x14ac:dyDescent="0.25">
      <c r="A2333" s="15" t="s">
        <v>3591</v>
      </c>
      <c r="B2333" s="15">
        <v>3012</v>
      </c>
      <c r="D2333" s="10" t="s">
        <v>7121</v>
      </c>
      <c r="E2333" s="12" t="s">
        <v>7071</v>
      </c>
      <c r="F2333" s="12" t="s">
        <v>7123</v>
      </c>
      <c r="G2333" s="73" t="s">
        <v>7122</v>
      </c>
      <c r="H2333" s="10" t="s">
        <v>7121</v>
      </c>
      <c r="I2333" s="12" t="s">
        <v>74</v>
      </c>
      <c r="J2333" s="12" t="s">
        <v>7083</v>
      </c>
      <c r="K2333" s="12" t="s">
        <v>7084</v>
      </c>
      <c r="M2333" s="12" t="s">
        <v>7110</v>
      </c>
      <c r="N2333" s="12">
        <v>450</v>
      </c>
      <c r="O2333" s="12" t="s">
        <v>7066</v>
      </c>
      <c r="Q2333" s="74">
        <v>40695</v>
      </c>
      <c r="S2333" s="8" t="s">
        <v>3615</v>
      </c>
      <c r="T2333" s="8" t="s">
        <v>3615</v>
      </c>
    </row>
    <row r="2334" spans="1:20" ht="15" customHeight="1" x14ac:dyDescent="0.25">
      <c r="A2334" s="15" t="s">
        <v>3591</v>
      </c>
      <c r="B2334" s="15">
        <v>3013</v>
      </c>
      <c r="D2334" s="10" t="s">
        <v>7121</v>
      </c>
      <c r="E2334" s="12" t="s">
        <v>7071</v>
      </c>
      <c r="F2334" s="12" t="s">
        <v>7123</v>
      </c>
      <c r="G2334" s="73" t="s">
        <v>7122</v>
      </c>
      <c r="H2334" s="10" t="s">
        <v>7121</v>
      </c>
      <c r="I2334" s="12" t="s">
        <v>74</v>
      </c>
      <c r="J2334" s="12" t="s">
        <v>1203</v>
      </c>
      <c r="K2334" s="12" t="s">
        <v>1864</v>
      </c>
      <c r="M2334" s="12" t="s">
        <v>7120</v>
      </c>
      <c r="N2334" s="12">
        <v>320</v>
      </c>
      <c r="O2334" s="12" t="s">
        <v>7118</v>
      </c>
      <c r="Q2334" s="74">
        <v>41852</v>
      </c>
      <c r="S2334" s="8" t="s">
        <v>3615</v>
      </c>
      <c r="T2334" s="8" t="s">
        <v>3615</v>
      </c>
    </row>
    <row r="2335" spans="1:20" ht="15" customHeight="1" x14ac:dyDescent="0.25">
      <c r="A2335" s="15" t="s">
        <v>3591</v>
      </c>
      <c r="B2335" s="15">
        <v>3014</v>
      </c>
      <c r="D2335" s="10" t="s">
        <v>7097</v>
      </c>
      <c r="E2335" s="12" t="s">
        <v>7071</v>
      </c>
      <c r="F2335" s="12" t="s">
        <v>7095</v>
      </c>
      <c r="G2335" s="75" t="s">
        <v>7096</v>
      </c>
      <c r="H2335" s="10" t="s">
        <v>7097</v>
      </c>
      <c r="I2335" s="12" t="s">
        <v>74</v>
      </c>
      <c r="J2335" s="12" t="s">
        <v>7124</v>
      </c>
      <c r="K2335" s="12" t="s">
        <v>7125</v>
      </c>
      <c r="M2335" s="12" t="s">
        <v>7126</v>
      </c>
      <c r="N2335" s="12">
        <v>350</v>
      </c>
      <c r="O2335" s="12" t="s">
        <v>7127</v>
      </c>
      <c r="Q2335" s="74">
        <v>41548</v>
      </c>
      <c r="S2335" s="8" t="s">
        <v>7128</v>
      </c>
      <c r="T2335" s="8" t="s">
        <v>7128</v>
      </c>
    </row>
    <row r="2336" spans="1:20" ht="15" customHeight="1" x14ac:dyDescent="0.25">
      <c r="A2336" s="15" t="s">
        <v>3591</v>
      </c>
      <c r="B2336" s="15">
        <v>3015</v>
      </c>
      <c r="D2336" s="10" t="s">
        <v>7129</v>
      </c>
      <c r="E2336" s="12" t="s">
        <v>7071</v>
      </c>
      <c r="F2336" s="12" t="s">
        <v>7130</v>
      </c>
      <c r="G2336" s="12" t="s">
        <v>7131</v>
      </c>
      <c r="H2336" s="10" t="s">
        <v>7129</v>
      </c>
      <c r="I2336" s="12" t="s">
        <v>74</v>
      </c>
      <c r="J2336" s="12" t="s">
        <v>7083</v>
      </c>
      <c r="K2336" s="12" t="s">
        <v>7132</v>
      </c>
      <c r="M2336" s="12" t="s">
        <v>7133</v>
      </c>
      <c r="N2336" s="12">
        <v>450</v>
      </c>
      <c r="O2336" s="12" t="s">
        <v>7066</v>
      </c>
      <c r="Q2336" s="74">
        <v>38473</v>
      </c>
      <c r="S2336" s="8" t="s">
        <v>7067</v>
      </c>
      <c r="T2336" s="8" t="s">
        <v>7067</v>
      </c>
    </row>
    <row r="2337" spans="1:24" ht="15" customHeight="1" x14ac:dyDescent="0.25">
      <c r="A2337" s="15" t="s">
        <v>3591</v>
      </c>
      <c r="B2337" s="15">
        <v>3016</v>
      </c>
      <c r="D2337" s="10" t="s">
        <v>7108</v>
      </c>
      <c r="E2337" s="12" t="s">
        <v>7071</v>
      </c>
      <c r="F2337" s="12" t="s">
        <v>7109</v>
      </c>
      <c r="G2337" s="73" t="s">
        <v>7107</v>
      </c>
      <c r="H2337" s="10" t="s">
        <v>7108</v>
      </c>
      <c r="I2337" s="12" t="s">
        <v>74</v>
      </c>
      <c r="J2337" s="12" t="s">
        <v>7083</v>
      </c>
      <c r="K2337" s="12" t="s">
        <v>7134</v>
      </c>
      <c r="M2337" s="12" t="s">
        <v>7135</v>
      </c>
      <c r="N2337" s="12">
        <v>1200</v>
      </c>
      <c r="O2337" s="12" t="s">
        <v>4396</v>
      </c>
      <c r="Q2337" s="74">
        <v>39722</v>
      </c>
      <c r="S2337" s="8" t="s">
        <v>7136</v>
      </c>
      <c r="T2337" s="8" t="s">
        <v>7067</v>
      </c>
    </row>
    <row r="2338" spans="1:24" ht="15" customHeight="1" x14ac:dyDescent="0.25">
      <c r="A2338" s="15" t="s">
        <v>3591</v>
      </c>
      <c r="B2338" s="15">
        <v>3017</v>
      </c>
      <c r="D2338" s="10" t="s">
        <v>7108</v>
      </c>
      <c r="E2338" s="12" t="s">
        <v>7071</v>
      </c>
      <c r="F2338" s="12" t="s">
        <v>7109</v>
      </c>
      <c r="G2338" s="73" t="s">
        <v>7107</v>
      </c>
      <c r="H2338" s="10" t="s">
        <v>7108</v>
      </c>
      <c r="I2338" s="12" t="s">
        <v>74</v>
      </c>
      <c r="J2338" s="12" t="s">
        <v>1203</v>
      </c>
      <c r="M2338" s="12" t="s">
        <v>7137</v>
      </c>
      <c r="N2338" s="12">
        <v>230</v>
      </c>
      <c r="O2338" s="12" t="s">
        <v>7066</v>
      </c>
      <c r="Q2338" s="74">
        <v>39995</v>
      </c>
      <c r="S2338" s="8" t="s">
        <v>7067</v>
      </c>
      <c r="T2338" s="8" t="s">
        <v>7067</v>
      </c>
    </row>
    <row r="2339" spans="1:24" ht="15" customHeight="1" x14ac:dyDescent="0.25">
      <c r="A2339" s="15" t="s">
        <v>3591</v>
      </c>
      <c r="B2339" s="15">
        <v>3018</v>
      </c>
      <c r="D2339" s="10" t="s">
        <v>7108</v>
      </c>
      <c r="E2339" s="12" t="s">
        <v>7071</v>
      </c>
      <c r="F2339" s="12" t="s">
        <v>7109</v>
      </c>
      <c r="G2339" s="73" t="s">
        <v>7107</v>
      </c>
      <c r="H2339" s="10" t="s">
        <v>7108</v>
      </c>
      <c r="I2339" s="12" t="s">
        <v>74</v>
      </c>
      <c r="J2339" s="12" t="s">
        <v>7083</v>
      </c>
      <c r="K2339" s="12" t="s">
        <v>7138</v>
      </c>
      <c r="M2339" s="12" t="s">
        <v>7139</v>
      </c>
      <c r="N2339" s="12">
        <v>520</v>
      </c>
      <c r="O2339" s="12" t="s">
        <v>4396</v>
      </c>
      <c r="Q2339" s="74">
        <v>41214</v>
      </c>
      <c r="S2339" s="8" t="s">
        <v>7140</v>
      </c>
      <c r="T2339" s="8" t="s">
        <v>7067</v>
      </c>
    </row>
    <row r="2340" spans="1:24" ht="15" customHeight="1" x14ac:dyDescent="0.25">
      <c r="A2340" s="15" t="s">
        <v>3591</v>
      </c>
      <c r="B2340" s="15">
        <v>3019</v>
      </c>
      <c r="D2340" s="10" t="s">
        <v>7108</v>
      </c>
      <c r="E2340" s="12" t="s">
        <v>7071</v>
      </c>
      <c r="F2340" s="12" t="s">
        <v>7109</v>
      </c>
      <c r="G2340" s="73" t="s">
        <v>7107</v>
      </c>
      <c r="H2340" s="10" t="s">
        <v>7108</v>
      </c>
      <c r="I2340" s="12" t="s">
        <v>74</v>
      </c>
      <c r="J2340" s="12" t="s">
        <v>7083</v>
      </c>
      <c r="L2340" s="12" t="s">
        <v>7141</v>
      </c>
      <c r="M2340" s="12" t="s">
        <v>7142</v>
      </c>
      <c r="N2340" s="12">
        <v>500</v>
      </c>
      <c r="O2340" s="12" t="s">
        <v>7066</v>
      </c>
      <c r="Q2340" s="74" t="s">
        <v>7143</v>
      </c>
      <c r="S2340" s="8" t="s">
        <v>7144</v>
      </c>
      <c r="T2340" s="8" t="s">
        <v>7067</v>
      </c>
    </row>
    <row r="2341" spans="1:24" ht="15" customHeight="1" x14ac:dyDescent="0.25">
      <c r="A2341" s="15" t="s">
        <v>3591</v>
      </c>
      <c r="B2341" s="15">
        <v>3020</v>
      </c>
      <c r="D2341" s="10" t="s">
        <v>7108</v>
      </c>
      <c r="E2341" s="12" t="s">
        <v>7071</v>
      </c>
      <c r="F2341" s="12" t="s">
        <v>7109</v>
      </c>
      <c r="G2341" s="73" t="s">
        <v>7107</v>
      </c>
      <c r="H2341" s="10" t="s">
        <v>7108</v>
      </c>
      <c r="I2341" s="12" t="s">
        <v>74</v>
      </c>
      <c r="J2341" s="12" t="s">
        <v>7083</v>
      </c>
      <c r="K2341" s="12" t="s">
        <v>7134</v>
      </c>
      <c r="M2341" s="12" t="s">
        <v>7135</v>
      </c>
      <c r="N2341" s="12">
        <v>1200</v>
      </c>
      <c r="O2341" s="12" t="s">
        <v>7066</v>
      </c>
      <c r="Q2341" s="74">
        <v>39722</v>
      </c>
      <c r="S2341" s="8" t="s">
        <v>7136</v>
      </c>
      <c r="T2341" s="8" t="s">
        <v>7067</v>
      </c>
    </row>
    <row r="2342" spans="1:24" ht="15" customHeight="1" x14ac:dyDescent="0.25">
      <c r="A2342" s="15" t="s">
        <v>3591</v>
      </c>
      <c r="B2342" s="15">
        <v>3021</v>
      </c>
      <c r="D2342" s="10" t="s">
        <v>7108</v>
      </c>
      <c r="E2342" s="12" t="s">
        <v>7071</v>
      </c>
      <c r="F2342" s="12" t="s">
        <v>7109</v>
      </c>
      <c r="G2342" s="73" t="s">
        <v>7107</v>
      </c>
      <c r="H2342" s="10" t="s">
        <v>7108</v>
      </c>
      <c r="I2342" s="12" t="s">
        <v>941</v>
      </c>
      <c r="J2342" s="12" t="s">
        <v>7145</v>
      </c>
      <c r="K2342" s="12" t="s">
        <v>7146</v>
      </c>
      <c r="M2342" s="12" t="s">
        <v>7147</v>
      </c>
      <c r="N2342" s="12">
        <v>600</v>
      </c>
      <c r="O2342" s="12" t="s">
        <v>7066</v>
      </c>
      <c r="Q2342" s="74">
        <v>41609</v>
      </c>
      <c r="S2342" s="8" t="s">
        <v>7067</v>
      </c>
      <c r="T2342" s="8" t="s">
        <v>7067</v>
      </c>
    </row>
    <row r="2343" spans="1:24" ht="15" customHeight="1" x14ac:dyDescent="0.25">
      <c r="A2343" s="15" t="s">
        <v>3591</v>
      </c>
      <c r="B2343" s="15">
        <v>3022</v>
      </c>
      <c r="D2343" s="10" t="s">
        <v>7072</v>
      </c>
      <c r="E2343" s="12" t="s">
        <v>7071</v>
      </c>
      <c r="H2343" s="38" t="s">
        <v>7072</v>
      </c>
      <c r="I2343" s="12" t="s">
        <v>941</v>
      </c>
      <c r="J2343" s="12" t="s">
        <v>7145</v>
      </c>
      <c r="K2343" s="12" t="s">
        <v>7146</v>
      </c>
      <c r="M2343" s="12" t="s">
        <v>7148</v>
      </c>
      <c r="N2343" s="12">
        <v>2000</v>
      </c>
      <c r="O2343" s="12" t="s">
        <v>7066</v>
      </c>
      <c r="Q2343" s="74">
        <v>41609</v>
      </c>
      <c r="S2343" s="8" t="s">
        <v>7067</v>
      </c>
      <c r="T2343" s="8" t="s">
        <v>7067</v>
      </c>
    </row>
    <row r="2344" spans="1:24" ht="15" customHeight="1" x14ac:dyDescent="0.25">
      <c r="A2344" s="15" t="s">
        <v>3591</v>
      </c>
      <c r="B2344" s="15">
        <v>3023</v>
      </c>
      <c r="D2344" s="10" t="s">
        <v>7151</v>
      </c>
      <c r="E2344" s="12" t="s">
        <v>7071</v>
      </c>
      <c r="F2344" s="12" t="s">
        <v>7149</v>
      </c>
      <c r="G2344" s="75" t="s">
        <v>7150</v>
      </c>
      <c r="H2344" s="10" t="s">
        <v>7151</v>
      </c>
      <c r="I2344" s="12" t="s">
        <v>74</v>
      </c>
      <c r="J2344" s="12" t="s">
        <v>7083</v>
      </c>
      <c r="K2344" s="12" t="s">
        <v>5331</v>
      </c>
      <c r="M2344" s="12" t="s">
        <v>7152</v>
      </c>
      <c r="N2344" s="12">
        <v>360</v>
      </c>
      <c r="O2344" s="12" t="s">
        <v>4065</v>
      </c>
      <c r="Q2344" s="74">
        <v>41334</v>
      </c>
      <c r="S2344" s="8" t="s">
        <v>7067</v>
      </c>
      <c r="T2344" s="8" t="s">
        <v>7067</v>
      </c>
    </row>
    <row r="2345" spans="1:24" ht="15" customHeight="1" x14ac:dyDescent="0.25">
      <c r="A2345" s="15" t="s">
        <v>3591</v>
      </c>
      <c r="B2345" s="15">
        <v>3024</v>
      </c>
      <c r="D2345" s="10" t="str">
        <f t="shared" ref="D2345:D2536" si="64">E2345&amp;" "&amp;F2345&amp;" "&amp;G2345</f>
        <v>Eutypella parasitica R. W. Davidson</v>
      </c>
      <c r="E2345" s="12" t="s">
        <v>7153</v>
      </c>
      <c r="F2345" s="12" t="s">
        <v>7154</v>
      </c>
      <c r="G2345" s="75" t="s">
        <v>7155</v>
      </c>
      <c r="H2345" s="38" t="str">
        <f t="shared" ref="H2345:H2499" si="65">D2345</f>
        <v>Eutypella parasitica R. W. Davidson</v>
      </c>
      <c r="I2345" s="12" t="s">
        <v>74</v>
      </c>
      <c r="J2345" s="12" t="s">
        <v>1303</v>
      </c>
      <c r="K2345" s="12" t="s">
        <v>7156</v>
      </c>
      <c r="L2345" s="12" t="s">
        <v>7157</v>
      </c>
      <c r="N2345" s="12">
        <v>388</v>
      </c>
      <c r="O2345" s="12" t="s">
        <v>3004</v>
      </c>
      <c r="P2345" s="12" t="s">
        <v>7158</v>
      </c>
      <c r="Q2345" s="54">
        <v>42306</v>
      </c>
      <c r="S2345" s="8" t="s">
        <v>3005</v>
      </c>
      <c r="T2345" s="8" t="s">
        <v>3005</v>
      </c>
    </row>
    <row r="2346" spans="1:24" ht="15" customHeight="1" x14ac:dyDescent="0.25">
      <c r="A2346" s="15" t="s">
        <v>3591</v>
      </c>
      <c r="B2346" s="15">
        <v>3025</v>
      </c>
      <c r="D2346" s="10" t="str">
        <f t="shared" si="64"/>
        <v>Eutypella parasitica R. W. Davidson</v>
      </c>
      <c r="E2346" s="12" t="s">
        <v>7153</v>
      </c>
      <c r="F2346" s="12" t="s">
        <v>7154</v>
      </c>
      <c r="G2346" s="75" t="s">
        <v>7155</v>
      </c>
      <c r="H2346" s="38" t="str">
        <f t="shared" si="65"/>
        <v>Eutypella parasitica R. W. Davidson</v>
      </c>
      <c r="I2346" s="12" t="s">
        <v>74</v>
      </c>
      <c r="J2346" s="12" t="s">
        <v>1303</v>
      </c>
      <c r="K2346" s="12" t="s">
        <v>7156</v>
      </c>
      <c r="L2346" s="12" t="s">
        <v>7157</v>
      </c>
      <c r="N2346" s="12">
        <v>392</v>
      </c>
      <c r="O2346" s="12" t="s">
        <v>3004</v>
      </c>
      <c r="P2346" s="12" t="s">
        <v>7159</v>
      </c>
      <c r="Q2346" s="77">
        <v>42258</v>
      </c>
      <c r="S2346" s="8" t="s">
        <v>3005</v>
      </c>
      <c r="T2346" s="8" t="s">
        <v>3005</v>
      </c>
    </row>
    <row r="2347" spans="1:24" s="72" customFormat="1" ht="15" customHeight="1" x14ac:dyDescent="0.25">
      <c r="A2347" s="15" t="s">
        <v>24</v>
      </c>
      <c r="B2347" s="15">
        <v>3026</v>
      </c>
      <c r="C2347" s="12" t="s">
        <v>8196</v>
      </c>
      <c r="D2347" s="10" t="s">
        <v>1612</v>
      </c>
      <c r="E2347" s="12" t="s">
        <v>8197</v>
      </c>
      <c r="F2347" s="12" t="s">
        <v>823</v>
      </c>
      <c r="G2347" s="75" t="s">
        <v>831</v>
      </c>
      <c r="H2347" s="38"/>
      <c r="I2347" s="12" t="s">
        <v>199</v>
      </c>
      <c r="J2347" s="12"/>
      <c r="K2347" s="12"/>
      <c r="L2347" s="12"/>
      <c r="M2347" s="12" t="s">
        <v>8198</v>
      </c>
      <c r="N2347" s="12"/>
      <c r="O2347" s="12"/>
      <c r="P2347" s="12"/>
      <c r="Q2347" s="77" t="s">
        <v>8199</v>
      </c>
      <c r="R2347" s="39"/>
      <c r="S2347" s="8" t="s">
        <v>8200</v>
      </c>
      <c r="T2347" s="90"/>
      <c r="U2347" s="90" t="s">
        <v>816</v>
      </c>
      <c r="V2347" s="88"/>
      <c r="W2347" s="88"/>
      <c r="X2347" s="89"/>
    </row>
    <row r="2348" spans="1:24" ht="15" customHeight="1" x14ac:dyDescent="0.25">
      <c r="A2348" s="15" t="s">
        <v>24</v>
      </c>
      <c r="B2348" s="15">
        <v>3027</v>
      </c>
      <c r="C2348" s="12" t="s">
        <v>8201</v>
      </c>
      <c r="D2348" s="10" t="s">
        <v>1612</v>
      </c>
      <c r="E2348" s="12" t="s">
        <v>8197</v>
      </c>
      <c r="F2348" s="12" t="s">
        <v>823</v>
      </c>
      <c r="G2348" s="75" t="s">
        <v>831</v>
      </c>
      <c r="I2348" s="12" t="s">
        <v>199</v>
      </c>
      <c r="M2348" s="12" t="s">
        <v>8202</v>
      </c>
      <c r="Q2348" s="77">
        <v>2009</v>
      </c>
      <c r="S2348" s="8" t="s">
        <v>8200</v>
      </c>
      <c r="T2348" s="90"/>
      <c r="U2348" s="90" t="s">
        <v>816</v>
      </c>
    </row>
    <row r="2349" spans="1:24" s="72" customFormat="1" ht="15" customHeight="1" x14ac:dyDescent="0.25">
      <c r="A2349" s="15" t="s">
        <v>24</v>
      </c>
      <c r="B2349" s="15">
        <v>3028</v>
      </c>
      <c r="C2349" s="12" t="s">
        <v>8203</v>
      </c>
      <c r="D2349" s="10" t="s">
        <v>8204</v>
      </c>
      <c r="E2349" s="12" t="s">
        <v>8197</v>
      </c>
      <c r="F2349" s="12" t="s">
        <v>8205</v>
      </c>
      <c r="G2349" s="75" t="s">
        <v>8206</v>
      </c>
      <c r="H2349" s="38"/>
      <c r="I2349" s="12" t="s">
        <v>199</v>
      </c>
      <c r="J2349" s="12"/>
      <c r="K2349" s="12"/>
      <c r="L2349" s="12"/>
      <c r="M2349" s="12" t="s">
        <v>8207</v>
      </c>
      <c r="N2349" s="12"/>
      <c r="O2349" s="12"/>
      <c r="P2349" s="12"/>
      <c r="Q2349" s="77">
        <v>40304</v>
      </c>
      <c r="R2349" s="39"/>
      <c r="S2349" s="8" t="s">
        <v>8208</v>
      </c>
      <c r="T2349" s="90"/>
      <c r="U2349" s="90" t="s">
        <v>816</v>
      </c>
      <c r="V2349" s="88"/>
      <c r="W2349" s="88"/>
      <c r="X2349" s="89"/>
    </row>
    <row r="2350" spans="1:24" ht="15" customHeight="1" x14ac:dyDescent="0.25">
      <c r="A2350" s="15" t="s">
        <v>24</v>
      </c>
      <c r="B2350" s="15">
        <v>3029</v>
      </c>
      <c r="C2350" s="12" t="s">
        <v>8209</v>
      </c>
      <c r="D2350" s="10" t="s">
        <v>1612</v>
      </c>
      <c r="E2350" s="12" t="s">
        <v>8197</v>
      </c>
      <c r="F2350" s="12" t="s">
        <v>823</v>
      </c>
      <c r="G2350" s="75" t="s">
        <v>831</v>
      </c>
      <c r="H2350" s="38" t="s">
        <v>2490</v>
      </c>
      <c r="I2350" s="12" t="s">
        <v>74</v>
      </c>
      <c r="M2350" s="12" t="s">
        <v>8210</v>
      </c>
      <c r="Q2350" s="77">
        <v>2004</v>
      </c>
      <c r="S2350" s="8" t="s">
        <v>8211</v>
      </c>
      <c r="T2350" s="90"/>
      <c r="U2350" s="90" t="s">
        <v>816</v>
      </c>
      <c r="W2350" s="78" t="s">
        <v>7219</v>
      </c>
    </row>
    <row r="2351" spans="1:24" ht="15" customHeight="1" x14ac:dyDescent="0.25">
      <c r="A2351" s="15" t="s">
        <v>24</v>
      </c>
      <c r="B2351" s="15">
        <v>3030</v>
      </c>
      <c r="C2351" s="12" t="s">
        <v>8212</v>
      </c>
      <c r="D2351" s="10" t="s">
        <v>1618</v>
      </c>
      <c r="E2351" s="12" t="s">
        <v>8197</v>
      </c>
      <c r="F2351" s="12" t="s">
        <v>1619</v>
      </c>
      <c r="G2351" s="75" t="s">
        <v>5196</v>
      </c>
      <c r="H2351" s="38" t="s">
        <v>8213</v>
      </c>
      <c r="I2351" s="12" t="s">
        <v>74</v>
      </c>
      <c r="M2351" s="12" t="s">
        <v>8214</v>
      </c>
      <c r="Q2351" s="77">
        <v>2004</v>
      </c>
      <c r="S2351" s="8" t="s">
        <v>8215</v>
      </c>
      <c r="T2351" s="90"/>
      <c r="U2351" s="90" t="s">
        <v>816</v>
      </c>
      <c r="W2351" s="78" t="s">
        <v>7215</v>
      </c>
      <c r="X2351" s="9" t="s">
        <v>7214</v>
      </c>
    </row>
    <row r="2352" spans="1:24" ht="15" customHeight="1" x14ac:dyDescent="0.25">
      <c r="A2352" s="15" t="s">
        <v>24</v>
      </c>
      <c r="B2352" s="15">
        <v>3031</v>
      </c>
      <c r="C2352" s="12" t="s">
        <v>8216</v>
      </c>
      <c r="D2352" s="10" t="s">
        <v>1618</v>
      </c>
      <c r="E2352" s="12" t="s">
        <v>8197</v>
      </c>
      <c r="F2352" s="12" t="s">
        <v>1619</v>
      </c>
      <c r="G2352" s="75" t="s">
        <v>5196</v>
      </c>
      <c r="H2352" s="38" t="s">
        <v>8217</v>
      </c>
      <c r="I2352" s="12" t="s">
        <v>74</v>
      </c>
      <c r="M2352" s="12" t="s">
        <v>8218</v>
      </c>
      <c r="Q2352" s="77"/>
      <c r="S2352" s="8" t="s">
        <v>8219</v>
      </c>
      <c r="T2352" s="90"/>
      <c r="U2352" s="90" t="s">
        <v>816</v>
      </c>
    </row>
    <row r="2353" spans="1:24" ht="15" customHeight="1" x14ac:dyDescent="0.25">
      <c r="A2353" s="15" t="s">
        <v>24</v>
      </c>
      <c r="B2353" s="15">
        <v>3032</v>
      </c>
      <c r="C2353" s="12" t="s">
        <v>8220</v>
      </c>
      <c r="D2353" s="10" t="s">
        <v>1618</v>
      </c>
      <c r="E2353" s="12" t="s">
        <v>8197</v>
      </c>
      <c r="F2353" s="12" t="s">
        <v>1619</v>
      </c>
      <c r="G2353" s="75" t="s">
        <v>5196</v>
      </c>
      <c r="H2353" s="38" t="s">
        <v>3935</v>
      </c>
      <c r="I2353" s="12" t="s">
        <v>199</v>
      </c>
      <c r="M2353" s="12" t="s">
        <v>8221</v>
      </c>
      <c r="Q2353" s="77" t="s">
        <v>8222</v>
      </c>
      <c r="S2353" s="8" t="s">
        <v>8223</v>
      </c>
      <c r="T2353" s="90"/>
      <c r="U2353" s="90" t="s">
        <v>816</v>
      </c>
    </row>
    <row r="2354" spans="1:24" ht="15" customHeight="1" x14ac:dyDescent="0.25">
      <c r="A2354" s="15" t="s">
        <v>24</v>
      </c>
      <c r="B2354" s="15">
        <v>3033</v>
      </c>
      <c r="C2354" s="12" t="s">
        <v>8224</v>
      </c>
      <c r="D2354" s="10" t="s">
        <v>1618</v>
      </c>
      <c r="E2354" s="12" t="s">
        <v>8197</v>
      </c>
      <c r="F2354" s="12" t="s">
        <v>1619</v>
      </c>
      <c r="G2354" s="75" t="s">
        <v>5196</v>
      </c>
      <c r="H2354" s="38" t="s">
        <v>3935</v>
      </c>
      <c r="I2354" s="12" t="s">
        <v>199</v>
      </c>
      <c r="M2354" s="12" t="s">
        <v>8225</v>
      </c>
      <c r="Q2354" s="77" t="s">
        <v>8222</v>
      </c>
      <c r="S2354" s="8" t="s">
        <v>8223</v>
      </c>
      <c r="T2354" s="90"/>
      <c r="U2354" s="90" t="s">
        <v>816</v>
      </c>
      <c r="X2354" s="9" t="s">
        <v>7214</v>
      </c>
    </row>
    <row r="2355" spans="1:24" ht="15" customHeight="1" x14ac:dyDescent="0.25">
      <c r="A2355" s="15" t="s">
        <v>24</v>
      </c>
      <c r="B2355" s="15">
        <v>3034</v>
      </c>
      <c r="C2355" s="12" t="s">
        <v>8226</v>
      </c>
      <c r="D2355" s="10" t="s">
        <v>1618</v>
      </c>
      <c r="E2355" s="12" t="s">
        <v>8197</v>
      </c>
      <c r="F2355" s="12" t="s">
        <v>1619</v>
      </c>
      <c r="G2355" s="75" t="s">
        <v>5196</v>
      </c>
      <c r="H2355" s="38" t="s">
        <v>8227</v>
      </c>
      <c r="I2355" s="12" t="s">
        <v>74</v>
      </c>
      <c r="M2355" s="12" t="s">
        <v>8228</v>
      </c>
      <c r="Q2355" s="77" t="s">
        <v>8229</v>
      </c>
      <c r="S2355" s="8" t="s">
        <v>112</v>
      </c>
      <c r="T2355" s="90"/>
      <c r="U2355" s="90" t="s">
        <v>816</v>
      </c>
      <c r="X2355" s="9" t="s">
        <v>7214</v>
      </c>
    </row>
    <row r="2356" spans="1:24" ht="15" customHeight="1" x14ac:dyDescent="0.25">
      <c r="A2356" s="15" t="s">
        <v>24</v>
      </c>
      <c r="B2356" s="15">
        <v>3035</v>
      </c>
      <c r="C2356" s="12" t="s">
        <v>8230</v>
      </c>
      <c r="D2356" s="10" t="s">
        <v>1618</v>
      </c>
      <c r="E2356" s="12" t="s">
        <v>8197</v>
      </c>
      <c r="F2356" s="12" t="s">
        <v>1619</v>
      </c>
      <c r="G2356" s="75" t="s">
        <v>5196</v>
      </c>
      <c r="H2356" s="38" t="s">
        <v>2490</v>
      </c>
      <c r="I2356" s="12" t="s">
        <v>74</v>
      </c>
      <c r="M2356" s="12" t="s">
        <v>8231</v>
      </c>
      <c r="Q2356" s="77" t="s">
        <v>8222</v>
      </c>
      <c r="S2356" s="8" t="s">
        <v>8232</v>
      </c>
      <c r="T2356" s="90"/>
      <c r="U2356" s="90" t="s">
        <v>816</v>
      </c>
      <c r="X2356" s="9" t="s">
        <v>7214</v>
      </c>
    </row>
    <row r="2357" spans="1:24" ht="15" customHeight="1" x14ac:dyDescent="0.25">
      <c r="A2357" s="15" t="s">
        <v>24</v>
      </c>
      <c r="B2357" s="15">
        <v>3036</v>
      </c>
      <c r="C2357" s="12" t="s">
        <v>8233</v>
      </c>
      <c r="D2357" s="10" t="s">
        <v>1618</v>
      </c>
      <c r="E2357" s="12" t="s">
        <v>8197</v>
      </c>
      <c r="F2357" s="12" t="s">
        <v>1619</v>
      </c>
      <c r="G2357" s="75" t="s">
        <v>5196</v>
      </c>
      <c r="H2357" s="38" t="s">
        <v>2504</v>
      </c>
      <c r="I2357" s="12" t="s">
        <v>74</v>
      </c>
      <c r="M2357" s="12" t="s">
        <v>8234</v>
      </c>
      <c r="Q2357" s="77" t="s">
        <v>8222</v>
      </c>
      <c r="S2357" s="8" t="s">
        <v>1067</v>
      </c>
      <c r="T2357" s="90"/>
      <c r="U2357" s="90" t="s">
        <v>816</v>
      </c>
      <c r="X2357" s="9" t="s">
        <v>7637</v>
      </c>
    </row>
    <row r="2358" spans="1:24" ht="15" customHeight="1" x14ac:dyDescent="0.25">
      <c r="A2358" s="15" t="s">
        <v>24</v>
      </c>
      <c r="B2358" s="15">
        <v>3037</v>
      </c>
      <c r="C2358" s="12" t="s">
        <v>8235</v>
      </c>
      <c r="D2358" s="10" t="s">
        <v>1618</v>
      </c>
      <c r="E2358" s="12" t="s">
        <v>8197</v>
      </c>
      <c r="F2358" s="12" t="s">
        <v>1619</v>
      </c>
      <c r="G2358" s="75" t="s">
        <v>5196</v>
      </c>
      <c r="H2358" s="38" t="s">
        <v>2504</v>
      </c>
      <c r="I2358" s="12" t="s">
        <v>74</v>
      </c>
      <c r="M2358" s="12" t="s">
        <v>8236</v>
      </c>
      <c r="Q2358" s="77">
        <v>1994</v>
      </c>
      <c r="S2358" s="8" t="s">
        <v>2848</v>
      </c>
      <c r="T2358" s="90"/>
      <c r="U2358" s="90" t="s">
        <v>816</v>
      </c>
      <c r="X2358" s="9" t="s">
        <v>7637</v>
      </c>
    </row>
    <row r="2359" spans="1:24" ht="15" customHeight="1" x14ac:dyDescent="0.25">
      <c r="A2359" s="15" t="s">
        <v>24</v>
      </c>
      <c r="B2359" s="15">
        <v>3038</v>
      </c>
      <c r="C2359" s="12" t="s">
        <v>8237</v>
      </c>
      <c r="D2359" s="10" t="s">
        <v>1618</v>
      </c>
      <c r="E2359" s="12" t="s">
        <v>8197</v>
      </c>
      <c r="F2359" s="12" t="s">
        <v>1619</v>
      </c>
      <c r="G2359" s="75" t="s">
        <v>5196</v>
      </c>
      <c r="H2359" s="38" t="s">
        <v>3935</v>
      </c>
      <c r="I2359" s="12" t="s">
        <v>199</v>
      </c>
      <c r="M2359" s="12" t="s">
        <v>8238</v>
      </c>
      <c r="Q2359" s="77" t="s">
        <v>8222</v>
      </c>
      <c r="S2359" s="8" t="s">
        <v>8223</v>
      </c>
      <c r="T2359" s="90"/>
      <c r="U2359" s="90" t="s">
        <v>816</v>
      </c>
    </row>
    <row r="2360" spans="1:24" ht="15" customHeight="1" x14ac:dyDescent="0.25">
      <c r="A2360" s="15" t="s">
        <v>24</v>
      </c>
      <c r="B2360" s="15">
        <v>3039</v>
      </c>
      <c r="C2360" s="12" t="s">
        <v>8239</v>
      </c>
      <c r="D2360" s="10" t="s">
        <v>1618</v>
      </c>
      <c r="E2360" s="12" t="s">
        <v>8197</v>
      </c>
      <c r="F2360" s="12" t="s">
        <v>1619</v>
      </c>
      <c r="G2360" s="75" t="s">
        <v>5196</v>
      </c>
      <c r="H2360" s="38" t="s">
        <v>8240</v>
      </c>
      <c r="I2360" s="12" t="s">
        <v>74</v>
      </c>
      <c r="M2360" s="12" t="s">
        <v>8241</v>
      </c>
      <c r="Q2360" s="77">
        <v>1957</v>
      </c>
      <c r="T2360" s="90"/>
      <c r="U2360" s="90" t="s">
        <v>816</v>
      </c>
    </row>
    <row r="2361" spans="1:24" ht="15" customHeight="1" x14ac:dyDescent="0.25">
      <c r="A2361" s="15" t="s">
        <v>24</v>
      </c>
      <c r="B2361" s="15">
        <v>3040</v>
      </c>
      <c r="C2361" s="12" t="s">
        <v>8242</v>
      </c>
      <c r="D2361" s="10" t="s">
        <v>1618</v>
      </c>
      <c r="E2361" s="12" t="s">
        <v>8197</v>
      </c>
      <c r="F2361" s="12" t="s">
        <v>1619</v>
      </c>
      <c r="G2361" s="75" t="s">
        <v>5196</v>
      </c>
      <c r="H2361" s="38" t="s">
        <v>8243</v>
      </c>
      <c r="I2361" s="12" t="s">
        <v>74</v>
      </c>
      <c r="M2361" s="12" t="s">
        <v>8244</v>
      </c>
      <c r="Q2361" s="77">
        <v>1904</v>
      </c>
      <c r="T2361" s="90"/>
      <c r="U2361" s="90" t="s">
        <v>816</v>
      </c>
    </row>
    <row r="2362" spans="1:24" ht="15" customHeight="1" x14ac:dyDescent="0.25">
      <c r="A2362" s="15" t="s">
        <v>24</v>
      </c>
      <c r="B2362" s="15">
        <v>3041</v>
      </c>
      <c r="C2362" s="12" t="s">
        <v>8245</v>
      </c>
      <c r="D2362" s="10" t="s">
        <v>1618</v>
      </c>
      <c r="E2362" s="12" t="s">
        <v>8197</v>
      </c>
      <c r="F2362" s="12" t="s">
        <v>1619</v>
      </c>
      <c r="G2362" s="75" t="s">
        <v>5196</v>
      </c>
      <c r="H2362" s="38" t="s">
        <v>8246</v>
      </c>
      <c r="I2362" s="12" t="s">
        <v>74</v>
      </c>
      <c r="M2362" s="12" t="s">
        <v>8247</v>
      </c>
      <c r="Q2362" s="77" t="s">
        <v>8248</v>
      </c>
      <c r="S2362" s="8" t="s">
        <v>167</v>
      </c>
      <c r="T2362" s="90"/>
      <c r="U2362" s="90" t="s">
        <v>816</v>
      </c>
    </row>
    <row r="2363" spans="1:24" ht="15" customHeight="1" x14ac:dyDescent="0.25">
      <c r="A2363" s="15" t="s">
        <v>24</v>
      </c>
      <c r="B2363" s="15">
        <v>3042</v>
      </c>
      <c r="C2363" s="12" t="s">
        <v>8249</v>
      </c>
      <c r="D2363" s="10" t="s">
        <v>1618</v>
      </c>
      <c r="E2363" s="12" t="s">
        <v>8197</v>
      </c>
      <c r="F2363" s="12" t="s">
        <v>1619</v>
      </c>
      <c r="G2363" s="75" t="s">
        <v>5196</v>
      </c>
      <c r="H2363" s="38" t="s">
        <v>8243</v>
      </c>
      <c r="I2363" s="12" t="s">
        <v>74</v>
      </c>
      <c r="M2363" s="12" t="s">
        <v>8250</v>
      </c>
      <c r="Q2363" s="77" t="s">
        <v>8251</v>
      </c>
      <c r="S2363" s="8" t="s">
        <v>180</v>
      </c>
      <c r="T2363" s="90"/>
      <c r="U2363" s="90" t="s">
        <v>816</v>
      </c>
    </row>
    <row r="2364" spans="1:24" ht="15" customHeight="1" x14ac:dyDescent="0.25">
      <c r="A2364" s="15" t="s">
        <v>24</v>
      </c>
      <c r="B2364" s="15">
        <v>3043</v>
      </c>
      <c r="C2364" s="12" t="s">
        <v>8252</v>
      </c>
      <c r="D2364" s="10" t="s">
        <v>1618</v>
      </c>
      <c r="E2364" s="12" t="s">
        <v>8197</v>
      </c>
      <c r="F2364" s="12" t="s">
        <v>1619</v>
      </c>
      <c r="G2364" s="75" t="s">
        <v>5196</v>
      </c>
      <c r="H2364" s="38" t="s">
        <v>8253</v>
      </c>
      <c r="I2364" s="12" t="s">
        <v>74</v>
      </c>
      <c r="M2364" s="12" t="s">
        <v>8254</v>
      </c>
      <c r="Q2364" s="77" t="s">
        <v>8229</v>
      </c>
      <c r="S2364" s="8" t="s">
        <v>8255</v>
      </c>
      <c r="T2364" s="90"/>
      <c r="U2364" s="90" t="s">
        <v>816</v>
      </c>
    </row>
    <row r="2365" spans="1:24" ht="15" customHeight="1" x14ac:dyDescent="0.25">
      <c r="A2365" s="15" t="s">
        <v>24</v>
      </c>
      <c r="B2365" s="15">
        <v>3044</v>
      </c>
      <c r="C2365" s="12" t="s">
        <v>8256</v>
      </c>
      <c r="D2365" s="10" t="s">
        <v>1618</v>
      </c>
      <c r="E2365" s="12" t="s">
        <v>8197</v>
      </c>
      <c r="F2365" s="12" t="s">
        <v>1619</v>
      </c>
      <c r="G2365" s="75" t="s">
        <v>5196</v>
      </c>
      <c r="I2365" s="12" t="s">
        <v>74</v>
      </c>
      <c r="M2365" s="12" t="s">
        <v>8257</v>
      </c>
      <c r="Q2365" s="77">
        <v>40321</v>
      </c>
      <c r="S2365" s="8" t="s">
        <v>8258</v>
      </c>
      <c r="T2365" s="90" t="s">
        <v>816</v>
      </c>
      <c r="U2365" s="90"/>
    </row>
    <row r="2366" spans="1:24" ht="15" customHeight="1" x14ac:dyDescent="0.25">
      <c r="A2366" s="15" t="s">
        <v>24</v>
      </c>
      <c r="B2366" s="15">
        <v>3045</v>
      </c>
      <c r="C2366" s="12" t="s">
        <v>8259</v>
      </c>
      <c r="D2366" s="10" t="s">
        <v>1618</v>
      </c>
      <c r="E2366" s="12" t="s">
        <v>8197</v>
      </c>
      <c r="F2366" s="12" t="s">
        <v>1619</v>
      </c>
      <c r="G2366" s="75" t="s">
        <v>5196</v>
      </c>
      <c r="H2366" s="38" t="s">
        <v>8240</v>
      </c>
      <c r="I2366" s="12" t="s">
        <v>199</v>
      </c>
      <c r="M2366" s="12" t="s">
        <v>8260</v>
      </c>
      <c r="Q2366" s="77">
        <v>1968</v>
      </c>
      <c r="S2366" s="8" t="s">
        <v>8261</v>
      </c>
      <c r="T2366" s="90"/>
      <c r="U2366" s="90" t="s">
        <v>816</v>
      </c>
    </row>
    <row r="2367" spans="1:24" ht="15" customHeight="1" x14ac:dyDescent="0.25">
      <c r="A2367" s="15" t="s">
        <v>24</v>
      </c>
      <c r="B2367" s="15">
        <v>3046</v>
      </c>
      <c r="C2367" s="12" t="s">
        <v>8262</v>
      </c>
      <c r="D2367" s="10" t="s">
        <v>1618</v>
      </c>
      <c r="E2367" s="12" t="s">
        <v>8197</v>
      </c>
      <c r="F2367" s="12" t="s">
        <v>1619</v>
      </c>
      <c r="G2367" s="75" t="s">
        <v>5196</v>
      </c>
      <c r="H2367" s="38" t="s">
        <v>8240</v>
      </c>
      <c r="I2367" s="12" t="s">
        <v>74</v>
      </c>
      <c r="M2367" s="12" t="s">
        <v>8263</v>
      </c>
      <c r="Q2367" s="77"/>
      <c r="T2367" s="90"/>
      <c r="U2367" s="90" t="s">
        <v>816</v>
      </c>
    </row>
    <row r="2368" spans="1:24" ht="15" customHeight="1" x14ac:dyDescent="0.25">
      <c r="A2368" s="15" t="s">
        <v>24</v>
      </c>
      <c r="B2368" s="15">
        <v>3047</v>
      </c>
      <c r="C2368" s="12" t="s">
        <v>8264</v>
      </c>
      <c r="D2368" s="10" t="s">
        <v>1618</v>
      </c>
      <c r="E2368" s="12" t="s">
        <v>8197</v>
      </c>
      <c r="F2368" s="12" t="s">
        <v>1619</v>
      </c>
      <c r="G2368" s="75" t="s">
        <v>5196</v>
      </c>
      <c r="I2368" s="12" t="s">
        <v>74</v>
      </c>
      <c r="M2368" s="12" t="s">
        <v>8265</v>
      </c>
      <c r="Q2368" s="77">
        <v>40321</v>
      </c>
      <c r="S2368" s="8" t="s">
        <v>8258</v>
      </c>
      <c r="T2368" s="90" t="s">
        <v>816</v>
      </c>
      <c r="U2368" s="90"/>
    </row>
    <row r="2369" spans="1:21" ht="15" customHeight="1" x14ac:dyDescent="0.25">
      <c r="A2369" s="15" t="s">
        <v>24</v>
      </c>
      <c r="B2369" s="15">
        <v>3048</v>
      </c>
      <c r="C2369" s="12" t="s">
        <v>8266</v>
      </c>
      <c r="D2369" s="10" t="s">
        <v>1618</v>
      </c>
      <c r="E2369" s="12" t="s">
        <v>8197</v>
      </c>
      <c r="F2369" s="12" t="s">
        <v>1619</v>
      </c>
      <c r="G2369" s="75" t="s">
        <v>5196</v>
      </c>
      <c r="H2369" s="38" t="s">
        <v>8267</v>
      </c>
      <c r="I2369" s="12" t="s">
        <v>74</v>
      </c>
      <c r="M2369" s="12" t="s">
        <v>8268</v>
      </c>
      <c r="Q2369" s="77" t="s">
        <v>8269</v>
      </c>
      <c r="S2369" s="8" t="s">
        <v>167</v>
      </c>
      <c r="T2369" s="90"/>
      <c r="U2369" s="90" t="s">
        <v>816</v>
      </c>
    </row>
    <row r="2370" spans="1:21" ht="15" customHeight="1" x14ac:dyDescent="0.25">
      <c r="A2370" s="15" t="s">
        <v>24</v>
      </c>
      <c r="B2370" s="15">
        <v>3049</v>
      </c>
      <c r="C2370" s="12" t="s">
        <v>8270</v>
      </c>
      <c r="D2370" s="10" t="s">
        <v>1618</v>
      </c>
      <c r="E2370" s="12" t="s">
        <v>8197</v>
      </c>
      <c r="F2370" s="12" t="s">
        <v>1619</v>
      </c>
      <c r="G2370" s="75" t="s">
        <v>5196</v>
      </c>
      <c r="H2370" s="38" t="s">
        <v>8271</v>
      </c>
      <c r="I2370" s="12" t="s">
        <v>74</v>
      </c>
      <c r="M2370" s="12" t="s">
        <v>8272</v>
      </c>
      <c r="Q2370" s="77"/>
      <c r="S2370" s="8" t="s">
        <v>8273</v>
      </c>
      <c r="T2370" s="90"/>
      <c r="U2370" s="90" t="s">
        <v>816</v>
      </c>
    </row>
    <row r="2371" spans="1:21" ht="15" customHeight="1" x14ac:dyDescent="0.25">
      <c r="A2371" s="15" t="s">
        <v>24</v>
      </c>
      <c r="B2371" s="15">
        <v>3050</v>
      </c>
      <c r="C2371" s="12" t="s">
        <v>8274</v>
      </c>
      <c r="D2371" s="10" t="s">
        <v>1618</v>
      </c>
      <c r="E2371" s="12" t="s">
        <v>8197</v>
      </c>
      <c r="F2371" s="12" t="s">
        <v>1619</v>
      </c>
      <c r="G2371" s="75" t="s">
        <v>5196</v>
      </c>
      <c r="H2371" s="38" t="s">
        <v>8275</v>
      </c>
      <c r="I2371" s="12" t="s">
        <v>74</v>
      </c>
      <c r="M2371" s="12" t="s">
        <v>8276</v>
      </c>
      <c r="Q2371" s="77" t="s">
        <v>8277</v>
      </c>
      <c r="S2371" s="8" t="s">
        <v>5690</v>
      </c>
      <c r="T2371" s="90"/>
      <c r="U2371" s="90" t="s">
        <v>816</v>
      </c>
    </row>
    <row r="2372" spans="1:21" ht="15" customHeight="1" x14ac:dyDescent="0.25">
      <c r="A2372" s="15" t="s">
        <v>24</v>
      </c>
      <c r="B2372" s="15">
        <v>3051</v>
      </c>
      <c r="C2372" s="8">
        <v>81</v>
      </c>
      <c r="D2372" s="10" t="s">
        <v>1618</v>
      </c>
      <c r="E2372" s="12" t="s">
        <v>8197</v>
      </c>
      <c r="F2372" s="12" t="s">
        <v>1619</v>
      </c>
      <c r="G2372" s="75" t="s">
        <v>5196</v>
      </c>
      <c r="H2372" s="38" t="s">
        <v>8246</v>
      </c>
      <c r="I2372" s="12" t="s">
        <v>74</v>
      </c>
      <c r="M2372" s="12" t="s">
        <v>8278</v>
      </c>
      <c r="Q2372" s="77">
        <v>38133</v>
      </c>
      <c r="S2372" s="8" t="s">
        <v>8279</v>
      </c>
      <c r="T2372" s="90" t="s">
        <v>1067</v>
      </c>
      <c r="U2372" s="90" t="s">
        <v>816</v>
      </c>
    </row>
    <row r="2373" spans="1:21" ht="15" customHeight="1" x14ac:dyDescent="0.25">
      <c r="A2373" s="15" t="s">
        <v>24</v>
      </c>
      <c r="B2373" s="15">
        <v>3052</v>
      </c>
      <c r="C2373" s="12" t="s">
        <v>8280</v>
      </c>
      <c r="D2373" s="10" t="s">
        <v>1618</v>
      </c>
      <c r="E2373" s="12" t="s">
        <v>8197</v>
      </c>
      <c r="F2373" s="12" t="s">
        <v>1619</v>
      </c>
      <c r="G2373" s="75" t="s">
        <v>5196</v>
      </c>
      <c r="H2373" s="38" t="s">
        <v>8281</v>
      </c>
      <c r="I2373" s="12" t="s">
        <v>74</v>
      </c>
      <c r="M2373" s="12" t="s">
        <v>8282</v>
      </c>
      <c r="Q2373" s="77" t="s">
        <v>8248</v>
      </c>
      <c r="S2373" s="8" t="s">
        <v>167</v>
      </c>
      <c r="T2373" s="90"/>
      <c r="U2373" s="90" t="s">
        <v>816</v>
      </c>
    </row>
    <row r="2374" spans="1:21" ht="15" customHeight="1" x14ac:dyDescent="0.25">
      <c r="A2374" s="15" t="s">
        <v>24</v>
      </c>
      <c r="B2374" s="15">
        <v>3053</v>
      </c>
      <c r="C2374" s="12" t="s">
        <v>8283</v>
      </c>
      <c r="D2374" s="10" t="s">
        <v>1618</v>
      </c>
      <c r="E2374" s="12" t="s">
        <v>8197</v>
      </c>
      <c r="F2374" s="12" t="s">
        <v>1619</v>
      </c>
      <c r="G2374" s="75" t="s">
        <v>5196</v>
      </c>
      <c r="I2374" s="12" t="s">
        <v>74</v>
      </c>
      <c r="M2374" s="12" t="s">
        <v>8284</v>
      </c>
      <c r="Q2374" s="77" t="s">
        <v>8248</v>
      </c>
      <c r="S2374" s="8" t="s">
        <v>167</v>
      </c>
      <c r="T2374" s="90"/>
      <c r="U2374" s="90" t="s">
        <v>816</v>
      </c>
    </row>
    <row r="2375" spans="1:21" ht="15" customHeight="1" x14ac:dyDescent="0.25">
      <c r="A2375" s="15" t="s">
        <v>24</v>
      </c>
      <c r="B2375" s="15">
        <v>3054</v>
      </c>
      <c r="C2375" s="12" t="s">
        <v>8285</v>
      </c>
      <c r="D2375" s="10" t="s">
        <v>1618</v>
      </c>
      <c r="E2375" s="12" t="s">
        <v>8197</v>
      </c>
      <c r="F2375" s="12" t="s">
        <v>1619</v>
      </c>
      <c r="G2375" s="75" t="s">
        <v>5196</v>
      </c>
      <c r="H2375" s="38" t="s">
        <v>2504</v>
      </c>
      <c r="I2375" s="12" t="s">
        <v>74</v>
      </c>
      <c r="M2375" s="12" t="s">
        <v>8286</v>
      </c>
      <c r="Q2375" s="77" t="s">
        <v>8222</v>
      </c>
      <c r="S2375" s="8" t="s">
        <v>8279</v>
      </c>
      <c r="T2375" s="90"/>
      <c r="U2375" s="90" t="s">
        <v>816</v>
      </c>
    </row>
    <row r="2376" spans="1:21" ht="15" customHeight="1" x14ac:dyDescent="0.25">
      <c r="A2376" s="15" t="s">
        <v>24</v>
      </c>
      <c r="B2376" s="15">
        <v>3055</v>
      </c>
      <c r="C2376" s="12" t="s">
        <v>8287</v>
      </c>
      <c r="D2376" s="10" t="s">
        <v>1618</v>
      </c>
      <c r="E2376" s="12" t="s">
        <v>8197</v>
      </c>
      <c r="F2376" s="12" t="s">
        <v>1619</v>
      </c>
      <c r="G2376" s="75" t="s">
        <v>5196</v>
      </c>
      <c r="H2376" s="38" t="s">
        <v>2504</v>
      </c>
      <c r="I2376" s="12" t="s">
        <v>74</v>
      </c>
      <c r="M2376" s="12" t="s">
        <v>8288</v>
      </c>
      <c r="Q2376" s="77" t="s">
        <v>8222</v>
      </c>
      <c r="S2376" s="8" t="s">
        <v>8279</v>
      </c>
      <c r="T2376" s="90"/>
      <c r="U2376" s="90" t="s">
        <v>816</v>
      </c>
    </row>
    <row r="2377" spans="1:21" ht="15" customHeight="1" x14ac:dyDescent="0.25">
      <c r="A2377" s="15" t="s">
        <v>24</v>
      </c>
      <c r="B2377" s="15">
        <v>3056</v>
      </c>
      <c r="C2377" s="8">
        <v>82</v>
      </c>
      <c r="D2377" s="10" t="s">
        <v>1618</v>
      </c>
      <c r="E2377" s="12" t="s">
        <v>8197</v>
      </c>
      <c r="F2377" s="12" t="s">
        <v>1619</v>
      </c>
      <c r="G2377" s="75" t="s">
        <v>5196</v>
      </c>
      <c r="H2377" s="38" t="s">
        <v>8246</v>
      </c>
      <c r="I2377" s="12" t="s">
        <v>74</v>
      </c>
      <c r="M2377" s="12" t="s">
        <v>8289</v>
      </c>
      <c r="Q2377" s="77">
        <v>38134</v>
      </c>
      <c r="S2377" s="8" t="s">
        <v>8279</v>
      </c>
      <c r="T2377" s="90" t="s">
        <v>1067</v>
      </c>
      <c r="U2377" s="90" t="s">
        <v>816</v>
      </c>
    </row>
    <row r="2378" spans="1:21" ht="15" customHeight="1" x14ac:dyDescent="0.25">
      <c r="A2378" s="15" t="s">
        <v>24</v>
      </c>
      <c r="B2378" s="15">
        <v>3057</v>
      </c>
      <c r="C2378" s="8">
        <v>77</v>
      </c>
      <c r="D2378" s="10" t="s">
        <v>1618</v>
      </c>
      <c r="E2378" s="12" t="s">
        <v>8197</v>
      </c>
      <c r="F2378" s="12" t="s">
        <v>1619</v>
      </c>
      <c r="G2378" s="75" t="s">
        <v>5196</v>
      </c>
      <c r="H2378" s="38" t="s">
        <v>3935</v>
      </c>
      <c r="I2378" s="12" t="s">
        <v>74</v>
      </c>
      <c r="M2378" s="12" t="s">
        <v>8290</v>
      </c>
      <c r="Q2378" s="77">
        <v>38134</v>
      </c>
      <c r="S2378" s="8" t="s">
        <v>8279</v>
      </c>
      <c r="T2378" s="90" t="s">
        <v>1067</v>
      </c>
      <c r="U2378" s="90" t="s">
        <v>816</v>
      </c>
    </row>
    <row r="2379" spans="1:21" ht="15" customHeight="1" x14ac:dyDescent="0.25">
      <c r="A2379" s="15" t="s">
        <v>24</v>
      </c>
      <c r="B2379" s="15">
        <v>3058</v>
      </c>
      <c r="C2379" s="12" t="s">
        <v>8291</v>
      </c>
      <c r="D2379" s="10" t="s">
        <v>1618</v>
      </c>
      <c r="E2379" s="12" t="s">
        <v>8197</v>
      </c>
      <c r="F2379" s="12" t="s">
        <v>1619</v>
      </c>
      <c r="G2379" s="75" t="s">
        <v>5196</v>
      </c>
      <c r="H2379" s="38" t="s">
        <v>8292</v>
      </c>
      <c r="I2379" s="12" t="s">
        <v>74</v>
      </c>
      <c r="M2379" s="12" t="s">
        <v>8293</v>
      </c>
      <c r="Q2379" s="77" t="s">
        <v>8222</v>
      </c>
      <c r="S2379" s="8" t="s">
        <v>8279</v>
      </c>
      <c r="T2379" s="90"/>
      <c r="U2379" s="90" t="s">
        <v>816</v>
      </c>
    </row>
    <row r="2380" spans="1:21" ht="15" customHeight="1" x14ac:dyDescent="0.25">
      <c r="A2380" s="15" t="s">
        <v>24</v>
      </c>
      <c r="B2380" s="15">
        <v>3059</v>
      </c>
      <c r="C2380" s="12" t="s">
        <v>8294</v>
      </c>
      <c r="D2380" s="10" t="s">
        <v>1618</v>
      </c>
      <c r="E2380" s="12" t="s">
        <v>8197</v>
      </c>
      <c r="F2380" s="12" t="s">
        <v>1619</v>
      </c>
      <c r="G2380" s="75" t="s">
        <v>5196</v>
      </c>
      <c r="H2380" s="38" t="s">
        <v>8292</v>
      </c>
      <c r="I2380" s="12" t="s">
        <v>74</v>
      </c>
      <c r="M2380" s="12" t="s">
        <v>8288</v>
      </c>
      <c r="Q2380" s="77" t="s">
        <v>8222</v>
      </c>
      <c r="S2380" s="8" t="s">
        <v>8279</v>
      </c>
      <c r="T2380" s="90"/>
      <c r="U2380" s="90" t="s">
        <v>816</v>
      </c>
    </row>
    <row r="2381" spans="1:21" ht="15" customHeight="1" x14ac:dyDescent="0.25">
      <c r="A2381" s="15" t="s">
        <v>24</v>
      </c>
      <c r="B2381" s="15">
        <v>3060</v>
      </c>
      <c r="C2381" s="12" t="s">
        <v>8295</v>
      </c>
      <c r="D2381" s="10" t="s">
        <v>1618</v>
      </c>
      <c r="E2381" s="12" t="s">
        <v>8197</v>
      </c>
      <c r="F2381" s="12" t="s">
        <v>1619</v>
      </c>
      <c r="G2381" s="75" t="s">
        <v>5196</v>
      </c>
      <c r="H2381" s="38" t="s">
        <v>8292</v>
      </c>
      <c r="I2381" s="12" t="s">
        <v>74</v>
      </c>
      <c r="M2381" s="12" t="s">
        <v>8296</v>
      </c>
      <c r="Q2381" s="77" t="s">
        <v>8297</v>
      </c>
      <c r="S2381" s="8" t="s">
        <v>195</v>
      </c>
      <c r="T2381" s="90"/>
      <c r="U2381" s="90" t="s">
        <v>816</v>
      </c>
    </row>
    <row r="2382" spans="1:21" ht="15" customHeight="1" x14ac:dyDescent="0.25">
      <c r="A2382" s="15" t="s">
        <v>24</v>
      </c>
      <c r="B2382" s="15">
        <v>3061</v>
      </c>
      <c r="C2382" s="12" t="s">
        <v>8298</v>
      </c>
      <c r="D2382" s="10" t="s">
        <v>1618</v>
      </c>
      <c r="E2382" s="12" t="s">
        <v>8197</v>
      </c>
      <c r="F2382" s="12" t="s">
        <v>1619</v>
      </c>
      <c r="G2382" s="75" t="s">
        <v>5196</v>
      </c>
      <c r="H2382" s="38" t="s">
        <v>8292</v>
      </c>
      <c r="I2382" s="12" t="s">
        <v>74</v>
      </c>
      <c r="M2382" s="12" t="s">
        <v>8299</v>
      </c>
      <c r="Q2382" s="77" t="s">
        <v>8300</v>
      </c>
      <c r="S2382" s="8" t="s">
        <v>2848</v>
      </c>
      <c r="T2382" s="90"/>
      <c r="U2382" s="90" t="s">
        <v>816</v>
      </c>
    </row>
    <row r="2383" spans="1:21" ht="15" customHeight="1" x14ac:dyDescent="0.25">
      <c r="A2383" s="15" t="s">
        <v>24</v>
      </c>
      <c r="B2383" s="15">
        <v>3062</v>
      </c>
      <c r="C2383" s="12" t="s">
        <v>8301</v>
      </c>
      <c r="D2383" s="10" t="s">
        <v>1618</v>
      </c>
      <c r="E2383" s="12" t="s">
        <v>8197</v>
      </c>
      <c r="F2383" s="12" t="s">
        <v>1619</v>
      </c>
      <c r="G2383" s="75" t="s">
        <v>5196</v>
      </c>
      <c r="H2383" s="38" t="s">
        <v>8275</v>
      </c>
      <c r="I2383" s="12" t="s">
        <v>74</v>
      </c>
      <c r="M2383" s="12" t="s">
        <v>8302</v>
      </c>
      <c r="Q2383" s="77" t="s">
        <v>8269</v>
      </c>
      <c r="S2383" s="8" t="s">
        <v>167</v>
      </c>
      <c r="T2383" s="90"/>
      <c r="U2383" s="90" t="s">
        <v>816</v>
      </c>
    </row>
    <row r="2384" spans="1:21" ht="15" customHeight="1" x14ac:dyDescent="0.25">
      <c r="A2384" s="15" t="s">
        <v>24</v>
      </c>
      <c r="B2384" s="15">
        <v>3063</v>
      </c>
      <c r="C2384" s="12" t="s">
        <v>8303</v>
      </c>
      <c r="D2384" s="10" t="s">
        <v>1618</v>
      </c>
      <c r="E2384" s="12" t="s">
        <v>8197</v>
      </c>
      <c r="F2384" s="12" t="s">
        <v>1619</v>
      </c>
      <c r="G2384" s="75" t="s">
        <v>5196</v>
      </c>
      <c r="H2384" s="38" t="s">
        <v>2504</v>
      </c>
      <c r="I2384" s="12" t="s">
        <v>74</v>
      </c>
      <c r="M2384" s="12" t="s">
        <v>8304</v>
      </c>
      <c r="Q2384" s="77" t="s">
        <v>8222</v>
      </c>
      <c r="S2384" s="8" t="s">
        <v>8279</v>
      </c>
      <c r="T2384" s="90"/>
      <c r="U2384" s="90" t="s">
        <v>816</v>
      </c>
    </row>
    <row r="2385" spans="1:21" ht="15" customHeight="1" x14ac:dyDescent="0.25">
      <c r="A2385" s="15" t="s">
        <v>24</v>
      </c>
      <c r="B2385" s="15">
        <v>3064</v>
      </c>
      <c r="C2385" s="12" t="s">
        <v>8305</v>
      </c>
      <c r="D2385" s="10" t="s">
        <v>4426</v>
      </c>
      <c r="E2385" s="12" t="s">
        <v>8197</v>
      </c>
      <c r="F2385" s="12" t="s">
        <v>4427</v>
      </c>
      <c r="G2385" s="75" t="s">
        <v>4428</v>
      </c>
      <c r="I2385" s="12" t="s">
        <v>74</v>
      </c>
      <c r="M2385" s="12" t="s">
        <v>8306</v>
      </c>
      <c r="Q2385" s="77" t="s">
        <v>8300</v>
      </c>
      <c r="S2385" s="8" t="s">
        <v>2848</v>
      </c>
      <c r="T2385" s="90"/>
      <c r="U2385" s="90" t="s">
        <v>816</v>
      </c>
    </row>
    <row r="2386" spans="1:21" ht="15" customHeight="1" x14ac:dyDescent="0.25">
      <c r="A2386" s="15" t="s">
        <v>24</v>
      </c>
      <c r="B2386" s="15">
        <v>3065</v>
      </c>
      <c r="C2386" s="12" t="s">
        <v>8307</v>
      </c>
      <c r="D2386" s="10" t="s">
        <v>1618</v>
      </c>
      <c r="E2386" s="12" t="s">
        <v>8197</v>
      </c>
      <c r="F2386" s="12" t="s">
        <v>1619</v>
      </c>
      <c r="G2386" s="75" t="s">
        <v>5196</v>
      </c>
      <c r="H2386" s="38" t="s">
        <v>8292</v>
      </c>
      <c r="I2386" s="12" t="s">
        <v>74</v>
      </c>
      <c r="M2386" s="12" t="s">
        <v>8308</v>
      </c>
      <c r="Q2386" s="77" t="s">
        <v>8297</v>
      </c>
      <c r="S2386" s="8" t="s">
        <v>195</v>
      </c>
      <c r="T2386" s="90"/>
      <c r="U2386" s="90" t="s">
        <v>816</v>
      </c>
    </row>
    <row r="2387" spans="1:21" ht="15" customHeight="1" x14ac:dyDescent="0.25">
      <c r="A2387" s="15" t="s">
        <v>24</v>
      </c>
      <c r="B2387" s="15">
        <v>3066</v>
      </c>
      <c r="D2387" s="10" t="s">
        <v>8309</v>
      </c>
      <c r="E2387" s="12" t="s">
        <v>8197</v>
      </c>
      <c r="F2387" s="12" t="s">
        <v>4015</v>
      </c>
      <c r="G2387" s="75" t="s">
        <v>8310</v>
      </c>
      <c r="H2387" s="38" t="s">
        <v>2513</v>
      </c>
      <c r="I2387" s="12" t="s">
        <v>74</v>
      </c>
      <c r="M2387" s="12" t="s">
        <v>8311</v>
      </c>
      <c r="Q2387" s="77">
        <v>28397</v>
      </c>
      <c r="S2387" s="8" t="s">
        <v>167</v>
      </c>
      <c r="T2387" s="90" t="s">
        <v>120</v>
      </c>
      <c r="U2387" s="90" t="s">
        <v>816</v>
      </c>
    </row>
    <row r="2388" spans="1:21" ht="15" customHeight="1" x14ac:dyDescent="0.25">
      <c r="A2388" s="15" t="s">
        <v>24</v>
      </c>
      <c r="B2388" s="15">
        <v>3067</v>
      </c>
      <c r="D2388" s="10" t="s">
        <v>8309</v>
      </c>
      <c r="E2388" s="12" t="s">
        <v>8197</v>
      </c>
      <c r="F2388" s="12" t="s">
        <v>4015</v>
      </c>
      <c r="G2388" s="75" t="s">
        <v>8310</v>
      </c>
      <c r="H2388" s="38" t="s">
        <v>8267</v>
      </c>
      <c r="I2388" s="12" t="s">
        <v>74</v>
      </c>
      <c r="M2388" s="12" t="s">
        <v>8312</v>
      </c>
      <c r="Q2388" s="77"/>
      <c r="S2388" s="8" t="s">
        <v>8313</v>
      </c>
      <c r="T2388" s="90"/>
      <c r="U2388" s="90" t="s">
        <v>816</v>
      </c>
    </row>
    <row r="2389" spans="1:21" ht="15" customHeight="1" x14ac:dyDescent="0.25">
      <c r="A2389" s="15" t="s">
        <v>24</v>
      </c>
      <c r="B2389" s="15">
        <v>3068</v>
      </c>
      <c r="C2389" s="12" t="s">
        <v>8314</v>
      </c>
      <c r="D2389" s="10" t="s">
        <v>3935</v>
      </c>
      <c r="E2389" s="12" t="s">
        <v>8197</v>
      </c>
      <c r="F2389" s="12" t="s">
        <v>2505</v>
      </c>
      <c r="G2389" s="75" t="s">
        <v>831</v>
      </c>
      <c r="H2389" s="38" t="s">
        <v>8315</v>
      </c>
      <c r="I2389" s="12" t="s">
        <v>74</v>
      </c>
      <c r="M2389" s="12" t="s">
        <v>8316</v>
      </c>
      <c r="Q2389" s="77" t="s">
        <v>8317</v>
      </c>
      <c r="S2389" s="8" t="s">
        <v>129</v>
      </c>
      <c r="T2389" s="90"/>
      <c r="U2389" s="90" t="s">
        <v>816</v>
      </c>
    </row>
    <row r="2390" spans="1:21" ht="15" customHeight="1" x14ac:dyDescent="0.25">
      <c r="A2390" s="15" t="s">
        <v>24</v>
      </c>
      <c r="B2390" s="15">
        <v>3069</v>
      </c>
      <c r="C2390" s="12" t="s">
        <v>8318</v>
      </c>
      <c r="D2390" s="10" t="s">
        <v>3935</v>
      </c>
      <c r="E2390" s="12" t="s">
        <v>8197</v>
      </c>
      <c r="F2390" s="12" t="s">
        <v>2505</v>
      </c>
      <c r="G2390" s="75" t="s">
        <v>831</v>
      </c>
      <c r="I2390" s="12" t="s">
        <v>74</v>
      </c>
      <c r="M2390" s="12" t="s">
        <v>8319</v>
      </c>
      <c r="Q2390" s="77"/>
      <c r="S2390" s="8" t="s">
        <v>816</v>
      </c>
      <c r="T2390" s="90" t="s">
        <v>816</v>
      </c>
      <c r="U2390" s="90"/>
    </row>
    <row r="2391" spans="1:21" ht="15" customHeight="1" x14ac:dyDescent="0.25">
      <c r="A2391" s="15" t="s">
        <v>24</v>
      </c>
      <c r="B2391" s="15">
        <v>3070</v>
      </c>
      <c r="C2391" s="12" t="s">
        <v>8320</v>
      </c>
      <c r="D2391" s="10" t="s">
        <v>3935</v>
      </c>
      <c r="E2391" s="12" t="s">
        <v>8197</v>
      </c>
      <c r="F2391" s="12" t="s">
        <v>2505</v>
      </c>
      <c r="G2391" s="75" t="s">
        <v>831</v>
      </c>
      <c r="H2391" s="38" t="s">
        <v>2504</v>
      </c>
      <c r="I2391" s="12" t="s">
        <v>74</v>
      </c>
      <c r="M2391" s="12" t="s">
        <v>8321</v>
      </c>
      <c r="Q2391" s="77" t="s">
        <v>8222</v>
      </c>
      <c r="S2391" s="8" t="s">
        <v>8279</v>
      </c>
      <c r="T2391" s="90"/>
      <c r="U2391" s="90" t="s">
        <v>816</v>
      </c>
    </row>
    <row r="2392" spans="1:21" ht="15" customHeight="1" x14ac:dyDescent="0.25">
      <c r="A2392" s="15" t="s">
        <v>24</v>
      </c>
      <c r="B2392" s="15">
        <v>3071</v>
      </c>
      <c r="C2392" s="12" t="s">
        <v>8322</v>
      </c>
      <c r="D2392" s="10" t="s">
        <v>3935</v>
      </c>
      <c r="E2392" s="12" t="s">
        <v>8197</v>
      </c>
      <c r="F2392" s="12" t="s">
        <v>2505</v>
      </c>
      <c r="G2392" s="75" t="s">
        <v>831</v>
      </c>
      <c r="H2392" s="38" t="s">
        <v>2504</v>
      </c>
      <c r="I2392" s="12" t="s">
        <v>74</v>
      </c>
      <c r="M2392" s="12" t="s">
        <v>8288</v>
      </c>
      <c r="Q2392" s="77" t="s">
        <v>8222</v>
      </c>
      <c r="S2392" s="8" t="s">
        <v>8279</v>
      </c>
      <c r="T2392" s="90"/>
      <c r="U2392" s="90" t="s">
        <v>816</v>
      </c>
    </row>
    <row r="2393" spans="1:21" ht="15" customHeight="1" x14ac:dyDescent="0.25">
      <c r="A2393" s="15" t="s">
        <v>24</v>
      </c>
      <c r="B2393" s="15">
        <v>3072</v>
      </c>
      <c r="C2393" s="12" t="s">
        <v>8323</v>
      </c>
      <c r="D2393" s="10" t="s">
        <v>3935</v>
      </c>
      <c r="E2393" s="12" t="s">
        <v>8197</v>
      </c>
      <c r="F2393" s="12" t="s">
        <v>2505</v>
      </c>
      <c r="G2393" s="75" t="s">
        <v>831</v>
      </c>
      <c r="H2393" s="38" t="s">
        <v>8275</v>
      </c>
      <c r="I2393" s="12" t="s">
        <v>74</v>
      </c>
      <c r="M2393" s="12" t="s">
        <v>8324</v>
      </c>
      <c r="Q2393" s="77"/>
      <c r="T2393" s="90"/>
      <c r="U2393" s="90" t="s">
        <v>816</v>
      </c>
    </row>
    <row r="2394" spans="1:21" ht="15" customHeight="1" x14ac:dyDescent="0.25">
      <c r="A2394" s="15" t="s">
        <v>24</v>
      </c>
      <c r="B2394" s="15">
        <v>3073</v>
      </c>
      <c r="C2394" s="12" t="s">
        <v>8325</v>
      </c>
      <c r="D2394" s="10" t="s">
        <v>3935</v>
      </c>
      <c r="E2394" s="12" t="s">
        <v>8197</v>
      </c>
      <c r="F2394" s="12" t="s">
        <v>2505</v>
      </c>
      <c r="G2394" s="75" t="s">
        <v>831</v>
      </c>
      <c r="H2394" s="38" t="s">
        <v>2504</v>
      </c>
      <c r="I2394" s="12" t="s">
        <v>74</v>
      </c>
      <c r="M2394" s="12" t="s">
        <v>8326</v>
      </c>
      <c r="Q2394" s="77" t="s">
        <v>8222</v>
      </c>
      <c r="S2394" s="8" t="s">
        <v>8223</v>
      </c>
      <c r="T2394" s="90"/>
      <c r="U2394" s="90" t="s">
        <v>816</v>
      </c>
    </row>
    <row r="2395" spans="1:21" ht="15" customHeight="1" x14ac:dyDescent="0.25">
      <c r="A2395" s="15" t="s">
        <v>24</v>
      </c>
      <c r="B2395" s="15">
        <v>3074</v>
      </c>
      <c r="C2395" s="12" t="s">
        <v>8327</v>
      </c>
      <c r="D2395" s="10" t="s">
        <v>3935</v>
      </c>
      <c r="E2395" s="12" t="s">
        <v>8197</v>
      </c>
      <c r="F2395" s="12" t="s">
        <v>2505</v>
      </c>
      <c r="G2395" s="75" t="s">
        <v>831</v>
      </c>
      <c r="H2395" s="38" t="s">
        <v>8240</v>
      </c>
      <c r="I2395" s="12" t="s">
        <v>74</v>
      </c>
      <c r="M2395" s="12" t="s">
        <v>8328</v>
      </c>
      <c r="Q2395" s="77" t="s">
        <v>8329</v>
      </c>
      <c r="S2395" s="8" t="s">
        <v>8330</v>
      </c>
      <c r="T2395" s="90"/>
      <c r="U2395" s="90" t="s">
        <v>816</v>
      </c>
    </row>
    <row r="2396" spans="1:21" ht="15" customHeight="1" x14ac:dyDescent="0.25">
      <c r="A2396" s="15" t="s">
        <v>24</v>
      </c>
      <c r="B2396" s="15">
        <v>3075</v>
      </c>
      <c r="C2396" s="12" t="s">
        <v>8331</v>
      </c>
      <c r="D2396" s="10" t="s">
        <v>3935</v>
      </c>
      <c r="E2396" s="12" t="s">
        <v>8197</v>
      </c>
      <c r="F2396" s="12" t="s">
        <v>2505</v>
      </c>
      <c r="G2396" s="75" t="s">
        <v>831</v>
      </c>
      <c r="H2396" s="38" t="s">
        <v>2504</v>
      </c>
      <c r="I2396" s="12" t="s">
        <v>74</v>
      </c>
      <c r="M2396" s="12" t="s">
        <v>8332</v>
      </c>
      <c r="Q2396" s="77" t="s">
        <v>8222</v>
      </c>
      <c r="S2396" s="8" t="s">
        <v>8223</v>
      </c>
      <c r="T2396" s="90"/>
      <c r="U2396" s="90" t="s">
        <v>816</v>
      </c>
    </row>
    <row r="2397" spans="1:21" ht="15" customHeight="1" x14ac:dyDescent="0.25">
      <c r="A2397" s="15" t="s">
        <v>24</v>
      </c>
      <c r="B2397" s="15">
        <v>3076</v>
      </c>
      <c r="C2397" s="12" t="s">
        <v>8333</v>
      </c>
      <c r="D2397" s="10" t="s">
        <v>3935</v>
      </c>
      <c r="E2397" s="12" t="s">
        <v>8197</v>
      </c>
      <c r="F2397" s="12" t="s">
        <v>2505</v>
      </c>
      <c r="G2397" s="75" t="s">
        <v>831</v>
      </c>
      <c r="H2397" s="38" t="s">
        <v>2504</v>
      </c>
      <c r="I2397" s="12" t="s">
        <v>74</v>
      </c>
      <c r="M2397" s="12" t="s">
        <v>8334</v>
      </c>
      <c r="Q2397" s="77" t="s">
        <v>8335</v>
      </c>
      <c r="S2397" s="8" t="s">
        <v>119</v>
      </c>
      <c r="T2397" s="90"/>
      <c r="U2397" s="90" t="s">
        <v>816</v>
      </c>
    </row>
    <row r="2398" spans="1:21" ht="15" customHeight="1" x14ac:dyDescent="0.25">
      <c r="A2398" s="15" t="s">
        <v>24</v>
      </c>
      <c r="B2398" s="15">
        <v>3077</v>
      </c>
      <c r="C2398" s="12" t="s">
        <v>8336</v>
      </c>
      <c r="D2398" s="10" t="s">
        <v>3935</v>
      </c>
      <c r="E2398" s="12" t="s">
        <v>8197</v>
      </c>
      <c r="F2398" s="12" t="s">
        <v>2505</v>
      </c>
      <c r="G2398" s="75" t="s">
        <v>831</v>
      </c>
      <c r="H2398" s="38" t="s">
        <v>8337</v>
      </c>
      <c r="I2398" s="12" t="s">
        <v>74</v>
      </c>
      <c r="M2398" s="12" t="s">
        <v>8338</v>
      </c>
      <c r="Q2398" s="77" t="s">
        <v>8317</v>
      </c>
      <c r="S2398" s="8" t="s">
        <v>129</v>
      </c>
      <c r="T2398" s="90"/>
      <c r="U2398" s="90" t="s">
        <v>816</v>
      </c>
    </row>
    <row r="2399" spans="1:21" ht="15" customHeight="1" x14ac:dyDescent="0.25">
      <c r="A2399" s="15" t="s">
        <v>24</v>
      </c>
      <c r="B2399" s="15">
        <v>3078</v>
      </c>
      <c r="C2399" s="12" t="s">
        <v>8339</v>
      </c>
      <c r="D2399" s="10" t="s">
        <v>3935</v>
      </c>
      <c r="E2399" s="12" t="s">
        <v>8197</v>
      </c>
      <c r="F2399" s="12" t="s">
        <v>2505</v>
      </c>
      <c r="G2399" s="75" t="s">
        <v>831</v>
      </c>
      <c r="H2399" s="38" t="s">
        <v>8340</v>
      </c>
      <c r="I2399" s="12" t="s">
        <v>74</v>
      </c>
      <c r="M2399" s="12" t="s">
        <v>8341</v>
      </c>
      <c r="Q2399" s="77">
        <v>10962</v>
      </c>
      <c r="S2399" s="8" t="s">
        <v>167</v>
      </c>
      <c r="T2399" s="90" t="s">
        <v>167</v>
      </c>
      <c r="U2399" s="90" t="s">
        <v>816</v>
      </c>
    </row>
    <row r="2400" spans="1:21" ht="15" customHeight="1" x14ac:dyDescent="0.25">
      <c r="A2400" s="15" t="s">
        <v>24</v>
      </c>
      <c r="B2400" s="15">
        <v>3079</v>
      </c>
      <c r="C2400" s="12" t="s">
        <v>8342</v>
      </c>
      <c r="D2400" s="10" t="s">
        <v>3935</v>
      </c>
      <c r="E2400" s="12" t="s">
        <v>8197</v>
      </c>
      <c r="F2400" s="12" t="s">
        <v>2505</v>
      </c>
      <c r="G2400" s="75" t="s">
        <v>831</v>
      </c>
      <c r="H2400" s="38" t="s">
        <v>8343</v>
      </c>
      <c r="I2400" s="12" t="s">
        <v>74</v>
      </c>
      <c r="M2400" s="12" t="s">
        <v>8344</v>
      </c>
      <c r="Q2400" s="77" t="s">
        <v>8345</v>
      </c>
      <c r="S2400" s="8" t="s">
        <v>8346</v>
      </c>
      <c r="T2400" s="90"/>
      <c r="U2400" s="90" t="s">
        <v>816</v>
      </c>
    </row>
    <row r="2401" spans="1:21" ht="15" customHeight="1" x14ac:dyDescent="0.25">
      <c r="A2401" s="15" t="s">
        <v>24</v>
      </c>
      <c r="B2401" s="15">
        <v>3080</v>
      </c>
      <c r="C2401" s="12" t="s">
        <v>8347</v>
      </c>
      <c r="D2401" s="10" t="s">
        <v>3935</v>
      </c>
      <c r="E2401" s="12" t="s">
        <v>8197</v>
      </c>
      <c r="F2401" s="12" t="s">
        <v>2505</v>
      </c>
      <c r="G2401" s="75" t="s">
        <v>831</v>
      </c>
      <c r="I2401" s="12" t="s">
        <v>74</v>
      </c>
      <c r="M2401" s="12" t="s">
        <v>8348</v>
      </c>
      <c r="Q2401" s="77" t="s">
        <v>8345</v>
      </c>
      <c r="S2401" s="8" t="s">
        <v>167</v>
      </c>
      <c r="T2401" s="90"/>
      <c r="U2401" s="90" t="s">
        <v>816</v>
      </c>
    </row>
    <row r="2402" spans="1:21" ht="15" customHeight="1" x14ac:dyDescent="0.25">
      <c r="A2402" s="15" t="s">
        <v>24</v>
      </c>
      <c r="B2402" s="15">
        <v>3081</v>
      </c>
      <c r="C2402" s="12" t="s">
        <v>8349</v>
      </c>
      <c r="D2402" s="10" t="s">
        <v>3935</v>
      </c>
      <c r="E2402" s="12" t="s">
        <v>8197</v>
      </c>
      <c r="F2402" s="12" t="s">
        <v>2505</v>
      </c>
      <c r="G2402" s="75" t="s">
        <v>831</v>
      </c>
      <c r="H2402" s="38" t="s">
        <v>8337</v>
      </c>
      <c r="I2402" s="12" t="s">
        <v>74</v>
      </c>
      <c r="M2402" s="12" t="s">
        <v>8350</v>
      </c>
      <c r="Q2402" s="77" t="s">
        <v>8345</v>
      </c>
      <c r="S2402" s="8" t="s">
        <v>8346</v>
      </c>
      <c r="T2402" s="90"/>
      <c r="U2402" s="90" t="s">
        <v>816</v>
      </c>
    </row>
    <row r="2403" spans="1:21" ht="15" customHeight="1" x14ac:dyDescent="0.25">
      <c r="A2403" s="15" t="s">
        <v>24</v>
      </c>
      <c r="B2403" s="15">
        <v>3082</v>
      </c>
      <c r="C2403" s="12" t="s">
        <v>8351</v>
      </c>
      <c r="D2403" s="10" t="s">
        <v>3935</v>
      </c>
      <c r="E2403" s="12" t="s">
        <v>8197</v>
      </c>
      <c r="F2403" s="12" t="s">
        <v>2505</v>
      </c>
      <c r="G2403" s="75" t="s">
        <v>831</v>
      </c>
      <c r="H2403" s="38" t="s">
        <v>8337</v>
      </c>
      <c r="I2403" s="12" t="s">
        <v>74</v>
      </c>
      <c r="M2403" s="12" t="s">
        <v>8352</v>
      </c>
      <c r="Q2403" s="77" t="s">
        <v>8345</v>
      </c>
      <c r="S2403" s="8" t="s">
        <v>8346</v>
      </c>
      <c r="T2403" s="90"/>
      <c r="U2403" s="90" t="s">
        <v>816</v>
      </c>
    </row>
    <row r="2404" spans="1:21" ht="15" customHeight="1" x14ac:dyDescent="0.25">
      <c r="A2404" s="15" t="s">
        <v>24</v>
      </c>
      <c r="B2404" s="15">
        <v>3083</v>
      </c>
      <c r="C2404" s="12" t="s">
        <v>8353</v>
      </c>
      <c r="D2404" s="10" t="s">
        <v>3935</v>
      </c>
      <c r="E2404" s="12" t="s">
        <v>8197</v>
      </c>
      <c r="F2404" s="12" t="s">
        <v>2505</v>
      </c>
      <c r="G2404" s="75" t="s">
        <v>831</v>
      </c>
      <c r="I2404" s="12" t="s">
        <v>74</v>
      </c>
      <c r="M2404" s="12" t="s">
        <v>8354</v>
      </c>
      <c r="Q2404" s="77" t="s">
        <v>8248</v>
      </c>
      <c r="S2404" s="8" t="s">
        <v>167</v>
      </c>
      <c r="T2404" s="90"/>
      <c r="U2404" s="90" t="s">
        <v>816</v>
      </c>
    </row>
    <row r="2405" spans="1:21" ht="15" customHeight="1" x14ac:dyDescent="0.25">
      <c r="A2405" s="15" t="s">
        <v>24</v>
      </c>
      <c r="B2405" s="15">
        <v>3084</v>
      </c>
      <c r="C2405" s="12" t="s">
        <v>8355</v>
      </c>
      <c r="D2405" s="10" t="s">
        <v>3935</v>
      </c>
      <c r="E2405" s="12" t="s">
        <v>8197</v>
      </c>
      <c r="F2405" s="12" t="s">
        <v>2505</v>
      </c>
      <c r="G2405" s="75" t="s">
        <v>831</v>
      </c>
      <c r="I2405" s="12" t="s">
        <v>74</v>
      </c>
      <c r="M2405" s="12" t="s">
        <v>8356</v>
      </c>
      <c r="Q2405" s="77">
        <v>40355</v>
      </c>
      <c r="S2405" s="8" t="s">
        <v>816</v>
      </c>
      <c r="T2405" s="90" t="s">
        <v>816</v>
      </c>
      <c r="U2405" s="90"/>
    </row>
    <row r="2406" spans="1:21" ht="15" customHeight="1" x14ac:dyDescent="0.25">
      <c r="A2406" s="15" t="s">
        <v>24</v>
      </c>
      <c r="B2406" s="15">
        <v>3085</v>
      </c>
      <c r="C2406" s="12" t="s">
        <v>8357</v>
      </c>
      <c r="D2406" s="10" t="s">
        <v>3935</v>
      </c>
      <c r="E2406" s="12" t="s">
        <v>8197</v>
      </c>
      <c r="F2406" s="12" t="s">
        <v>2505</v>
      </c>
      <c r="G2406" s="75" t="s">
        <v>831</v>
      </c>
      <c r="H2406" s="38" t="s">
        <v>3935</v>
      </c>
      <c r="I2406" s="12" t="s">
        <v>199</v>
      </c>
      <c r="M2406" s="12" t="s">
        <v>8358</v>
      </c>
      <c r="Q2406" s="77" t="s">
        <v>8222</v>
      </c>
      <c r="S2406" s="8" t="s">
        <v>8223</v>
      </c>
      <c r="T2406" s="90"/>
      <c r="U2406" s="90" t="s">
        <v>816</v>
      </c>
    </row>
    <row r="2407" spans="1:21" ht="15" customHeight="1" x14ac:dyDescent="0.25">
      <c r="A2407" s="15" t="s">
        <v>24</v>
      </c>
      <c r="B2407" s="15">
        <v>3086</v>
      </c>
      <c r="C2407" s="12" t="s">
        <v>8359</v>
      </c>
      <c r="D2407" s="10" t="s">
        <v>3935</v>
      </c>
      <c r="E2407" s="12" t="s">
        <v>8197</v>
      </c>
      <c r="F2407" s="12" t="s">
        <v>2505</v>
      </c>
      <c r="G2407" s="75" t="s">
        <v>831</v>
      </c>
      <c r="H2407" s="38" t="s">
        <v>2504</v>
      </c>
      <c r="I2407" s="12" t="s">
        <v>74</v>
      </c>
      <c r="M2407" s="12" t="s">
        <v>8360</v>
      </c>
      <c r="Q2407" s="77" t="s">
        <v>8300</v>
      </c>
      <c r="S2407" s="8" t="s">
        <v>2848</v>
      </c>
      <c r="T2407" s="90"/>
      <c r="U2407" s="90" t="s">
        <v>816</v>
      </c>
    </row>
    <row r="2408" spans="1:21" ht="15" customHeight="1" x14ac:dyDescent="0.25">
      <c r="A2408" s="15" t="s">
        <v>24</v>
      </c>
      <c r="B2408" s="15">
        <v>3087</v>
      </c>
      <c r="C2408" s="12" t="s">
        <v>8361</v>
      </c>
      <c r="D2408" s="10" t="s">
        <v>3935</v>
      </c>
      <c r="E2408" s="12" t="s">
        <v>8197</v>
      </c>
      <c r="F2408" s="12" t="s">
        <v>2505</v>
      </c>
      <c r="G2408" s="75" t="s">
        <v>831</v>
      </c>
      <c r="H2408" s="38" t="s">
        <v>3935</v>
      </c>
      <c r="I2408" s="12" t="s">
        <v>199</v>
      </c>
      <c r="M2408" s="12" t="s">
        <v>8362</v>
      </c>
      <c r="Q2408" s="77" t="s">
        <v>8222</v>
      </c>
      <c r="S2408" s="8" t="s">
        <v>8223</v>
      </c>
      <c r="T2408" s="90"/>
      <c r="U2408" s="90" t="s">
        <v>816</v>
      </c>
    </row>
    <row r="2409" spans="1:21" ht="15" customHeight="1" x14ac:dyDescent="0.25">
      <c r="A2409" s="15" t="s">
        <v>24</v>
      </c>
      <c r="B2409" s="15">
        <v>3088</v>
      </c>
      <c r="C2409" s="12" t="s">
        <v>8363</v>
      </c>
      <c r="D2409" s="10" t="s">
        <v>3935</v>
      </c>
      <c r="E2409" s="12" t="s">
        <v>8197</v>
      </c>
      <c r="F2409" s="12" t="s">
        <v>2505</v>
      </c>
      <c r="G2409" s="75" t="s">
        <v>831</v>
      </c>
      <c r="H2409" s="38" t="s">
        <v>3935</v>
      </c>
      <c r="I2409" s="12" t="s">
        <v>199</v>
      </c>
      <c r="M2409" s="12" t="s">
        <v>8364</v>
      </c>
      <c r="Q2409" s="77" t="s">
        <v>8222</v>
      </c>
      <c r="S2409" s="8" t="s">
        <v>8223</v>
      </c>
      <c r="T2409" s="90"/>
      <c r="U2409" s="90" t="s">
        <v>816</v>
      </c>
    </row>
    <row r="2410" spans="1:21" ht="15" customHeight="1" x14ac:dyDescent="0.25">
      <c r="A2410" s="15" t="s">
        <v>24</v>
      </c>
      <c r="B2410" s="15">
        <v>3089</v>
      </c>
      <c r="C2410" s="12" t="s">
        <v>8365</v>
      </c>
      <c r="D2410" s="10" t="s">
        <v>3935</v>
      </c>
      <c r="E2410" s="12" t="s">
        <v>8197</v>
      </c>
      <c r="F2410" s="12" t="s">
        <v>2505</v>
      </c>
      <c r="G2410" s="75" t="s">
        <v>831</v>
      </c>
      <c r="H2410" s="38" t="s">
        <v>3935</v>
      </c>
      <c r="I2410" s="12" t="s">
        <v>199</v>
      </c>
      <c r="M2410" s="12" t="s">
        <v>8358</v>
      </c>
      <c r="Q2410" s="77" t="s">
        <v>8222</v>
      </c>
      <c r="S2410" s="8" t="s">
        <v>8223</v>
      </c>
      <c r="T2410" s="90"/>
      <c r="U2410" s="90" t="s">
        <v>816</v>
      </c>
    </row>
    <row r="2411" spans="1:21" ht="15" customHeight="1" x14ac:dyDescent="0.25">
      <c r="A2411" s="15" t="s">
        <v>24</v>
      </c>
      <c r="B2411" s="15">
        <v>3090</v>
      </c>
      <c r="C2411" s="12" t="s">
        <v>8366</v>
      </c>
      <c r="D2411" s="10" t="s">
        <v>3935</v>
      </c>
      <c r="E2411" s="12" t="s">
        <v>8197</v>
      </c>
      <c r="F2411" s="12" t="s">
        <v>2505</v>
      </c>
      <c r="G2411" s="75" t="s">
        <v>831</v>
      </c>
      <c r="H2411" s="38" t="s">
        <v>3935</v>
      </c>
      <c r="I2411" s="12" t="s">
        <v>199</v>
      </c>
      <c r="M2411" s="12" t="s">
        <v>8367</v>
      </c>
      <c r="Q2411" s="77" t="s">
        <v>8222</v>
      </c>
      <c r="S2411" s="8" t="s">
        <v>8223</v>
      </c>
      <c r="T2411" s="90"/>
      <c r="U2411" s="90" t="s">
        <v>816</v>
      </c>
    </row>
    <row r="2412" spans="1:21" ht="15" customHeight="1" x14ac:dyDescent="0.25">
      <c r="A2412" s="15" t="s">
        <v>24</v>
      </c>
      <c r="B2412" s="15">
        <v>3091</v>
      </c>
      <c r="C2412" s="12" t="s">
        <v>8368</v>
      </c>
      <c r="D2412" s="10" t="s">
        <v>3935</v>
      </c>
      <c r="E2412" s="12" t="s">
        <v>8197</v>
      </c>
      <c r="F2412" s="12" t="s">
        <v>2505</v>
      </c>
      <c r="G2412" s="75" t="s">
        <v>831</v>
      </c>
      <c r="H2412" s="38" t="s">
        <v>8337</v>
      </c>
      <c r="I2412" s="12" t="s">
        <v>74</v>
      </c>
      <c r="M2412" s="12" t="s">
        <v>8247</v>
      </c>
      <c r="Q2412" s="77" t="s">
        <v>8248</v>
      </c>
      <c r="S2412" s="8" t="s">
        <v>167</v>
      </c>
      <c r="T2412" s="90"/>
      <c r="U2412" s="90" t="s">
        <v>816</v>
      </c>
    </row>
    <row r="2413" spans="1:21" ht="15" customHeight="1" x14ac:dyDescent="0.25">
      <c r="A2413" s="15" t="s">
        <v>24</v>
      </c>
      <c r="B2413" s="15">
        <v>3092</v>
      </c>
      <c r="C2413" s="12" t="s">
        <v>8369</v>
      </c>
      <c r="D2413" s="10" t="s">
        <v>3935</v>
      </c>
      <c r="E2413" s="12" t="s">
        <v>8197</v>
      </c>
      <c r="F2413" s="12" t="s">
        <v>2505</v>
      </c>
      <c r="G2413" s="75" t="s">
        <v>831</v>
      </c>
      <c r="H2413" s="38" t="s">
        <v>8370</v>
      </c>
      <c r="I2413" s="12" t="s">
        <v>74</v>
      </c>
      <c r="M2413" s="12" t="s">
        <v>8371</v>
      </c>
      <c r="Q2413" s="77" t="s">
        <v>8372</v>
      </c>
      <c r="S2413" s="8" t="s">
        <v>143</v>
      </c>
      <c r="T2413" s="90"/>
      <c r="U2413" s="90" t="s">
        <v>816</v>
      </c>
    </row>
    <row r="2414" spans="1:21" ht="15" customHeight="1" x14ac:dyDescent="0.25">
      <c r="A2414" s="15" t="s">
        <v>24</v>
      </c>
      <c r="B2414" s="15">
        <v>3093</v>
      </c>
      <c r="C2414" s="12" t="s">
        <v>8373</v>
      </c>
      <c r="D2414" s="10" t="s">
        <v>3935</v>
      </c>
      <c r="E2414" s="12" t="s">
        <v>8197</v>
      </c>
      <c r="F2414" s="12" t="s">
        <v>2505</v>
      </c>
      <c r="G2414" s="75" t="s">
        <v>831</v>
      </c>
      <c r="H2414" s="38" t="s">
        <v>3935</v>
      </c>
      <c r="I2414" s="12" t="s">
        <v>74</v>
      </c>
      <c r="M2414" s="12" t="s">
        <v>8374</v>
      </c>
      <c r="Q2414" s="77" t="s">
        <v>8375</v>
      </c>
      <c r="S2414" s="8" t="s">
        <v>7218</v>
      </c>
      <c r="T2414" s="90"/>
      <c r="U2414" s="90" t="s">
        <v>816</v>
      </c>
    </row>
    <row r="2415" spans="1:21" ht="15" customHeight="1" x14ac:dyDescent="0.25">
      <c r="A2415" s="15" t="s">
        <v>24</v>
      </c>
      <c r="B2415" s="15">
        <v>3094</v>
      </c>
      <c r="C2415" s="12" t="s">
        <v>8376</v>
      </c>
      <c r="D2415" s="10" t="s">
        <v>3935</v>
      </c>
      <c r="E2415" s="12" t="s">
        <v>8197</v>
      </c>
      <c r="F2415" s="12" t="s">
        <v>2505</v>
      </c>
      <c r="G2415" s="75" t="s">
        <v>831</v>
      </c>
      <c r="H2415" s="38" t="s">
        <v>8377</v>
      </c>
      <c r="I2415" s="12" t="s">
        <v>74</v>
      </c>
      <c r="M2415" s="12" t="s">
        <v>8378</v>
      </c>
      <c r="Q2415" s="77" t="s">
        <v>8379</v>
      </c>
      <c r="S2415" s="8" t="s">
        <v>148</v>
      </c>
      <c r="T2415" s="90"/>
      <c r="U2415" s="90" t="s">
        <v>816</v>
      </c>
    </row>
    <row r="2416" spans="1:21" ht="15" customHeight="1" x14ac:dyDescent="0.25">
      <c r="A2416" s="15" t="s">
        <v>24</v>
      </c>
      <c r="B2416" s="15">
        <v>3095</v>
      </c>
      <c r="C2416" s="12" t="s">
        <v>8380</v>
      </c>
      <c r="D2416" s="10" t="s">
        <v>3935</v>
      </c>
      <c r="E2416" s="12" t="s">
        <v>8197</v>
      </c>
      <c r="F2416" s="12" t="s">
        <v>2505</v>
      </c>
      <c r="G2416" s="75" t="s">
        <v>831</v>
      </c>
      <c r="H2416" s="38" t="s">
        <v>8381</v>
      </c>
      <c r="I2416" s="12" t="s">
        <v>74</v>
      </c>
      <c r="M2416" s="12" t="s">
        <v>8378</v>
      </c>
      <c r="Q2416" s="77" t="s">
        <v>8379</v>
      </c>
      <c r="S2416" s="8" t="s">
        <v>148</v>
      </c>
      <c r="T2416" s="90"/>
      <c r="U2416" s="90" t="s">
        <v>816</v>
      </c>
    </row>
    <row r="2417" spans="1:24" ht="15" customHeight="1" x14ac:dyDescent="0.25">
      <c r="A2417" s="15" t="s">
        <v>24</v>
      </c>
      <c r="B2417" s="15">
        <v>3096</v>
      </c>
      <c r="C2417" s="12" t="s">
        <v>8382</v>
      </c>
      <c r="D2417" s="10" t="s">
        <v>3935</v>
      </c>
      <c r="E2417" s="12" t="s">
        <v>8197</v>
      </c>
      <c r="F2417" s="12" t="s">
        <v>2505</v>
      </c>
      <c r="G2417" s="75" t="s">
        <v>831</v>
      </c>
      <c r="H2417" s="38" t="s">
        <v>8383</v>
      </c>
      <c r="I2417" s="12" t="s">
        <v>74</v>
      </c>
      <c r="M2417" s="12" t="s">
        <v>8384</v>
      </c>
      <c r="Q2417" s="77" t="s">
        <v>8385</v>
      </c>
      <c r="S2417" s="8" t="s">
        <v>8386</v>
      </c>
      <c r="T2417" s="90"/>
      <c r="U2417" s="90" t="s">
        <v>816</v>
      </c>
    </row>
    <row r="2418" spans="1:24" ht="15" customHeight="1" x14ac:dyDescent="0.25">
      <c r="A2418" s="15" t="s">
        <v>24</v>
      </c>
      <c r="B2418" s="15">
        <v>3097</v>
      </c>
      <c r="C2418" s="12" t="s">
        <v>8387</v>
      </c>
      <c r="D2418" s="10" t="s">
        <v>3935</v>
      </c>
      <c r="E2418" s="12" t="s">
        <v>8197</v>
      </c>
      <c r="F2418" s="12" t="s">
        <v>2505</v>
      </c>
      <c r="G2418" s="75" t="s">
        <v>831</v>
      </c>
      <c r="H2418" s="38" t="s">
        <v>8388</v>
      </c>
      <c r="I2418" s="12" t="s">
        <v>74</v>
      </c>
      <c r="M2418" s="12" t="s">
        <v>8389</v>
      </c>
      <c r="Q2418" s="77" t="s">
        <v>8390</v>
      </c>
      <c r="S2418" s="8" t="s">
        <v>8391</v>
      </c>
      <c r="T2418" s="90"/>
      <c r="U2418" s="90" t="s">
        <v>816</v>
      </c>
    </row>
    <row r="2419" spans="1:24" ht="15" customHeight="1" x14ac:dyDescent="0.25">
      <c r="A2419" s="15" t="s">
        <v>24</v>
      </c>
      <c r="B2419" s="15">
        <v>3098</v>
      </c>
      <c r="C2419" s="12" t="s">
        <v>8392</v>
      </c>
      <c r="D2419" s="10" t="s">
        <v>3935</v>
      </c>
      <c r="E2419" s="12" t="s">
        <v>8197</v>
      </c>
      <c r="F2419" s="12" t="s">
        <v>2505</v>
      </c>
      <c r="G2419" s="75" t="s">
        <v>831</v>
      </c>
      <c r="H2419" s="38" t="s">
        <v>8393</v>
      </c>
      <c r="I2419" s="12" t="s">
        <v>74</v>
      </c>
      <c r="M2419" s="12" t="s">
        <v>8394</v>
      </c>
      <c r="Q2419" s="77" t="s">
        <v>8395</v>
      </c>
      <c r="S2419" s="8" t="s">
        <v>180</v>
      </c>
      <c r="T2419" s="90"/>
      <c r="U2419" s="90" t="s">
        <v>816</v>
      </c>
    </row>
    <row r="2420" spans="1:24" ht="15" customHeight="1" x14ac:dyDescent="0.25">
      <c r="A2420" s="15" t="s">
        <v>24</v>
      </c>
      <c r="B2420" s="15">
        <v>3099</v>
      </c>
      <c r="C2420" s="12" t="s">
        <v>8396</v>
      </c>
      <c r="D2420" s="10" t="s">
        <v>3935</v>
      </c>
      <c r="E2420" s="12" t="s">
        <v>8197</v>
      </c>
      <c r="F2420" s="12" t="s">
        <v>2505</v>
      </c>
      <c r="G2420" s="75" t="s">
        <v>831</v>
      </c>
      <c r="H2420" s="38" t="s">
        <v>8240</v>
      </c>
      <c r="I2420" s="12" t="s">
        <v>74</v>
      </c>
      <c r="M2420" s="12" t="s">
        <v>8397</v>
      </c>
      <c r="Q2420" s="77"/>
      <c r="T2420" s="90"/>
      <c r="U2420" s="90" t="s">
        <v>816</v>
      </c>
    </row>
    <row r="2421" spans="1:24" ht="15" customHeight="1" x14ac:dyDescent="0.25">
      <c r="A2421" s="15" t="s">
        <v>24</v>
      </c>
      <c r="B2421" s="15">
        <v>3100</v>
      </c>
      <c r="C2421" s="12" t="s">
        <v>8398</v>
      </c>
      <c r="D2421" s="10" t="s">
        <v>8399</v>
      </c>
      <c r="E2421" s="12" t="s">
        <v>8197</v>
      </c>
      <c r="F2421" s="12" t="s">
        <v>8400</v>
      </c>
      <c r="G2421" s="75"/>
      <c r="H2421" s="38" t="s">
        <v>8240</v>
      </c>
      <c r="I2421" s="12" t="s">
        <v>74</v>
      </c>
      <c r="M2421" s="12" t="s">
        <v>8401</v>
      </c>
      <c r="Q2421" s="77"/>
      <c r="S2421" s="8" t="s">
        <v>8402</v>
      </c>
      <c r="T2421" s="90"/>
      <c r="U2421" s="90" t="s">
        <v>816</v>
      </c>
    </row>
    <row r="2422" spans="1:24" ht="15" customHeight="1" x14ac:dyDescent="0.25">
      <c r="A2422" s="15" t="s">
        <v>24</v>
      </c>
      <c r="B2422" s="15">
        <v>3101</v>
      </c>
      <c r="C2422" s="12" t="s">
        <v>8403</v>
      </c>
      <c r="D2422" s="10" t="s">
        <v>8399</v>
      </c>
      <c r="E2422" s="12" t="s">
        <v>8197</v>
      </c>
      <c r="F2422" s="12" t="s">
        <v>8400</v>
      </c>
      <c r="G2422" s="75" t="s">
        <v>5196</v>
      </c>
      <c r="I2422" s="12" t="s">
        <v>199</v>
      </c>
      <c r="M2422" s="12" t="s">
        <v>8404</v>
      </c>
      <c r="Q2422" s="77">
        <v>40085</v>
      </c>
      <c r="S2422" s="8" t="s">
        <v>8405</v>
      </c>
      <c r="T2422" s="90" t="s">
        <v>816</v>
      </c>
      <c r="U2422" s="90"/>
    </row>
    <row r="2423" spans="1:24" ht="15" customHeight="1" x14ac:dyDescent="0.25">
      <c r="A2423" s="15" t="s">
        <v>24</v>
      </c>
      <c r="B2423" s="15">
        <v>3102</v>
      </c>
      <c r="C2423" s="12" t="s">
        <v>8406</v>
      </c>
      <c r="D2423" s="10" t="s">
        <v>826</v>
      </c>
      <c r="E2423" s="12" t="s">
        <v>8197</v>
      </c>
      <c r="F2423" s="12" t="s">
        <v>827</v>
      </c>
      <c r="G2423" s="75" t="s">
        <v>828</v>
      </c>
      <c r="I2423" s="12" t="s">
        <v>199</v>
      </c>
      <c r="M2423" s="12" t="s">
        <v>8407</v>
      </c>
      <c r="Q2423" s="77">
        <v>40305</v>
      </c>
      <c r="S2423" s="8" t="s">
        <v>8408</v>
      </c>
      <c r="T2423" s="90" t="s">
        <v>816</v>
      </c>
      <c r="U2423" s="90"/>
    </row>
    <row r="2424" spans="1:24" ht="15" customHeight="1" x14ac:dyDescent="0.25">
      <c r="A2424" s="15" t="s">
        <v>24</v>
      </c>
      <c r="B2424" s="15">
        <v>3103</v>
      </c>
      <c r="C2424" s="12" t="s">
        <v>8409</v>
      </c>
      <c r="D2424" s="10" t="s">
        <v>1646</v>
      </c>
      <c r="E2424" s="12" t="s">
        <v>8197</v>
      </c>
      <c r="F2424" s="12" t="s">
        <v>1647</v>
      </c>
      <c r="G2424" s="75" t="s">
        <v>8410</v>
      </c>
      <c r="I2424" s="12" t="s">
        <v>74</v>
      </c>
      <c r="M2424" s="12" t="s">
        <v>8411</v>
      </c>
      <c r="Q2424" s="77">
        <v>40387</v>
      </c>
      <c r="S2424" s="8" t="s">
        <v>8412</v>
      </c>
      <c r="T2424" s="90"/>
      <c r="U2424" s="90"/>
    </row>
    <row r="2425" spans="1:24" ht="15" customHeight="1" x14ac:dyDescent="0.25">
      <c r="A2425" s="15" t="s">
        <v>24</v>
      </c>
      <c r="B2425" s="15">
        <v>3104</v>
      </c>
      <c r="D2425" s="10" t="s">
        <v>8413</v>
      </c>
      <c r="E2425" s="12" t="s">
        <v>8197</v>
      </c>
      <c r="F2425" s="12" t="s">
        <v>1647</v>
      </c>
      <c r="G2425" s="75" t="s">
        <v>8410</v>
      </c>
      <c r="H2425" s="38" t="s">
        <v>8292</v>
      </c>
      <c r="I2425" s="12" t="s">
        <v>74</v>
      </c>
      <c r="M2425" s="12" t="s">
        <v>8414</v>
      </c>
      <c r="Q2425" s="77">
        <v>34521</v>
      </c>
      <c r="S2425" s="8" t="s">
        <v>2848</v>
      </c>
      <c r="T2425" s="90"/>
      <c r="U2425" s="90" t="s">
        <v>816</v>
      </c>
    </row>
    <row r="2426" spans="1:24" ht="15" customHeight="1" x14ac:dyDescent="0.25">
      <c r="A2426" s="15" t="s">
        <v>24</v>
      </c>
      <c r="B2426" s="15">
        <v>3105</v>
      </c>
      <c r="C2426" s="12" t="s">
        <v>8415</v>
      </c>
      <c r="D2426" s="10" t="s">
        <v>1618</v>
      </c>
      <c r="E2426" s="12" t="s">
        <v>8197</v>
      </c>
      <c r="F2426" s="12" t="s">
        <v>1619</v>
      </c>
      <c r="G2426" s="75" t="s">
        <v>5196</v>
      </c>
      <c r="H2426" s="38" t="s">
        <v>8240</v>
      </c>
      <c r="I2426" s="12" t="s">
        <v>74</v>
      </c>
      <c r="M2426" s="12" t="s">
        <v>8416</v>
      </c>
      <c r="Q2426" s="77" t="s">
        <v>8417</v>
      </c>
      <c r="S2426" s="8" t="s">
        <v>8418</v>
      </c>
      <c r="T2426" s="90"/>
      <c r="U2426" s="90" t="s">
        <v>816</v>
      </c>
    </row>
    <row r="2427" spans="1:24" ht="15" customHeight="1" x14ac:dyDescent="0.25">
      <c r="A2427" s="15" t="s">
        <v>24</v>
      </c>
      <c r="B2427" s="15">
        <v>3106</v>
      </c>
      <c r="C2427" s="12" t="s">
        <v>8419</v>
      </c>
      <c r="D2427" s="10" t="s">
        <v>1646</v>
      </c>
      <c r="E2427" s="12" t="s">
        <v>8197</v>
      </c>
      <c r="F2427" s="12" t="s">
        <v>1647</v>
      </c>
      <c r="G2427" s="75" t="s">
        <v>8410</v>
      </c>
      <c r="I2427" s="12" t="s">
        <v>74</v>
      </c>
      <c r="M2427" s="12" t="s">
        <v>8420</v>
      </c>
      <c r="Q2427" s="77" t="s">
        <v>8300</v>
      </c>
      <c r="S2427" s="8" t="s">
        <v>2848</v>
      </c>
      <c r="T2427" s="90"/>
      <c r="U2427" s="90" t="s">
        <v>816</v>
      </c>
    </row>
    <row r="2428" spans="1:24" ht="15" customHeight="1" x14ac:dyDescent="0.25">
      <c r="A2428" s="15" t="s">
        <v>24</v>
      </c>
      <c r="B2428" s="15">
        <v>3107</v>
      </c>
      <c r="C2428" s="12" t="s">
        <v>8421</v>
      </c>
      <c r="D2428" s="10" t="s">
        <v>1646</v>
      </c>
      <c r="E2428" s="12" t="s">
        <v>8197</v>
      </c>
      <c r="F2428" s="12" t="s">
        <v>1647</v>
      </c>
      <c r="G2428" s="75" t="s">
        <v>8410</v>
      </c>
      <c r="H2428" s="38" t="s">
        <v>8370</v>
      </c>
      <c r="I2428" s="12" t="s">
        <v>74</v>
      </c>
      <c r="M2428" s="12" t="s">
        <v>8371</v>
      </c>
      <c r="Q2428" s="77" t="s">
        <v>8372</v>
      </c>
      <c r="S2428" s="8" t="s">
        <v>143</v>
      </c>
      <c r="T2428" s="90"/>
      <c r="U2428" s="90" t="s">
        <v>816</v>
      </c>
    </row>
    <row r="2429" spans="1:24" ht="15" customHeight="1" x14ac:dyDescent="0.25">
      <c r="A2429" s="15" t="s">
        <v>24</v>
      </c>
      <c r="B2429" s="15">
        <v>3108</v>
      </c>
      <c r="C2429" s="12" t="s">
        <v>8421</v>
      </c>
      <c r="D2429" s="10" t="s">
        <v>1646</v>
      </c>
      <c r="E2429" s="12" t="s">
        <v>8197</v>
      </c>
      <c r="F2429" s="12" t="s">
        <v>1647</v>
      </c>
      <c r="G2429" s="75" t="s">
        <v>8410</v>
      </c>
      <c r="H2429" s="38" t="s">
        <v>8370</v>
      </c>
      <c r="I2429" s="12" t="s">
        <v>74</v>
      </c>
      <c r="M2429" s="12" t="s">
        <v>8371</v>
      </c>
      <c r="Q2429" s="77" t="s">
        <v>8372</v>
      </c>
      <c r="S2429" s="8" t="s">
        <v>143</v>
      </c>
      <c r="T2429" s="90"/>
      <c r="U2429" s="90" t="s">
        <v>816</v>
      </c>
    </row>
    <row r="2430" spans="1:24" ht="15" customHeight="1" x14ac:dyDescent="0.25">
      <c r="A2430" s="15" t="s">
        <v>24</v>
      </c>
      <c r="B2430" s="15">
        <v>3109</v>
      </c>
      <c r="D2430" s="10" t="s">
        <v>4668</v>
      </c>
      <c r="E2430" s="12" t="s">
        <v>8197</v>
      </c>
      <c r="F2430" s="12" t="s">
        <v>2514</v>
      </c>
      <c r="G2430" s="75" t="s">
        <v>4669</v>
      </c>
      <c r="H2430" s="38" t="s">
        <v>8422</v>
      </c>
      <c r="I2430" s="12" t="s">
        <v>74</v>
      </c>
      <c r="M2430" s="12" t="s">
        <v>8423</v>
      </c>
      <c r="Q2430" s="77" t="s">
        <v>8424</v>
      </c>
      <c r="S2430" s="8" t="s">
        <v>8223</v>
      </c>
      <c r="T2430" s="90" t="s">
        <v>8223</v>
      </c>
      <c r="U2430" s="90" t="s">
        <v>816</v>
      </c>
      <c r="X2430" t="s">
        <v>7508</v>
      </c>
    </row>
    <row r="2431" spans="1:24" ht="15" customHeight="1" x14ac:dyDescent="0.25">
      <c r="A2431" s="15" t="s">
        <v>24</v>
      </c>
      <c r="B2431" s="15">
        <v>3110</v>
      </c>
      <c r="C2431" s="12" t="s">
        <v>8425</v>
      </c>
      <c r="D2431" s="10" t="s">
        <v>8426</v>
      </c>
      <c r="E2431" s="12" t="s">
        <v>8197</v>
      </c>
      <c r="F2431" s="12" t="s">
        <v>2514</v>
      </c>
      <c r="G2431" s="75" t="s">
        <v>8427</v>
      </c>
      <c r="H2431" s="38" t="s">
        <v>8428</v>
      </c>
      <c r="I2431" s="12" t="s">
        <v>74</v>
      </c>
      <c r="M2431" s="12" t="s">
        <v>8429</v>
      </c>
      <c r="Q2431" s="77">
        <v>15947</v>
      </c>
      <c r="S2431" s="8" t="s">
        <v>167</v>
      </c>
      <c r="T2431" s="90" t="s">
        <v>167</v>
      </c>
      <c r="U2431" s="90"/>
    </row>
    <row r="2432" spans="1:24" ht="15" customHeight="1" x14ac:dyDescent="0.25">
      <c r="A2432" s="15" t="s">
        <v>24</v>
      </c>
      <c r="B2432" s="15">
        <v>3111</v>
      </c>
      <c r="C2432" s="12" t="s">
        <v>8430</v>
      </c>
      <c r="D2432" s="10" t="s">
        <v>4426</v>
      </c>
      <c r="E2432" s="12" t="s">
        <v>8197</v>
      </c>
      <c r="F2432" s="12" t="s">
        <v>4427</v>
      </c>
      <c r="G2432" s="75" t="s">
        <v>4428</v>
      </c>
      <c r="H2432" s="38" t="s">
        <v>8431</v>
      </c>
      <c r="I2432" s="12" t="s">
        <v>74</v>
      </c>
      <c r="M2432" s="12" t="s">
        <v>8432</v>
      </c>
      <c r="Q2432" s="77" t="s">
        <v>8300</v>
      </c>
      <c r="S2432" s="8" t="s">
        <v>2848</v>
      </c>
      <c r="T2432" s="90"/>
      <c r="U2432" s="90" t="s">
        <v>816</v>
      </c>
      <c r="X2432" t="s">
        <v>7513</v>
      </c>
    </row>
    <row r="2433" spans="1:24" ht="15" customHeight="1" x14ac:dyDescent="0.25">
      <c r="A2433" s="15" t="s">
        <v>24</v>
      </c>
      <c r="B2433" s="15">
        <v>3112</v>
      </c>
      <c r="C2433" s="12" t="s">
        <v>8433</v>
      </c>
      <c r="D2433" s="10" t="s">
        <v>4426</v>
      </c>
      <c r="E2433" s="12" t="s">
        <v>8197</v>
      </c>
      <c r="F2433" s="12" t="s">
        <v>4427</v>
      </c>
      <c r="G2433" s="75" t="s">
        <v>4428</v>
      </c>
      <c r="H2433" s="38" t="s">
        <v>8292</v>
      </c>
      <c r="I2433" s="12" t="s">
        <v>74</v>
      </c>
      <c r="M2433" s="12" t="s">
        <v>8434</v>
      </c>
      <c r="Q2433" s="77" t="s">
        <v>8300</v>
      </c>
      <c r="S2433" s="8" t="s">
        <v>2848</v>
      </c>
      <c r="T2433" s="90"/>
      <c r="U2433" s="90" t="s">
        <v>816</v>
      </c>
    </row>
    <row r="2434" spans="1:24" ht="15" customHeight="1" x14ac:dyDescent="0.25">
      <c r="A2434" s="15" t="s">
        <v>24</v>
      </c>
      <c r="B2434" s="15">
        <v>3113</v>
      </c>
      <c r="C2434" s="12" t="s">
        <v>8435</v>
      </c>
      <c r="D2434" s="10" t="s">
        <v>4426</v>
      </c>
      <c r="E2434" s="12" t="s">
        <v>8197</v>
      </c>
      <c r="F2434" s="12" t="s">
        <v>4427</v>
      </c>
      <c r="G2434" s="75" t="s">
        <v>4428</v>
      </c>
      <c r="H2434" s="38" t="s">
        <v>2504</v>
      </c>
      <c r="I2434" s="12" t="s">
        <v>74</v>
      </c>
      <c r="M2434" s="12" t="s">
        <v>8436</v>
      </c>
      <c r="Q2434" s="77" t="s">
        <v>8300</v>
      </c>
      <c r="S2434" s="8" t="s">
        <v>2848</v>
      </c>
      <c r="T2434" s="90"/>
      <c r="U2434" s="90" t="s">
        <v>816</v>
      </c>
      <c r="X2434" t="s">
        <v>7524</v>
      </c>
    </row>
    <row r="2435" spans="1:24" ht="15" customHeight="1" x14ac:dyDescent="0.25">
      <c r="A2435" s="15" t="s">
        <v>24</v>
      </c>
      <c r="B2435" s="15">
        <v>3114</v>
      </c>
      <c r="C2435" s="12" t="s">
        <v>8437</v>
      </c>
      <c r="D2435" s="10" t="s">
        <v>4426</v>
      </c>
      <c r="E2435" s="12" t="s">
        <v>8197</v>
      </c>
      <c r="F2435" s="12" t="s">
        <v>4427</v>
      </c>
      <c r="G2435" s="75" t="s">
        <v>4428</v>
      </c>
      <c r="H2435" s="38" t="s">
        <v>8431</v>
      </c>
      <c r="I2435" s="12" t="s">
        <v>74</v>
      </c>
      <c r="M2435" s="12" t="s">
        <v>8438</v>
      </c>
      <c r="Q2435" s="77" t="s">
        <v>8300</v>
      </c>
      <c r="S2435" s="8" t="s">
        <v>2848</v>
      </c>
      <c r="T2435" s="90"/>
      <c r="U2435" s="90" t="s">
        <v>816</v>
      </c>
      <c r="X2435" t="s">
        <v>7534</v>
      </c>
    </row>
    <row r="2436" spans="1:24" ht="15" customHeight="1" x14ac:dyDescent="0.25">
      <c r="A2436" s="15" t="s">
        <v>24</v>
      </c>
      <c r="B2436" s="15">
        <v>3115</v>
      </c>
      <c r="C2436" s="12" t="s">
        <v>8301</v>
      </c>
      <c r="D2436" s="10" t="s">
        <v>4426</v>
      </c>
      <c r="E2436" s="12" t="s">
        <v>8197</v>
      </c>
      <c r="F2436" s="12" t="s">
        <v>4427</v>
      </c>
      <c r="G2436" s="75" t="s">
        <v>4428</v>
      </c>
      <c r="H2436" s="38" t="s">
        <v>8431</v>
      </c>
      <c r="I2436" s="12" t="s">
        <v>74</v>
      </c>
      <c r="M2436" s="12" t="s">
        <v>8439</v>
      </c>
      <c r="Q2436" s="77">
        <v>34517</v>
      </c>
      <c r="S2436" s="8" t="s">
        <v>2848</v>
      </c>
      <c r="T2436" s="90"/>
      <c r="U2436" s="90" t="s">
        <v>816</v>
      </c>
    </row>
    <row r="2437" spans="1:24" ht="15" customHeight="1" x14ac:dyDescent="0.25">
      <c r="A2437" s="15" t="s">
        <v>24</v>
      </c>
      <c r="B2437" s="15">
        <v>3116</v>
      </c>
      <c r="C2437" s="12" t="s">
        <v>8440</v>
      </c>
      <c r="D2437" s="10" t="s">
        <v>4426</v>
      </c>
      <c r="E2437" s="12" t="s">
        <v>8197</v>
      </c>
      <c r="F2437" s="12" t="s">
        <v>4427</v>
      </c>
      <c r="G2437" s="75" t="s">
        <v>4428</v>
      </c>
      <c r="H2437" s="38" t="s">
        <v>8431</v>
      </c>
      <c r="I2437" s="12" t="s">
        <v>74</v>
      </c>
      <c r="M2437" s="12" t="s">
        <v>8441</v>
      </c>
      <c r="Q2437" s="77">
        <v>34563</v>
      </c>
      <c r="S2437" s="8" t="s">
        <v>2848</v>
      </c>
      <c r="T2437" s="90"/>
      <c r="U2437" s="90" t="s">
        <v>816</v>
      </c>
    </row>
    <row r="2438" spans="1:24" ht="15" customHeight="1" x14ac:dyDescent="0.25">
      <c r="A2438" s="15" t="s">
        <v>24</v>
      </c>
      <c r="B2438" s="15">
        <v>3117</v>
      </c>
      <c r="C2438" s="12" t="s">
        <v>8442</v>
      </c>
      <c r="D2438" s="10" t="s">
        <v>4426</v>
      </c>
      <c r="E2438" s="12" t="s">
        <v>8197</v>
      </c>
      <c r="F2438" s="12" t="s">
        <v>4427</v>
      </c>
      <c r="G2438" s="75" t="s">
        <v>4428</v>
      </c>
      <c r="H2438" s="38" t="s">
        <v>8431</v>
      </c>
      <c r="I2438" s="12" t="s">
        <v>74</v>
      </c>
      <c r="M2438" s="12" t="s">
        <v>8439</v>
      </c>
      <c r="Q2438" s="77" t="s">
        <v>8300</v>
      </c>
      <c r="S2438" s="8" t="s">
        <v>2848</v>
      </c>
      <c r="T2438" s="90"/>
      <c r="U2438" s="90" t="s">
        <v>816</v>
      </c>
    </row>
    <row r="2439" spans="1:24" ht="15" customHeight="1" x14ac:dyDescent="0.25">
      <c r="A2439" s="15" t="s">
        <v>24</v>
      </c>
      <c r="B2439" s="15">
        <v>3118</v>
      </c>
      <c r="C2439" s="12" t="s">
        <v>8443</v>
      </c>
      <c r="D2439" s="10" t="s">
        <v>4426</v>
      </c>
      <c r="E2439" s="12" t="s">
        <v>8197</v>
      </c>
      <c r="F2439" s="12" t="s">
        <v>4427</v>
      </c>
      <c r="G2439" s="75" t="s">
        <v>4428</v>
      </c>
      <c r="H2439" s="38" t="s">
        <v>8431</v>
      </c>
      <c r="I2439" s="12" t="s">
        <v>74</v>
      </c>
      <c r="M2439" s="12" t="s">
        <v>8444</v>
      </c>
      <c r="Q2439" s="77" t="s">
        <v>8300</v>
      </c>
      <c r="S2439" s="8" t="s">
        <v>2848</v>
      </c>
      <c r="T2439" s="90"/>
      <c r="U2439" s="90" t="s">
        <v>816</v>
      </c>
    </row>
    <row r="2440" spans="1:24" ht="15" customHeight="1" x14ac:dyDescent="0.25">
      <c r="A2440" s="15" t="s">
        <v>24</v>
      </c>
      <c r="B2440" s="15">
        <v>3119</v>
      </c>
      <c r="C2440" s="12" t="s">
        <v>8445</v>
      </c>
      <c r="D2440" s="10" t="s">
        <v>4426</v>
      </c>
      <c r="E2440" s="12" t="s">
        <v>8197</v>
      </c>
      <c r="F2440" s="12" t="s">
        <v>4427</v>
      </c>
      <c r="G2440" s="75" t="s">
        <v>4428</v>
      </c>
      <c r="H2440" s="38" t="s">
        <v>8431</v>
      </c>
      <c r="I2440" s="12" t="s">
        <v>74</v>
      </c>
      <c r="M2440" s="12" t="s">
        <v>8446</v>
      </c>
      <c r="Q2440" s="77" t="s">
        <v>8300</v>
      </c>
      <c r="S2440" s="8" t="s">
        <v>2848</v>
      </c>
      <c r="T2440" s="90"/>
      <c r="U2440" s="90" t="s">
        <v>816</v>
      </c>
      <c r="X2440" t="s">
        <v>7573</v>
      </c>
    </row>
    <row r="2441" spans="1:24" ht="15" customHeight="1" x14ac:dyDescent="0.25">
      <c r="A2441" s="15" t="s">
        <v>24</v>
      </c>
      <c r="B2441" s="15">
        <v>3120</v>
      </c>
      <c r="C2441" s="12" t="s">
        <v>8447</v>
      </c>
      <c r="D2441" s="10" t="s">
        <v>4426</v>
      </c>
      <c r="E2441" s="12" t="s">
        <v>8197</v>
      </c>
      <c r="F2441" s="12" t="s">
        <v>4427</v>
      </c>
      <c r="G2441" s="75" t="s">
        <v>4428</v>
      </c>
      <c r="H2441" s="38" t="s">
        <v>8431</v>
      </c>
      <c r="I2441" s="12" t="s">
        <v>74</v>
      </c>
      <c r="M2441" s="12" t="s">
        <v>8448</v>
      </c>
      <c r="Q2441" s="77" t="s">
        <v>8300</v>
      </c>
      <c r="S2441" s="8" t="s">
        <v>2848</v>
      </c>
      <c r="T2441" s="90"/>
      <c r="U2441" s="90" t="s">
        <v>816</v>
      </c>
      <c r="X2441" t="s">
        <v>7577</v>
      </c>
    </row>
    <row r="2442" spans="1:24" ht="15" customHeight="1" x14ac:dyDescent="0.25">
      <c r="A2442" s="15" t="s">
        <v>24</v>
      </c>
      <c r="B2442" s="15">
        <v>3121</v>
      </c>
      <c r="C2442" s="12" t="s">
        <v>8449</v>
      </c>
      <c r="D2442" s="10" t="s">
        <v>4426</v>
      </c>
      <c r="E2442" s="12" t="s">
        <v>8197</v>
      </c>
      <c r="F2442" s="12" t="s">
        <v>4427</v>
      </c>
      <c r="G2442" s="75" t="s">
        <v>4428</v>
      </c>
      <c r="H2442" s="38" t="s">
        <v>8431</v>
      </c>
      <c r="I2442" s="12" t="s">
        <v>74</v>
      </c>
      <c r="M2442" s="12" t="s">
        <v>8450</v>
      </c>
      <c r="Q2442" s="77" t="s">
        <v>8300</v>
      </c>
      <c r="S2442" s="8" t="s">
        <v>2848</v>
      </c>
      <c r="T2442" s="90"/>
      <c r="U2442" s="90" t="s">
        <v>816</v>
      </c>
      <c r="X2442" t="s">
        <v>7577</v>
      </c>
    </row>
    <row r="2443" spans="1:24" ht="15" customHeight="1" x14ac:dyDescent="0.25">
      <c r="A2443" s="15" t="s">
        <v>24</v>
      </c>
      <c r="B2443" s="15">
        <v>3122</v>
      </c>
      <c r="C2443" s="12" t="s">
        <v>8451</v>
      </c>
      <c r="D2443" s="10" t="s">
        <v>4426</v>
      </c>
      <c r="E2443" s="12" t="s">
        <v>8197</v>
      </c>
      <c r="F2443" s="12" t="s">
        <v>4427</v>
      </c>
      <c r="G2443" s="75" t="s">
        <v>4428</v>
      </c>
      <c r="H2443" s="38" t="s">
        <v>2504</v>
      </c>
      <c r="I2443" s="12" t="s">
        <v>74</v>
      </c>
      <c r="M2443" s="12" t="s">
        <v>8452</v>
      </c>
      <c r="Q2443" s="77" t="s">
        <v>8300</v>
      </c>
      <c r="S2443" s="8" t="s">
        <v>2848</v>
      </c>
      <c r="T2443" s="90"/>
      <c r="U2443" s="90" t="s">
        <v>816</v>
      </c>
    </row>
    <row r="2444" spans="1:24" ht="15" customHeight="1" x14ac:dyDescent="0.25">
      <c r="A2444" s="15" t="s">
        <v>24</v>
      </c>
      <c r="B2444" s="15">
        <v>3123</v>
      </c>
      <c r="C2444" s="12" t="s">
        <v>8453</v>
      </c>
      <c r="D2444" s="10" t="s">
        <v>4426</v>
      </c>
      <c r="E2444" s="12" t="s">
        <v>8197</v>
      </c>
      <c r="F2444" s="12" t="s">
        <v>4427</v>
      </c>
      <c r="G2444" s="75" t="s">
        <v>4428</v>
      </c>
      <c r="H2444" s="38" t="s">
        <v>8431</v>
      </c>
      <c r="I2444" s="12" t="s">
        <v>74</v>
      </c>
      <c r="M2444" s="12" t="s">
        <v>8454</v>
      </c>
      <c r="Q2444" s="77" t="s">
        <v>8455</v>
      </c>
      <c r="S2444" s="8" t="s">
        <v>195</v>
      </c>
      <c r="T2444" s="90"/>
      <c r="U2444" s="90" t="s">
        <v>816</v>
      </c>
    </row>
    <row r="2445" spans="1:24" ht="15" customHeight="1" x14ac:dyDescent="0.25">
      <c r="A2445" s="15" t="s">
        <v>24</v>
      </c>
      <c r="B2445" s="15">
        <v>3124</v>
      </c>
      <c r="C2445" s="12" t="s">
        <v>8456</v>
      </c>
      <c r="D2445" s="10" t="s">
        <v>4426</v>
      </c>
      <c r="E2445" s="12" t="s">
        <v>8197</v>
      </c>
      <c r="F2445" s="12" t="s">
        <v>4427</v>
      </c>
      <c r="G2445" s="75" t="s">
        <v>4428</v>
      </c>
      <c r="H2445" s="38" t="s">
        <v>8431</v>
      </c>
      <c r="I2445" s="12" t="s">
        <v>74</v>
      </c>
      <c r="M2445" s="12" t="s">
        <v>8457</v>
      </c>
      <c r="Q2445" s="77" t="s">
        <v>8300</v>
      </c>
      <c r="S2445" s="8" t="s">
        <v>2848</v>
      </c>
      <c r="T2445" s="90"/>
      <c r="U2445" s="90" t="s">
        <v>816</v>
      </c>
    </row>
    <row r="2446" spans="1:24" ht="15" customHeight="1" x14ac:dyDescent="0.25">
      <c r="A2446" s="15" t="s">
        <v>24</v>
      </c>
      <c r="B2446" s="15">
        <v>3125</v>
      </c>
      <c r="C2446" s="12" t="s">
        <v>8458</v>
      </c>
      <c r="D2446" s="10" t="s">
        <v>4426</v>
      </c>
      <c r="E2446" s="12" t="s">
        <v>8197</v>
      </c>
      <c r="F2446" s="12" t="s">
        <v>4427</v>
      </c>
      <c r="G2446" s="75" t="s">
        <v>4428</v>
      </c>
      <c r="H2446" s="38" t="s">
        <v>8292</v>
      </c>
      <c r="I2446" s="12" t="s">
        <v>74</v>
      </c>
      <c r="M2446" s="12" t="s">
        <v>8459</v>
      </c>
      <c r="Q2446" s="77" t="s">
        <v>8300</v>
      </c>
      <c r="S2446" s="8" t="s">
        <v>2848</v>
      </c>
      <c r="T2446" s="90"/>
      <c r="U2446" s="90" t="s">
        <v>816</v>
      </c>
    </row>
    <row r="2447" spans="1:24" ht="15" customHeight="1" x14ac:dyDescent="0.25">
      <c r="A2447" s="15" t="s">
        <v>24</v>
      </c>
      <c r="B2447" s="15">
        <v>3126</v>
      </c>
      <c r="C2447" s="12" t="s">
        <v>8460</v>
      </c>
      <c r="D2447" s="10" t="s">
        <v>4426</v>
      </c>
      <c r="E2447" s="12" t="s">
        <v>8197</v>
      </c>
      <c r="F2447" s="12" t="s">
        <v>4427</v>
      </c>
      <c r="G2447" s="75" t="s">
        <v>4428</v>
      </c>
      <c r="H2447" s="38" t="s">
        <v>8292</v>
      </c>
      <c r="I2447" s="12" t="s">
        <v>74</v>
      </c>
      <c r="M2447" s="12" t="s">
        <v>8461</v>
      </c>
      <c r="Q2447" s="77" t="s">
        <v>8300</v>
      </c>
      <c r="S2447" s="8" t="s">
        <v>2848</v>
      </c>
      <c r="T2447" s="90"/>
      <c r="U2447" s="90" t="s">
        <v>816</v>
      </c>
    </row>
    <row r="2448" spans="1:24" ht="15" customHeight="1" x14ac:dyDescent="0.25">
      <c r="A2448" s="15" t="s">
        <v>24</v>
      </c>
      <c r="B2448" s="15">
        <v>3127</v>
      </c>
      <c r="C2448" s="12" t="s">
        <v>8462</v>
      </c>
      <c r="D2448" s="10" t="s">
        <v>4426</v>
      </c>
      <c r="E2448" s="12" t="s">
        <v>8197</v>
      </c>
      <c r="F2448" s="12" t="s">
        <v>4427</v>
      </c>
      <c r="G2448" s="75" t="s">
        <v>4428</v>
      </c>
      <c r="H2448" s="38" t="s">
        <v>8431</v>
      </c>
      <c r="I2448" s="12" t="s">
        <v>74</v>
      </c>
      <c r="M2448" s="12" t="s">
        <v>8463</v>
      </c>
      <c r="Q2448" s="77" t="s">
        <v>8300</v>
      </c>
      <c r="S2448" s="8" t="s">
        <v>2848</v>
      </c>
      <c r="T2448" s="90"/>
      <c r="U2448" s="90" t="s">
        <v>816</v>
      </c>
    </row>
    <row r="2449" spans="1:24" ht="15" customHeight="1" x14ac:dyDescent="0.25">
      <c r="A2449" s="15" t="s">
        <v>24</v>
      </c>
      <c r="B2449" s="15">
        <v>3128</v>
      </c>
      <c r="C2449" s="12" t="s">
        <v>8464</v>
      </c>
      <c r="D2449" s="10" t="s">
        <v>4426</v>
      </c>
      <c r="E2449" s="12" t="s">
        <v>8197</v>
      </c>
      <c r="F2449" s="12" t="s">
        <v>4427</v>
      </c>
      <c r="G2449" s="75" t="s">
        <v>4428</v>
      </c>
      <c r="H2449" s="38" t="s">
        <v>8431</v>
      </c>
      <c r="I2449" s="12" t="s">
        <v>74</v>
      </c>
      <c r="M2449" s="12" t="s">
        <v>8432</v>
      </c>
      <c r="Q2449" s="77" t="s">
        <v>8300</v>
      </c>
      <c r="S2449" s="8" t="s">
        <v>2848</v>
      </c>
      <c r="T2449" s="90"/>
      <c r="U2449" s="90" t="s">
        <v>816</v>
      </c>
    </row>
    <row r="2450" spans="1:24" ht="15" customHeight="1" x14ac:dyDescent="0.25">
      <c r="A2450" s="15" t="s">
        <v>24</v>
      </c>
      <c r="B2450" s="15">
        <v>3129</v>
      </c>
      <c r="C2450" s="12" t="s">
        <v>8465</v>
      </c>
      <c r="D2450" s="10" t="s">
        <v>4426</v>
      </c>
      <c r="E2450" s="12" t="s">
        <v>8197</v>
      </c>
      <c r="F2450" s="12" t="s">
        <v>4427</v>
      </c>
      <c r="G2450" s="75" t="s">
        <v>4428</v>
      </c>
      <c r="H2450" s="38" t="s">
        <v>8292</v>
      </c>
      <c r="I2450" s="12" t="s">
        <v>74</v>
      </c>
      <c r="M2450" s="12" t="s">
        <v>8466</v>
      </c>
      <c r="Q2450" s="77" t="s">
        <v>8300</v>
      </c>
      <c r="S2450" s="8" t="s">
        <v>2848</v>
      </c>
      <c r="T2450" s="90"/>
      <c r="U2450" s="90" t="s">
        <v>816</v>
      </c>
    </row>
    <row r="2451" spans="1:24" ht="15" customHeight="1" x14ac:dyDescent="0.25">
      <c r="A2451" s="15" t="s">
        <v>24</v>
      </c>
      <c r="B2451" s="15">
        <v>3130</v>
      </c>
      <c r="C2451" s="12" t="s">
        <v>8467</v>
      </c>
      <c r="D2451" s="10" t="s">
        <v>4426</v>
      </c>
      <c r="E2451" s="12" t="s">
        <v>8197</v>
      </c>
      <c r="F2451" s="12" t="s">
        <v>4427</v>
      </c>
      <c r="G2451" s="75" t="s">
        <v>4428</v>
      </c>
      <c r="H2451" s="38" t="s">
        <v>8431</v>
      </c>
      <c r="I2451" s="12" t="s">
        <v>74</v>
      </c>
      <c r="M2451" s="12" t="s">
        <v>8441</v>
      </c>
      <c r="Q2451" s="77" t="s">
        <v>8300</v>
      </c>
      <c r="S2451" s="8" t="s">
        <v>2848</v>
      </c>
      <c r="T2451" s="90"/>
      <c r="U2451" s="90" t="s">
        <v>816</v>
      </c>
      <c r="X2451" s="9" t="s">
        <v>7641</v>
      </c>
    </row>
    <row r="2452" spans="1:24" ht="15" customHeight="1" x14ac:dyDescent="0.25">
      <c r="A2452" s="15" t="s">
        <v>24</v>
      </c>
      <c r="B2452" s="15">
        <v>3131</v>
      </c>
      <c r="C2452" s="12" t="s">
        <v>8468</v>
      </c>
      <c r="D2452" s="10" t="s">
        <v>4426</v>
      </c>
      <c r="E2452" s="12" t="s">
        <v>8197</v>
      </c>
      <c r="F2452" s="12" t="s">
        <v>4427</v>
      </c>
      <c r="G2452" s="75" t="s">
        <v>4428</v>
      </c>
      <c r="I2452" s="12" t="s">
        <v>74</v>
      </c>
      <c r="M2452" s="12" t="s">
        <v>8469</v>
      </c>
      <c r="Q2452" s="77" t="s">
        <v>8300</v>
      </c>
      <c r="S2452" s="8" t="s">
        <v>2848</v>
      </c>
      <c r="T2452" s="90"/>
      <c r="U2452" s="90" t="s">
        <v>816</v>
      </c>
      <c r="X2452" s="9" t="s">
        <v>7641</v>
      </c>
    </row>
    <row r="2453" spans="1:24" ht="15" customHeight="1" x14ac:dyDescent="0.25">
      <c r="A2453" s="15" t="s">
        <v>24</v>
      </c>
      <c r="B2453" s="15">
        <v>3132</v>
      </c>
      <c r="C2453" s="8">
        <v>119</v>
      </c>
      <c r="D2453" s="10" t="s">
        <v>4426</v>
      </c>
      <c r="E2453" s="12" t="s">
        <v>8197</v>
      </c>
      <c r="F2453" s="12" t="s">
        <v>4427</v>
      </c>
      <c r="G2453" s="75" t="s">
        <v>4428</v>
      </c>
      <c r="H2453" s="38" t="s">
        <v>2504</v>
      </c>
      <c r="I2453" s="12" t="s">
        <v>74</v>
      </c>
      <c r="M2453" s="12" t="s">
        <v>8470</v>
      </c>
      <c r="Q2453" s="77">
        <v>37008</v>
      </c>
      <c r="S2453" s="8" t="s">
        <v>6706</v>
      </c>
      <c r="T2453" s="90" t="s">
        <v>195</v>
      </c>
      <c r="U2453" s="90" t="s">
        <v>816</v>
      </c>
      <c r="X2453" s="9" t="s">
        <v>7641</v>
      </c>
    </row>
    <row r="2454" spans="1:24" ht="15" customHeight="1" x14ac:dyDescent="0.25">
      <c r="A2454" s="15" t="s">
        <v>24</v>
      </c>
      <c r="B2454" s="15">
        <v>3133</v>
      </c>
      <c r="C2454" s="12" t="s">
        <v>8471</v>
      </c>
      <c r="D2454" s="10" t="s">
        <v>4426</v>
      </c>
      <c r="E2454" s="12" t="s">
        <v>8197</v>
      </c>
      <c r="F2454" s="12" t="s">
        <v>4427</v>
      </c>
      <c r="G2454" s="75" t="s">
        <v>4428</v>
      </c>
      <c r="H2454" s="38" t="s">
        <v>8292</v>
      </c>
      <c r="I2454" s="12" t="s">
        <v>74</v>
      </c>
      <c r="M2454" s="12" t="s">
        <v>8420</v>
      </c>
      <c r="Q2454" s="77" t="s">
        <v>8300</v>
      </c>
      <c r="S2454" s="8" t="s">
        <v>2848</v>
      </c>
      <c r="T2454" s="90"/>
      <c r="U2454" s="90" t="s">
        <v>816</v>
      </c>
      <c r="X2454" s="9" t="s">
        <v>7641</v>
      </c>
    </row>
    <row r="2455" spans="1:24" ht="15" customHeight="1" x14ac:dyDescent="0.25">
      <c r="A2455" s="15" t="s">
        <v>24</v>
      </c>
      <c r="B2455" s="15">
        <v>3134</v>
      </c>
      <c r="D2455" s="10" t="s">
        <v>8472</v>
      </c>
      <c r="E2455" s="12" t="s">
        <v>8197</v>
      </c>
      <c r="F2455" s="12" t="s">
        <v>4427</v>
      </c>
      <c r="G2455" s="75" t="s">
        <v>4428</v>
      </c>
      <c r="H2455" s="38" t="s">
        <v>8267</v>
      </c>
      <c r="I2455" s="12" t="s">
        <v>74</v>
      </c>
      <c r="M2455" s="12" t="s">
        <v>8473</v>
      </c>
      <c r="Q2455" s="77"/>
      <c r="S2455" s="8" t="s">
        <v>167</v>
      </c>
      <c r="T2455" s="90"/>
      <c r="U2455" s="90" t="s">
        <v>816</v>
      </c>
      <c r="X2455" s="9" t="s">
        <v>7641</v>
      </c>
    </row>
    <row r="2456" spans="1:24" ht="15" customHeight="1" x14ac:dyDescent="0.25">
      <c r="A2456" s="15" t="s">
        <v>24</v>
      </c>
      <c r="B2456" s="15">
        <v>3135</v>
      </c>
      <c r="C2456" s="12" t="s">
        <v>8474</v>
      </c>
      <c r="D2456" s="10" t="s">
        <v>4426</v>
      </c>
      <c r="E2456" s="12" t="s">
        <v>8197</v>
      </c>
      <c r="F2456" s="12" t="s">
        <v>4427</v>
      </c>
      <c r="G2456" s="75" t="s">
        <v>4428</v>
      </c>
      <c r="I2456" s="12" t="s">
        <v>74</v>
      </c>
      <c r="M2456" s="12" t="s">
        <v>8475</v>
      </c>
      <c r="Q2456" s="77" t="s">
        <v>8199</v>
      </c>
      <c r="S2456" s="8" t="s">
        <v>816</v>
      </c>
      <c r="T2456" s="90"/>
      <c r="U2456" s="90" t="s">
        <v>816</v>
      </c>
      <c r="X2456" s="9" t="s">
        <v>7641</v>
      </c>
    </row>
    <row r="2457" spans="1:24" ht="15" customHeight="1" x14ac:dyDescent="0.25">
      <c r="A2457" s="15" t="s">
        <v>24</v>
      </c>
      <c r="B2457" s="15">
        <v>3136</v>
      </c>
      <c r="C2457" s="12" t="s">
        <v>108</v>
      </c>
      <c r="D2457" s="10"/>
      <c r="G2457" s="75"/>
      <c r="Q2457" s="77"/>
      <c r="T2457" s="90"/>
      <c r="U2457" s="90"/>
      <c r="X2457" s="9" t="s">
        <v>7682</v>
      </c>
    </row>
    <row r="2458" spans="1:24" ht="15" customHeight="1" x14ac:dyDescent="0.25">
      <c r="A2458" s="15" t="s">
        <v>24</v>
      </c>
      <c r="B2458" s="15">
        <v>3137</v>
      </c>
      <c r="C2458" s="12" t="s">
        <v>8476</v>
      </c>
      <c r="D2458" s="10" t="s">
        <v>4426</v>
      </c>
      <c r="E2458" s="12" t="s">
        <v>8197</v>
      </c>
      <c r="F2458" s="12" t="s">
        <v>4427</v>
      </c>
      <c r="G2458" s="75" t="s">
        <v>4428</v>
      </c>
      <c r="H2458" s="38" t="s">
        <v>8477</v>
      </c>
      <c r="I2458" s="12" t="s">
        <v>74</v>
      </c>
      <c r="M2458" s="12" t="s">
        <v>8478</v>
      </c>
      <c r="Q2458" s="77" t="s">
        <v>8479</v>
      </c>
      <c r="S2458" s="8" t="s">
        <v>6907</v>
      </c>
      <c r="T2458" s="90"/>
      <c r="U2458" s="90" t="s">
        <v>816</v>
      </c>
      <c r="X2458" s="9" t="s">
        <v>7641</v>
      </c>
    </row>
    <row r="2459" spans="1:24" ht="15" customHeight="1" x14ac:dyDescent="0.25">
      <c r="A2459" s="15" t="s">
        <v>24</v>
      </c>
      <c r="B2459" s="15">
        <v>3138</v>
      </c>
      <c r="C2459" s="12" t="s">
        <v>8480</v>
      </c>
      <c r="D2459" s="10" t="s">
        <v>4426</v>
      </c>
      <c r="E2459" s="12" t="s">
        <v>8197</v>
      </c>
      <c r="F2459" s="12" t="s">
        <v>4427</v>
      </c>
      <c r="G2459" s="75" t="s">
        <v>4428</v>
      </c>
      <c r="H2459" s="38" t="s">
        <v>8431</v>
      </c>
      <c r="I2459" s="12" t="s">
        <v>74</v>
      </c>
      <c r="M2459" s="12" t="s">
        <v>8481</v>
      </c>
      <c r="Q2459" s="77" t="s">
        <v>8222</v>
      </c>
      <c r="S2459" s="8" t="s">
        <v>8279</v>
      </c>
      <c r="T2459" s="90"/>
      <c r="U2459" s="90" t="s">
        <v>816</v>
      </c>
      <c r="X2459" s="9" t="s">
        <v>7641</v>
      </c>
    </row>
    <row r="2460" spans="1:24" ht="15" customHeight="1" x14ac:dyDescent="0.25">
      <c r="A2460" s="15" t="s">
        <v>24</v>
      </c>
      <c r="B2460" s="15">
        <v>3139</v>
      </c>
      <c r="C2460" s="12" t="s">
        <v>8482</v>
      </c>
      <c r="D2460" s="10" t="s">
        <v>4426</v>
      </c>
      <c r="E2460" s="12" t="s">
        <v>8197</v>
      </c>
      <c r="F2460" s="12" t="s">
        <v>4427</v>
      </c>
      <c r="G2460" s="75" t="s">
        <v>4428</v>
      </c>
      <c r="H2460" s="38" t="s">
        <v>8275</v>
      </c>
      <c r="I2460" s="12" t="s">
        <v>74</v>
      </c>
      <c r="M2460" s="12" t="s">
        <v>8483</v>
      </c>
      <c r="Q2460" s="77" t="s">
        <v>8345</v>
      </c>
      <c r="S2460" s="8" t="s">
        <v>8346</v>
      </c>
      <c r="T2460" s="90"/>
      <c r="U2460" s="90" t="s">
        <v>816</v>
      </c>
      <c r="X2460" s="9" t="s">
        <v>7641</v>
      </c>
    </row>
    <row r="2461" spans="1:24" ht="15" customHeight="1" x14ac:dyDescent="0.25">
      <c r="A2461" s="15" t="s">
        <v>24</v>
      </c>
      <c r="B2461" s="15">
        <v>3140</v>
      </c>
      <c r="C2461" s="12" t="s">
        <v>8484</v>
      </c>
      <c r="D2461" s="10" t="s">
        <v>4426</v>
      </c>
      <c r="E2461" s="12" t="s">
        <v>8197</v>
      </c>
      <c r="F2461" s="12" t="s">
        <v>4427</v>
      </c>
      <c r="G2461" s="75" t="s">
        <v>4428</v>
      </c>
      <c r="H2461" s="38" t="s">
        <v>8275</v>
      </c>
      <c r="I2461" s="12" t="s">
        <v>74</v>
      </c>
      <c r="M2461" s="12" t="s">
        <v>8485</v>
      </c>
      <c r="Q2461" s="77" t="s">
        <v>8486</v>
      </c>
      <c r="S2461" s="8" t="s">
        <v>167</v>
      </c>
      <c r="T2461" s="90"/>
      <c r="U2461" s="90" t="s">
        <v>816</v>
      </c>
      <c r="X2461" s="9" t="s">
        <v>7641</v>
      </c>
    </row>
    <row r="2462" spans="1:24" ht="15" customHeight="1" x14ac:dyDescent="0.25">
      <c r="A2462" s="15" t="s">
        <v>24</v>
      </c>
      <c r="B2462" s="15">
        <v>3141</v>
      </c>
      <c r="C2462" s="12" t="s">
        <v>8487</v>
      </c>
      <c r="D2462" s="10" t="s">
        <v>4426</v>
      </c>
      <c r="E2462" s="12" t="s">
        <v>8197</v>
      </c>
      <c r="F2462" s="12" t="s">
        <v>4427</v>
      </c>
      <c r="G2462" s="75" t="s">
        <v>4428</v>
      </c>
      <c r="H2462" s="38" t="s">
        <v>8240</v>
      </c>
      <c r="I2462" s="12" t="s">
        <v>74</v>
      </c>
      <c r="M2462" s="12" t="s">
        <v>8488</v>
      </c>
      <c r="Q2462" s="77" t="s">
        <v>8395</v>
      </c>
      <c r="S2462" s="8" t="s">
        <v>180</v>
      </c>
      <c r="T2462" s="90"/>
      <c r="U2462" s="90" t="s">
        <v>816</v>
      </c>
      <c r="X2462" s="9" t="s">
        <v>7641</v>
      </c>
    </row>
    <row r="2463" spans="1:24" ht="15" customHeight="1" x14ac:dyDescent="0.25">
      <c r="A2463" s="15" t="s">
        <v>24</v>
      </c>
      <c r="B2463" s="15">
        <v>3142</v>
      </c>
      <c r="C2463" s="12" t="s">
        <v>8489</v>
      </c>
      <c r="D2463" s="10" t="s">
        <v>4426</v>
      </c>
      <c r="E2463" s="12" t="s">
        <v>8197</v>
      </c>
      <c r="F2463" s="12" t="s">
        <v>4427</v>
      </c>
      <c r="G2463" s="75" t="s">
        <v>4428</v>
      </c>
      <c r="H2463" s="38" t="s">
        <v>8490</v>
      </c>
      <c r="I2463" s="12" t="s">
        <v>74</v>
      </c>
      <c r="M2463" s="12" t="s">
        <v>8491</v>
      </c>
      <c r="Q2463" s="77" t="s">
        <v>8492</v>
      </c>
      <c r="S2463" s="8" t="s">
        <v>120</v>
      </c>
      <c r="T2463" s="90"/>
      <c r="U2463" s="90" t="s">
        <v>816</v>
      </c>
      <c r="X2463" s="9" t="s">
        <v>7641</v>
      </c>
    </row>
    <row r="2464" spans="1:24" ht="15" customHeight="1" x14ac:dyDescent="0.25">
      <c r="A2464" s="15" t="s">
        <v>24</v>
      </c>
      <c r="B2464" s="15">
        <v>3143</v>
      </c>
      <c r="C2464" s="12" t="s">
        <v>8493</v>
      </c>
      <c r="D2464" s="10" t="s">
        <v>4426</v>
      </c>
      <c r="E2464" s="12" t="s">
        <v>8197</v>
      </c>
      <c r="F2464" s="12" t="s">
        <v>4427</v>
      </c>
      <c r="G2464" s="75" t="s">
        <v>4428</v>
      </c>
      <c r="H2464" s="38" t="s">
        <v>2504</v>
      </c>
      <c r="I2464" s="12" t="s">
        <v>74</v>
      </c>
      <c r="M2464" s="12" t="s">
        <v>8494</v>
      </c>
      <c r="Q2464" s="77" t="s">
        <v>8495</v>
      </c>
      <c r="S2464" s="8" t="s">
        <v>8496</v>
      </c>
      <c r="T2464" s="90"/>
      <c r="U2464" s="90" t="s">
        <v>816</v>
      </c>
      <c r="X2464" s="9" t="s">
        <v>7641</v>
      </c>
    </row>
    <row r="2465" spans="1:24" ht="15" customHeight="1" x14ac:dyDescent="0.25">
      <c r="A2465" s="15" t="s">
        <v>24</v>
      </c>
      <c r="B2465" s="15">
        <v>3144</v>
      </c>
      <c r="C2465" s="12" t="s">
        <v>8497</v>
      </c>
      <c r="D2465" s="10" t="s">
        <v>4426</v>
      </c>
      <c r="E2465" s="12" t="s">
        <v>8197</v>
      </c>
      <c r="F2465" s="12" t="s">
        <v>4427</v>
      </c>
      <c r="G2465" s="75" t="s">
        <v>4428</v>
      </c>
      <c r="H2465" s="38" t="s">
        <v>8498</v>
      </c>
      <c r="I2465" s="12" t="s">
        <v>74</v>
      </c>
      <c r="M2465" s="12" t="s">
        <v>8499</v>
      </c>
      <c r="Q2465" s="77" t="s">
        <v>8500</v>
      </c>
      <c r="S2465" s="8" t="s">
        <v>112</v>
      </c>
      <c r="T2465" s="90"/>
      <c r="U2465" s="90" t="s">
        <v>816</v>
      </c>
      <c r="X2465" s="9" t="s">
        <v>7641</v>
      </c>
    </row>
    <row r="2466" spans="1:24" ht="15" customHeight="1" x14ac:dyDescent="0.25">
      <c r="A2466" s="15" t="s">
        <v>24</v>
      </c>
      <c r="B2466" s="15">
        <v>3145</v>
      </c>
      <c r="C2466" s="12" t="s">
        <v>8501</v>
      </c>
      <c r="D2466" s="10" t="s">
        <v>4426</v>
      </c>
      <c r="E2466" s="12" t="s">
        <v>8197</v>
      </c>
      <c r="F2466" s="12" t="s">
        <v>4427</v>
      </c>
      <c r="G2466" s="75" t="s">
        <v>4428</v>
      </c>
      <c r="H2466" s="38" t="s">
        <v>8267</v>
      </c>
      <c r="I2466" s="12" t="s">
        <v>74</v>
      </c>
      <c r="M2466" s="12" t="s">
        <v>8502</v>
      </c>
      <c r="Q2466" s="77" t="s">
        <v>8486</v>
      </c>
      <c r="S2466" s="8" t="s">
        <v>167</v>
      </c>
      <c r="T2466" s="90"/>
      <c r="U2466" s="90" t="s">
        <v>816</v>
      </c>
      <c r="X2466" s="9" t="s">
        <v>7641</v>
      </c>
    </row>
    <row r="2467" spans="1:24" ht="15" customHeight="1" x14ac:dyDescent="0.25">
      <c r="A2467" s="15" t="s">
        <v>24</v>
      </c>
      <c r="B2467" s="15">
        <v>3146</v>
      </c>
      <c r="C2467" s="12" t="s">
        <v>8503</v>
      </c>
      <c r="D2467" s="10" t="s">
        <v>4426</v>
      </c>
      <c r="E2467" s="12" t="s">
        <v>8197</v>
      </c>
      <c r="F2467" s="12" t="s">
        <v>4427</v>
      </c>
      <c r="G2467" s="75" t="s">
        <v>4428</v>
      </c>
      <c r="H2467" s="38" t="s">
        <v>8504</v>
      </c>
      <c r="I2467" s="12" t="s">
        <v>74</v>
      </c>
      <c r="M2467" s="12" t="s">
        <v>8505</v>
      </c>
      <c r="Q2467" s="77" t="s">
        <v>8506</v>
      </c>
      <c r="S2467" s="8" t="s">
        <v>167</v>
      </c>
      <c r="T2467" s="90"/>
      <c r="U2467" s="90" t="s">
        <v>816</v>
      </c>
      <c r="X2467" s="9" t="s">
        <v>7641</v>
      </c>
    </row>
    <row r="2468" spans="1:24" ht="15" customHeight="1" x14ac:dyDescent="0.25">
      <c r="A2468" s="15" t="s">
        <v>24</v>
      </c>
      <c r="B2468" s="15">
        <v>3147</v>
      </c>
      <c r="C2468" s="12" t="s">
        <v>8507</v>
      </c>
      <c r="D2468" s="10" t="s">
        <v>4426</v>
      </c>
      <c r="E2468" s="12" t="s">
        <v>8197</v>
      </c>
      <c r="F2468" s="12" t="s">
        <v>4427</v>
      </c>
      <c r="G2468" s="75" t="s">
        <v>4428</v>
      </c>
      <c r="H2468" s="38" t="s">
        <v>8431</v>
      </c>
      <c r="I2468" s="12" t="s">
        <v>74</v>
      </c>
      <c r="M2468" s="12" t="s">
        <v>8508</v>
      </c>
      <c r="Q2468" s="77" t="s">
        <v>8509</v>
      </c>
      <c r="S2468" s="8" t="s">
        <v>2163</v>
      </c>
      <c r="T2468" s="90"/>
      <c r="U2468" s="90" t="s">
        <v>816</v>
      </c>
      <c r="X2468" s="9" t="s">
        <v>7641</v>
      </c>
    </row>
    <row r="2469" spans="1:24" ht="15" customHeight="1" x14ac:dyDescent="0.25">
      <c r="A2469" s="15" t="s">
        <v>24</v>
      </c>
      <c r="B2469" s="15">
        <v>3148</v>
      </c>
      <c r="C2469" s="12" t="s">
        <v>8510</v>
      </c>
      <c r="D2469" s="10" t="s">
        <v>4426</v>
      </c>
      <c r="E2469" s="12" t="s">
        <v>8197</v>
      </c>
      <c r="F2469" s="12" t="s">
        <v>4427</v>
      </c>
      <c r="G2469" s="75" t="s">
        <v>4428</v>
      </c>
      <c r="H2469" s="38" t="s">
        <v>2504</v>
      </c>
      <c r="I2469" s="12" t="s">
        <v>74</v>
      </c>
      <c r="M2469" s="12" t="s">
        <v>8511</v>
      </c>
      <c r="Q2469" s="77" t="s">
        <v>8509</v>
      </c>
      <c r="S2469" s="8" t="s">
        <v>2163</v>
      </c>
      <c r="T2469" s="90"/>
      <c r="U2469" s="90" t="s">
        <v>816</v>
      </c>
      <c r="X2469" s="9" t="s">
        <v>7641</v>
      </c>
    </row>
    <row r="2470" spans="1:24" ht="15" customHeight="1" x14ac:dyDescent="0.25">
      <c r="A2470" s="15" t="s">
        <v>24</v>
      </c>
      <c r="B2470" s="15">
        <v>3149</v>
      </c>
      <c r="C2470" s="12" t="s">
        <v>8512</v>
      </c>
      <c r="D2470" s="10" t="s">
        <v>4426</v>
      </c>
      <c r="E2470" s="12" t="s">
        <v>8197</v>
      </c>
      <c r="F2470" s="12" t="s">
        <v>4427</v>
      </c>
      <c r="G2470" s="75" t="s">
        <v>4428</v>
      </c>
      <c r="H2470" s="38" t="s">
        <v>8240</v>
      </c>
      <c r="I2470" s="12" t="s">
        <v>74</v>
      </c>
      <c r="M2470" s="12" t="s">
        <v>8328</v>
      </c>
      <c r="Q2470" s="77" t="s">
        <v>8329</v>
      </c>
      <c r="S2470" s="8" t="s">
        <v>8330</v>
      </c>
      <c r="T2470" s="90"/>
      <c r="U2470" s="90" t="s">
        <v>816</v>
      </c>
      <c r="X2470" s="9" t="s">
        <v>7641</v>
      </c>
    </row>
    <row r="2471" spans="1:24" ht="15" customHeight="1" x14ac:dyDescent="0.25">
      <c r="A2471" s="15" t="s">
        <v>24</v>
      </c>
      <c r="B2471" s="15">
        <v>3150</v>
      </c>
      <c r="C2471" s="12" t="s">
        <v>8513</v>
      </c>
      <c r="D2471" s="10" t="s">
        <v>4426</v>
      </c>
      <c r="E2471" s="12" t="s">
        <v>8197</v>
      </c>
      <c r="F2471" s="12" t="s">
        <v>4427</v>
      </c>
      <c r="G2471" s="75" t="s">
        <v>4428</v>
      </c>
      <c r="H2471" s="38" t="s">
        <v>8343</v>
      </c>
      <c r="I2471" s="12" t="s">
        <v>74</v>
      </c>
      <c r="M2471" s="12" t="s">
        <v>8514</v>
      </c>
      <c r="Q2471" s="77" t="s">
        <v>8345</v>
      </c>
      <c r="S2471" s="8" t="s">
        <v>8346</v>
      </c>
      <c r="T2471" s="90"/>
      <c r="U2471" s="90" t="s">
        <v>816</v>
      </c>
      <c r="X2471" s="9" t="s">
        <v>7641</v>
      </c>
    </row>
    <row r="2472" spans="1:24" ht="15" customHeight="1" x14ac:dyDescent="0.25">
      <c r="A2472" s="15" t="s">
        <v>24</v>
      </c>
      <c r="B2472" s="15">
        <v>3151</v>
      </c>
      <c r="C2472" s="12" t="s">
        <v>8515</v>
      </c>
      <c r="D2472" s="10" t="s">
        <v>4426</v>
      </c>
      <c r="E2472" s="12" t="s">
        <v>8197</v>
      </c>
      <c r="F2472" s="12" t="s">
        <v>4427</v>
      </c>
      <c r="G2472" s="75" t="s">
        <v>4428</v>
      </c>
      <c r="H2472" s="38" t="s">
        <v>8516</v>
      </c>
      <c r="I2472" s="12" t="s">
        <v>74</v>
      </c>
      <c r="M2472" s="12" t="s">
        <v>8517</v>
      </c>
      <c r="Q2472" s="77"/>
      <c r="S2472" s="8" t="s">
        <v>8402</v>
      </c>
      <c r="T2472" s="90"/>
      <c r="U2472" s="90" t="s">
        <v>816</v>
      </c>
      <c r="X2472" s="9" t="s">
        <v>7641</v>
      </c>
    </row>
    <row r="2473" spans="1:24" ht="15" customHeight="1" x14ac:dyDescent="0.25">
      <c r="A2473" s="15" t="s">
        <v>24</v>
      </c>
      <c r="B2473" s="15">
        <v>3152</v>
      </c>
      <c r="C2473" s="12" t="s">
        <v>8518</v>
      </c>
      <c r="D2473" s="10" t="s">
        <v>4426</v>
      </c>
      <c r="E2473" s="12" t="s">
        <v>8197</v>
      </c>
      <c r="F2473" s="12" t="s">
        <v>4427</v>
      </c>
      <c r="G2473" s="75" t="s">
        <v>4428</v>
      </c>
      <c r="H2473" s="38" t="s">
        <v>4426</v>
      </c>
      <c r="I2473" s="12" t="s">
        <v>74</v>
      </c>
      <c r="M2473" s="12" t="s">
        <v>8519</v>
      </c>
      <c r="Q2473" s="77">
        <v>40365</v>
      </c>
      <c r="S2473" s="8" t="s">
        <v>816</v>
      </c>
      <c r="T2473" s="90" t="s">
        <v>816</v>
      </c>
      <c r="U2473" s="90"/>
      <c r="X2473" s="9" t="s">
        <v>7641</v>
      </c>
    </row>
    <row r="2474" spans="1:24" ht="15" customHeight="1" x14ac:dyDescent="0.25">
      <c r="A2474" s="15" t="s">
        <v>24</v>
      </c>
      <c r="B2474" s="15">
        <v>3153</v>
      </c>
      <c r="C2474" s="12" t="s">
        <v>8520</v>
      </c>
      <c r="D2474" s="10" t="s">
        <v>4426</v>
      </c>
      <c r="E2474" s="12" t="s">
        <v>8197</v>
      </c>
      <c r="F2474" s="12" t="s">
        <v>4427</v>
      </c>
      <c r="G2474" s="75" t="s">
        <v>4428</v>
      </c>
      <c r="H2474" s="38" t="s">
        <v>4426</v>
      </c>
      <c r="I2474" s="12" t="s">
        <v>74</v>
      </c>
      <c r="M2474" s="12" t="s">
        <v>8521</v>
      </c>
      <c r="Q2474" s="77">
        <v>40639</v>
      </c>
      <c r="S2474" s="8" t="s">
        <v>816</v>
      </c>
      <c r="T2474" s="90" t="s">
        <v>816</v>
      </c>
      <c r="U2474" s="90"/>
      <c r="X2474" s="9" t="s">
        <v>7641</v>
      </c>
    </row>
    <row r="2475" spans="1:24" ht="15" customHeight="1" x14ac:dyDescent="0.25">
      <c r="A2475" s="15" t="s">
        <v>24</v>
      </c>
      <c r="B2475" s="15">
        <v>3154</v>
      </c>
      <c r="C2475" s="12" t="s">
        <v>8522</v>
      </c>
      <c r="D2475" s="10" t="s">
        <v>4426</v>
      </c>
      <c r="E2475" s="12" t="s">
        <v>8197</v>
      </c>
      <c r="F2475" s="12" t="s">
        <v>4427</v>
      </c>
      <c r="G2475" s="75" t="s">
        <v>4428</v>
      </c>
      <c r="H2475" s="38" t="s">
        <v>8504</v>
      </c>
      <c r="I2475" s="12" t="s">
        <v>74</v>
      </c>
      <c r="M2475" s="12" t="s">
        <v>8523</v>
      </c>
      <c r="Q2475" s="77" t="s">
        <v>8524</v>
      </c>
      <c r="S2475" s="8" t="s">
        <v>167</v>
      </c>
      <c r="T2475" s="90"/>
      <c r="U2475" s="90" t="s">
        <v>816</v>
      </c>
      <c r="X2475" s="9" t="s">
        <v>7641</v>
      </c>
    </row>
    <row r="2476" spans="1:24" ht="15" customHeight="1" x14ac:dyDescent="0.25">
      <c r="A2476" s="15" t="s">
        <v>24</v>
      </c>
      <c r="B2476" s="15">
        <v>3155</v>
      </c>
      <c r="C2476" s="12" t="s">
        <v>8525</v>
      </c>
      <c r="D2476" s="10" t="s">
        <v>4426</v>
      </c>
      <c r="E2476" s="12" t="s">
        <v>8197</v>
      </c>
      <c r="F2476" s="12" t="s">
        <v>4427</v>
      </c>
      <c r="G2476" s="75" t="s">
        <v>4428</v>
      </c>
      <c r="H2476" s="38" t="s">
        <v>4426</v>
      </c>
      <c r="I2476" s="12" t="s">
        <v>74</v>
      </c>
      <c r="M2476" s="12" t="s">
        <v>8526</v>
      </c>
      <c r="Q2476" s="77">
        <v>40640</v>
      </c>
      <c r="S2476" s="8" t="s">
        <v>8527</v>
      </c>
      <c r="T2476" s="90" t="s">
        <v>816</v>
      </c>
      <c r="U2476" s="90"/>
      <c r="X2476" s="9" t="s">
        <v>7759</v>
      </c>
    </row>
    <row r="2477" spans="1:24" ht="15" customHeight="1" x14ac:dyDescent="0.25">
      <c r="A2477" s="15" t="s">
        <v>24</v>
      </c>
      <c r="B2477" s="15">
        <v>3156</v>
      </c>
      <c r="C2477" s="8">
        <v>851</v>
      </c>
      <c r="D2477" s="10" t="s">
        <v>4426</v>
      </c>
      <c r="E2477" s="12" t="s">
        <v>8197</v>
      </c>
      <c r="F2477" s="12" t="s">
        <v>4427</v>
      </c>
      <c r="G2477" s="75" t="s">
        <v>4428</v>
      </c>
      <c r="H2477" s="38" t="s">
        <v>3935</v>
      </c>
      <c r="I2477" s="12" t="s">
        <v>199</v>
      </c>
      <c r="M2477" s="12" t="s">
        <v>8528</v>
      </c>
      <c r="Q2477" s="77">
        <v>38279</v>
      </c>
      <c r="S2477" s="8" t="s">
        <v>8529</v>
      </c>
      <c r="T2477" s="90" t="s">
        <v>8529</v>
      </c>
      <c r="U2477" s="90" t="s">
        <v>816</v>
      </c>
      <c r="X2477" s="9" t="s">
        <v>7759</v>
      </c>
    </row>
    <row r="2478" spans="1:24" ht="15" customHeight="1" x14ac:dyDescent="0.25">
      <c r="A2478" s="15" t="s">
        <v>24</v>
      </c>
      <c r="B2478" s="15">
        <v>3157</v>
      </c>
      <c r="C2478" s="12" t="s">
        <v>8530</v>
      </c>
      <c r="D2478" s="10" t="s">
        <v>4426</v>
      </c>
      <c r="E2478" s="12" t="s">
        <v>8197</v>
      </c>
      <c r="F2478" s="12" t="s">
        <v>4427</v>
      </c>
      <c r="G2478" s="75" t="s">
        <v>4428</v>
      </c>
      <c r="H2478" s="38" t="s">
        <v>4426</v>
      </c>
      <c r="I2478" s="12" t="s">
        <v>74</v>
      </c>
      <c r="M2478" s="12" t="s">
        <v>8531</v>
      </c>
      <c r="Q2478" s="77">
        <v>40365</v>
      </c>
      <c r="S2478" s="8" t="s">
        <v>8527</v>
      </c>
      <c r="T2478" s="90" t="s">
        <v>816</v>
      </c>
      <c r="U2478" s="90"/>
      <c r="X2478" s="9" t="s">
        <v>7759</v>
      </c>
    </row>
    <row r="2479" spans="1:24" ht="15" customHeight="1" x14ac:dyDescent="0.25">
      <c r="A2479" s="15" t="s">
        <v>24</v>
      </c>
      <c r="B2479" s="15">
        <v>3158</v>
      </c>
      <c r="C2479" s="12" t="s">
        <v>8532</v>
      </c>
      <c r="D2479" s="10" t="s">
        <v>4426</v>
      </c>
      <c r="E2479" s="12" t="s">
        <v>8197</v>
      </c>
      <c r="F2479" s="12" t="s">
        <v>4427</v>
      </c>
      <c r="G2479" s="75" t="s">
        <v>4428</v>
      </c>
      <c r="H2479" s="38" t="s">
        <v>8377</v>
      </c>
      <c r="I2479" s="12" t="s">
        <v>74</v>
      </c>
      <c r="M2479" s="12" t="s">
        <v>8533</v>
      </c>
      <c r="Q2479" s="77">
        <v>1917</v>
      </c>
      <c r="S2479" s="8" t="s">
        <v>8534</v>
      </c>
      <c r="T2479" s="90" t="s">
        <v>124</v>
      </c>
      <c r="U2479" s="90" t="s">
        <v>816</v>
      </c>
      <c r="X2479" s="9" t="s">
        <v>7759</v>
      </c>
    </row>
    <row r="2480" spans="1:24" ht="15" customHeight="1" x14ac:dyDescent="0.25">
      <c r="A2480" s="15" t="s">
        <v>24</v>
      </c>
      <c r="B2480" s="15">
        <v>3159</v>
      </c>
      <c r="C2480" s="12" t="s">
        <v>8535</v>
      </c>
      <c r="D2480" s="10" t="s">
        <v>4426</v>
      </c>
      <c r="E2480" s="12" t="s">
        <v>8197</v>
      </c>
      <c r="F2480" s="12" t="s">
        <v>4427</v>
      </c>
      <c r="G2480" s="75" t="s">
        <v>4428</v>
      </c>
      <c r="H2480" s="38" t="s">
        <v>8504</v>
      </c>
      <c r="I2480" s="12" t="s">
        <v>74</v>
      </c>
      <c r="M2480" s="12" t="s">
        <v>8536</v>
      </c>
      <c r="Q2480" s="77" t="s">
        <v>8345</v>
      </c>
      <c r="S2480" s="8" t="s">
        <v>8346</v>
      </c>
      <c r="T2480" s="90"/>
      <c r="U2480" s="90" t="s">
        <v>816</v>
      </c>
      <c r="X2480" s="9" t="s">
        <v>7759</v>
      </c>
    </row>
    <row r="2481" spans="1:24" ht="15" customHeight="1" x14ac:dyDescent="0.25">
      <c r="A2481" s="15" t="s">
        <v>24</v>
      </c>
      <c r="B2481" s="15">
        <v>3160</v>
      </c>
      <c r="C2481" s="12" t="s">
        <v>8537</v>
      </c>
      <c r="D2481" s="10" t="s">
        <v>4426</v>
      </c>
      <c r="E2481" s="12" t="s">
        <v>8197</v>
      </c>
      <c r="F2481" s="12" t="s">
        <v>4427</v>
      </c>
      <c r="G2481" s="75" t="s">
        <v>4428</v>
      </c>
      <c r="H2481" s="38" t="s">
        <v>8504</v>
      </c>
      <c r="I2481" s="12" t="s">
        <v>74</v>
      </c>
      <c r="M2481" s="12" t="s">
        <v>8538</v>
      </c>
      <c r="Q2481" s="77" t="s">
        <v>8345</v>
      </c>
      <c r="S2481" s="8" t="s">
        <v>167</v>
      </c>
      <c r="T2481" s="90"/>
      <c r="U2481" s="90" t="s">
        <v>816</v>
      </c>
      <c r="X2481" s="9" t="s">
        <v>7759</v>
      </c>
    </row>
    <row r="2482" spans="1:24" ht="15" customHeight="1" x14ac:dyDescent="0.25">
      <c r="A2482" s="15" t="s">
        <v>24</v>
      </c>
      <c r="B2482" s="15">
        <v>3161</v>
      </c>
      <c r="C2482" s="12" t="s">
        <v>8539</v>
      </c>
      <c r="D2482" s="10" t="s">
        <v>4426</v>
      </c>
      <c r="E2482" s="12" t="s">
        <v>8197</v>
      </c>
      <c r="F2482" s="12" t="s">
        <v>4427</v>
      </c>
      <c r="G2482" s="75" t="s">
        <v>4428</v>
      </c>
      <c r="H2482" s="38" t="s">
        <v>8504</v>
      </c>
      <c r="I2482" s="12" t="s">
        <v>74</v>
      </c>
      <c r="M2482" s="12" t="s">
        <v>8540</v>
      </c>
      <c r="Q2482" s="77" t="s">
        <v>8248</v>
      </c>
      <c r="S2482" s="8" t="s">
        <v>167</v>
      </c>
      <c r="T2482" s="90"/>
      <c r="U2482" s="90" t="s">
        <v>816</v>
      </c>
      <c r="X2482" s="9" t="s">
        <v>7641</v>
      </c>
    </row>
    <row r="2483" spans="1:24" ht="15" customHeight="1" x14ac:dyDescent="0.25">
      <c r="A2483" s="15" t="s">
        <v>24</v>
      </c>
      <c r="B2483" s="15">
        <v>3162</v>
      </c>
      <c r="C2483" s="12" t="s">
        <v>8541</v>
      </c>
      <c r="D2483" s="10" t="s">
        <v>4426</v>
      </c>
      <c r="E2483" s="12" t="s">
        <v>8197</v>
      </c>
      <c r="F2483" s="12" t="s">
        <v>4427</v>
      </c>
      <c r="G2483" s="75" t="s">
        <v>4428</v>
      </c>
      <c r="H2483" s="38" t="s">
        <v>8504</v>
      </c>
      <c r="I2483" s="12" t="s">
        <v>74</v>
      </c>
      <c r="M2483" s="12" t="s">
        <v>8542</v>
      </c>
      <c r="Q2483" s="77" t="s">
        <v>8248</v>
      </c>
      <c r="S2483" s="8" t="s">
        <v>167</v>
      </c>
      <c r="T2483" s="90"/>
      <c r="U2483" s="90" t="s">
        <v>816</v>
      </c>
      <c r="X2483" s="9" t="s">
        <v>7641</v>
      </c>
    </row>
    <row r="2484" spans="1:24" ht="15" customHeight="1" x14ac:dyDescent="0.25">
      <c r="A2484" s="15" t="s">
        <v>24</v>
      </c>
      <c r="B2484" s="15">
        <v>3163</v>
      </c>
      <c r="C2484" s="12" t="s">
        <v>8543</v>
      </c>
      <c r="D2484" s="10" t="s">
        <v>4426</v>
      </c>
      <c r="E2484" s="12" t="s">
        <v>8197</v>
      </c>
      <c r="F2484" s="12" t="s">
        <v>4427</v>
      </c>
      <c r="G2484" s="75" t="s">
        <v>4428</v>
      </c>
      <c r="H2484" s="38" t="s">
        <v>8544</v>
      </c>
      <c r="I2484" s="12" t="s">
        <v>74</v>
      </c>
      <c r="M2484" s="12" t="s">
        <v>8545</v>
      </c>
      <c r="Q2484" s="77" t="s">
        <v>8546</v>
      </c>
      <c r="S2484" s="8" t="s">
        <v>119</v>
      </c>
      <c r="T2484" s="90"/>
      <c r="U2484" s="90" t="s">
        <v>816</v>
      </c>
      <c r="X2484" s="9" t="s">
        <v>7641</v>
      </c>
    </row>
    <row r="2485" spans="1:24" ht="15" customHeight="1" x14ac:dyDescent="0.25">
      <c r="A2485" s="15" t="s">
        <v>24</v>
      </c>
      <c r="B2485" s="15">
        <v>3164</v>
      </c>
      <c r="C2485" s="12" t="s">
        <v>8547</v>
      </c>
      <c r="D2485" s="10" t="s">
        <v>4426</v>
      </c>
      <c r="E2485" s="12" t="s">
        <v>8197</v>
      </c>
      <c r="F2485" s="12" t="s">
        <v>4427</v>
      </c>
      <c r="G2485" s="75" t="s">
        <v>4428</v>
      </c>
      <c r="H2485" s="38" t="s">
        <v>8271</v>
      </c>
      <c r="I2485" s="12" t="s">
        <v>74</v>
      </c>
      <c r="M2485" s="12" t="s">
        <v>8548</v>
      </c>
      <c r="Q2485" s="77" t="s">
        <v>8549</v>
      </c>
      <c r="S2485" s="8" t="s">
        <v>8273</v>
      </c>
      <c r="T2485" s="90"/>
      <c r="U2485" s="90" t="s">
        <v>816</v>
      </c>
      <c r="X2485" s="9" t="s">
        <v>7641</v>
      </c>
    </row>
    <row r="2486" spans="1:24" ht="15" customHeight="1" x14ac:dyDescent="0.25">
      <c r="A2486" s="15" t="s">
        <v>24</v>
      </c>
      <c r="B2486" s="15">
        <v>3165</v>
      </c>
      <c r="C2486" s="12" t="s">
        <v>8550</v>
      </c>
      <c r="D2486" s="10" t="s">
        <v>4426</v>
      </c>
      <c r="E2486" s="12" t="s">
        <v>8197</v>
      </c>
      <c r="F2486" s="12" t="s">
        <v>4427</v>
      </c>
      <c r="G2486" s="75" t="s">
        <v>4428</v>
      </c>
      <c r="H2486" s="38" t="s">
        <v>8292</v>
      </c>
      <c r="I2486" s="12" t="s">
        <v>74</v>
      </c>
      <c r="M2486" s="12" t="s">
        <v>8551</v>
      </c>
      <c r="Q2486" s="77" t="s">
        <v>8300</v>
      </c>
      <c r="S2486" s="8" t="s">
        <v>2848</v>
      </c>
      <c r="T2486" s="90"/>
      <c r="U2486" s="90" t="s">
        <v>816</v>
      </c>
      <c r="X2486" s="9" t="s">
        <v>7641</v>
      </c>
    </row>
    <row r="2487" spans="1:24" ht="15" customHeight="1" x14ac:dyDescent="0.25">
      <c r="A2487" s="15" t="s">
        <v>24</v>
      </c>
      <c r="B2487" s="15">
        <v>3166</v>
      </c>
      <c r="C2487" s="12" t="s">
        <v>8552</v>
      </c>
      <c r="D2487" s="10" t="s">
        <v>4426</v>
      </c>
      <c r="E2487" s="12" t="s">
        <v>8197</v>
      </c>
      <c r="F2487" s="12" t="s">
        <v>4427</v>
      </c>
      <c r="G2487" s="75" t="s">
        <v>4428</v>
      </c>
      <c r="I2487" s="12" t="s">
        <v>74</v>
      </c>
      <c r="M2487" s="12" t="s">
        <v>8553</v>
      </c>
      <c r="Q2487" s="77" t="s">
        <v>8300</v>
      </c>
      <c r="S2487" s="8" t="s">
        <v>2848</v>
      </c>
      <c r="T2487" s="90"/>
      <c r="U2487" s="90" t="s">
        <v>816</v>
      </c>
      <c r="X2487" s="9" t="s">
        <v>7641</v>
      </c>
    </row>
    <row r="2488" spans="1:24" ht="15" customHeight="1" x14ac:dyDescent="0.25">
      <c r="A2488" s="15" t="s">
        <v>24</v>
      </c>
      <c r="B2488" s="15">
        <v>3167</v>
      </c>
      <c r="C2488" s="12" t="s">
        <v>8554</v>
      </c>
      <c r="D2488" s="10" t="s">
        <v>4426</v>
      </c>
      <c r="E2488" s="12" t="s">
        <v>8197</v>
      </c>
      <c r="F2488" s="12" t="s">
        <v>4427</v>
      </c>
      <c r="G2488" s="75" t="s">
        <v>4428</v>
      </c>
      <c r="H2488" s="38" t="s">
        <v>2504</v>
      </c>
      <c r="I2488" s="12" t="s">
        <v>74</v>
      </c>
      <c r="M2488" s="12" t="s">
        <v>8555</v>
      </c>
      <c r="Q2488" s="77" t="s">
        <v>8300</v>
      </c>
      <c r="S2488" s="8" t="s">
        <v>2848</v>
      </c>
      <c r="T2488" s="90"/>
      <c r="U2488" s="90" t="s">
        <v>816</v>
      </c>
      <c r="X2488" s="9" t="s">
        <v>7759</v>
      </c>
    </row>
    <row r="2489" spans="1:24" ht="15" customHeight="1" x14ac:dyDescent="0.25">
      <c r="A2489" s="15" t="s">
        <v>24</v>
      </c>
      <c r="B2489" s="15">
        <v>3168</v>
      </c>
      <c r="C2489" s="12" t="s">
        <v>8474</v>
      </c>
      <c r="D2489" s="10" t="s">
        <v>4426</v>
      </c>
      <c r="E2489" s="12" t="s">
        <v>8197</v>
      </c>
      <c r="F2489" s="12" t="s">
        <v>4427</v>
      </c>
      <c r="G2489" s="75" t="s">
        <v>4428</v>
      </c>
      <c r="H2489" s="38" t="s">
        <v>4426</v>
      </c>
      <c r="I2489" s="12" t="s">
        <v>74</v>
      </c>
      <c r="M2489" s="12" t="s">
        <v>8556</v>
      </c>
      <c r="Q2489" s="77">
        <v>34561</v>
      </c>
      <c r="S2489" s="8" t="s">
        <v>2848</v>
      </c>
      <c r="T2489" s="90"/>
      <c r="U2489" s="90" t="s">
        <v>816</v>
      </c>
      <c r="X2489" s="9" t="s">
        <v>7759</v>
      </c>
    </row>
    <row r="2490" spans="1:24" ht="15" customHeight="1" x14ac:dyDescent="0.25">
      <c r="A2490" s="15" t="s">
        <v>24</v>
      </c>
      <c r="B2490" s="15">
        <v>3169</v>
      </c>
      <c r="C2490" s="12" t="s">
        <v>8557</v>
      </c>
      <c r="D2490" s="10" t="s">
        <v>4426</v>
      </c>
      <c r="E2490" s="12" t="s">
        <v>8197</v>
      </c>
      <c r="F2490" s="12" t="s">
        <v>4427</v>
      </c>
      <c r="G2490" s="75" t="s">
        <v>4428</v>
      </c>
      <c r="H2490" s="38" t="s">
        <v>4426</v>
      </c>
      <c r="I2490" s="12" t="s">
        <v>74</v>
      </c>
      <c r="M2490" s="12" t="s">
        <v>8558</v>
      </c>
      <c r="Q2490" s="77">
        <v>26874</v>
      </c>
      <c r="S2490" s="8" t="s">
        <v>8559</v>
      </c>
      <c r="T2490" s="90" t="s">
        <v>816</v>
      </c>
      <c r="U2490" s="90"/>
      <c r="X2490" s="9" t="s">
        <v>7759</v>
      </c>
    </row>
    <row r="2491" spans="1:24" ht="15" customHeight="1" x14ac:dyDescent="0.25">
      <c r="A2491" s="15" t="s">
        <v>24</v>
      </c>
      <c r="B2491" s="15">
        <v>3170</v>
      </c>
      <c r="C2491" s="12" t="s">
        <v>8560</v>
      </c>
      <c r="D2491" s="10" t="s">
        <v>4426</v>
      </c>
      <c r="E2491" s="12" t="s">
        <v>8197</v>
      </c>
      <c r="F2491" s="12" t="s">
        <v>4427</v>
      </c>
      <c r="G2491" s="75" t="s">
        <v>4428</v>
      </c>
      <c r="H2491" s="38" t="s">
        <v>8292</v>
      </c>
      <c r="I2491" s="12" t="s">
        <v>74</v>
      </c>
      <c r="M2491" s="12" t="s">
        <v>8551</v>
      </c>
      <c r="Q2491" s="77" t="s">
        <v>8300</v>
      </c>
      <c r="S2491" s="8" t="s">
        <v>2848</v>
      </c>
      <c r="T2491" s="90"/>
      <c r="U2491" s="90" t="s">
        <v>816</v>
      </c>
      <c r="X2491" s="9" t="s">
        <v>7759</v>
      </c>
    </row>
    <row r="2492" spans="1:24" ht="15" customHeight="1" x14ac:dyDescent="0.25">
      <c r="A2492" s="15" t="s">
        <v>24</v>
      </c>
      <c r="B2492" s="15">
        <v>3171</v>
      </c>
      <c r="C2492" s="12" t="s">
        <v>8561</v>
      </c>
      <c r="D2492" s="10" t="s">
        <v>4426</v>
      </c>
      <c r="E2492" s="12" t="s">
        <v>8197</v>
      </c>
      <c r="F2492" s="12" t="s">
        <v>4427</v>
      </c>
      <c r="G2492" s="75" t="s">
        <v>4428</v>
      </c>
      <c r="H2492" s="38" t="s">
        <v>8292</v>
      </c>
      <c r="I2492" s="12" t="s">
        <v>74</v>
      </c>
      <c r="M2492" s="12" t="s">
        <v>8236</v>
      </c>
      <c r="Q2492" s="77" t="s">
        <v>8300</v>
      </c>
      <c r="S2492" s="8" t="s">
        <v>2848</v>
      </c>
      <c r="T2492" s="90"/>
      <c r="U2492" s="90" t="s">
        <v>816</v>
      </c>
      <c r="X2492" s="9" t="s">
        <v>7641</v>
      </c>
    </row>
    <row r="2493" spans="1:24" ht="15" customHeight="1" x14ac:dyDescent="0.25">
      <c r="A2493" s="83" t="s">
        <v>24</v>
      </c>
      <c r="B2493" s="83" t="s">
        <v>8629</v>
      </c>
      <c r="C2493" s="72"/>
      <c r="D2493" s="84" t="s">
        <v>7203</v>
      </c>
      <c r="E2493" s="72"/>
      <c r="F2493" s="72"/>
      <c r="G2493" s="72"/>
      <c r="H2493" s="85" t="str">
        <f t="shared" si="65"/>
        <v>Malíček přírůstky</v>
      </c>
      <c r="I2493" s="72"/>
      <c r="J2493" s="72"/>
      <c r="K2493" s="72"/>
      <c r="L2493" s="72"/>
      <c r="M2493" s="72"/>
      <c r="N2493" s="72"/>
      <c r="O2493" s="72"/>
      <c r="P2493" s="72"/>
      <c r="Q2493" s="86"/>
      <c r="R2493" s="87"/>
      <c r="S2493" s="88"/>
      <c r="T2493" s="88"/>
      <c r="U2493" s="88"/>
      <c r="X2493" s="9" t="s">
        <v>7641</v>
      </c>
    </row>
    <row r="2494" spans="1:24" ht="15" customHeight="1" x14ac:dyDescent="0.25">
      <c r="A2494" s="15" t="s">
        <v>3591</v>
      </c>
      <c r="B2494" s="15">
        <v>3336</v>
      </c>
      <c r="C2494" s="12" t="s">
        <v>7225</v>
      </c>
      <c r="D2494" s="10" t="str">
        <f t="shared" si="64"/>
        <v>Bartheletia paradoxa G. Arnaud ex Scheuer, R. Bauer, M. Lutz, Stabenth., Melnik &amp; Grube</v>
      </c>
      <c r="E2494" s="12" t="s">
        <v>7022</v>
      </c>
      <c r="F2494" s="12" t="s">
        <v>7023</v>
      </c>
      <c r="G2494" s="75" t="s">
        <v>7024</v>
      </c>
      <c r="H2494" s="38" t="str">
        <f t="shared" si="65"/>
        <v>Bartheletia paradoxa G. Arnaud ex Scheuer, R. Bauer, M. Lutz, Stabenth., Melnik &amp; Grube</v>
      </c>
      <c r="I2494" s="12" t="s">
        <v>74</v>
      </c>
      <c r="J2494" s="12" t="s">
        <v>5073</v>
      </c>
      <c r="K2494" s="12" t="s">
        <v>5073</v>
      </c>
      <c r="L2494" s="12" t="s">
        <v>5073</v>
      </c>
      <c r="M2494" s="12" t="s">
        <v>7025</v>
      </c>
      <c r="O2494" s="12" t="s">
        <v>7026</v>
      </c>
      <c r="Q2494" s="54">
        <v>41984</v>
      </c>
      <c r="S2494" s="8" t="s">
        <v>3598</v>
      </c>
      <c r="T2494" s="8" t="s">
        <v>3598</v>
      </c>
      <c r="X2494" s="9" t="s">
        <v>7641</v>
      </c>
    </row>
    <row r="2495" spans="1:24" ht="15" customHeight="1" x14ac:dyDescent="0.25">
      <c r="A2495" s="83" t="s">
        <v>24</v>
      </c>
      <c r="B2495" s="83" t="s">
        <v>7201</v>
      </c>
      <c r="C2495" s="72"/>
      <c r="D2495" s="84" t="s">
        <v>7202</v>
      </c>
      <c r="E2495" s="72"/>
      <c r="F2495" s="72"/>
      <c r="G2495" s="72"/>
      <c r="H2495" s="85" t="str">
        <f t="shared" si="65"/>
        <v>Lenzová přírůstky</v>
      </c>
      <c r="I2495" s="72"/>
      <c r="J2495" s="72"/>
      <c r="K2495" s="72"/>
      <c r="L2495" s="72"/>
      <c r="M2495" s="72"/>
      <c r="N2495" s="72"/>
      <c r="O2495" s="72"/>
      <c r="P2495" s="72"/>
      <c r="Q2495" s="86"/>
      <c r="R2495" s="87"/>
      <c r="S2495" s="88"/>
      <c r="T2495" s="88"/>
      <c r="U2495" s="88"/>
      <c r="X2495" s="9" t="s">
        <v>7641</v>
      </c>
    </row>
    <row r="2496" spans="1:24" ht="15" customHeight="1" x14ac:dyDescent="0.25">
      <c r="A2496" s="15" t="s">
        <v>3591</v>
      </c>
      <c r="B2496" s="15">
        <v>3708</v>
      </c>
      <c r="D2496" s="10" t="str">
        <f>E2496&amp;" "&amp;F2496&amp;" "&amp;G2496</f>
        <v>Myotisia cremea Kubátová, M. Kolařík &amp; Hubka</v>
      </c>
      <c r="E2496" s="12" t="s">
        <v>7204</v>
      </c>
      <c r="F2496" s="12" t="s">
        <v>7205</v>
      </c>
      <c r="G2496" s="75" t="s">
        <v>7206</v>
      </c>
      <c r="H2496" s="38" t="str">
        <f t="shared" si="65"/>
        <v>Myotisia cremea Kubátová, M. Kolařík &amp; Hubka</v>
      </c>
      <c r="I2496" s="12" t="s">
        <v>74</v>
      </c>
      <c r="J2496" s="12" t="s">
        <v>1203</v>
      </c>
      <c r="K2496" s="12" t="s">
        <v>7207</v>
      </c>
      <c r="M2496" s="12" t="s">
        <v>7208</v>
      </c>
      <c r="O2496" s="12" t="s">
        <v>7216</v>
      </c>
      <c r="Q2496" s="77" t="s">
        <v>7217</v>
      </c>
      <c r="R2496" s="39" t="s">
        <v>7211</v>
      </c>
      <c r="S2496" s="8" t="s">
        <v>7218</v>
      </c>
      <c r="T2496" s="75" t="s">
        <v>7213</v>
      </c>
      <c r="X2496" s="9" t="s">
        <v>7641</v>
      </c>
    </row>
    <row r="2497" spans="1:24" ht="15" customHeight="1" x14ac:dyDescent="0.25">
      <c r="A2497" s="15" t="s">
        <v>3591</v>
      </c>
      <c r="B2497" s="15">
        <v>3709</v>
      </c>
      <c r="D2497" s="10" t="str">
        <f>E2497&amp;" "&amp;F2497&amp;" "&amp;G2497</f>
        <v>Myotisia cremea Kubátová, M. Kolařík &amp; Hubka</v>
      </c>
      <c r="E2497" s="12" t="s">
        <v>7204</v>
      </c>
      <c r="F2497" s="12" t="s">
        <v>7205</v>
      </c>
      <c r="G2497" s="75" t="s">
        <v>7206</v>
      </c>
      <c r="H2497" s="38" t="str">
        <f t="shared" si="65"/>
        <v>Myotisia cremea Kubátová, M. Kolařík &amp; Hubka</v>
      </c>
      <c r="I2497" s="12" t="s">
        <v>74</v>
      </c>
      <c r="J2497" s="12" t="s">
        <v>1203</v>
      </c>
      <c r="K2497" s="12" t="s">
        <v>7207</v>
      </c>
      <c r="M2497" s="12" t="s">
        <v>7208</v>
      </c>
      <c r="O2497" s="12" t="s">
        <v>7209</v>
      </c>
      <c r="Q2497" s="77" t="s">
        <v>7210</v>
      </c>
      <c r="R2497" s="39" t="s">
        <v>7211</v>
      </c>
      <c r="S2497" s="8" t="s">
        <v>7212</v>
      </c>
      <c r="T2497" s="75" t="s">
        <v>7213</v>
      </c>
      <c r="X2497" s="9" t="s">
        <v>7641</v>
      </c>
    </row>
    <row r="2498" spans="1:24" ht="15" customHeight="1" x14ac:dyDescent="0.25">
      <c r="A2498" s="15" t="s">
        <v>3591</v>
      </c>
      <c r="B2498" s="15">
        <v>3710</v>
      </c>
      <c r="C2498" s="12" t="s">
        <v>7224</v>
      </c>
      <c r="D2498" s="10" t="str">
        <f t="shared" si="64"/>
        <v>Eutypella parasitica R. W. Davidson</v>
      </c>
      <c r="E2498" s="12" t="s">
        <v>7153</v>
      </c>
      <c r="F2498" s="12" t="s">
        <v>7154</v>
      </c>
      <c r="G2498" s="75" t="s">
        <v>7155</v>
      </c>
      <c r="H2498" s="38" t="str">
        <f t="shared" si="65"/>
        <v>Eutypella parasitica R. W. Davidson</v>
      </c>
      <c r="I2498" s="12" t="s">
        <v>74</v>
      </c>
      <c r="J2498" s="12" t="s">
        <v>1303</v>
      </c>
      <c r="K2498" s="12" t="s">
        <v>7156</v>
      </c>
      <c r="L2498" s="12" t="s">
        <v>7220</v>
      </c>
      <c r="M2498" s="79" t="s">
        <v>7221</v>
      </c>
      <c r="N2498" s="12">
        <v>487</v>
      </c>
      <c r="O2498" s="12" t="s">
        <v>7222</v>
      </c>
      <c r="P2498" s="79" t="s">
        <v>7223</v>
      </c>
      <c r="Q2498" s="54">
        <v>42551</v>
      </c>
      <c r="S2498" s="8" t="s">
        <v>3005</v>
      </c>
      <c r="T2498" s="8" t="s">
        <v>3005</v>
      </c>
      <c r="X2498" s="9" t="s">
        <v>7759</v>
      </c>
    </row>
    <row r="2499" spans="1:24" ht="15" customHeight="1" x14ac:dyDescent="0.25">
      <c r="A2499" s="15" t="s">
        <v>3591</v>
      </c>
      <c r="B2499" s="15">
        <v>3711</v>
      </c>
      <c r="C2499" s="12" t="s">
        <v>7226</v>
      </c>
      <c r="D2499" s="10" t="str">
        <f t="shared" si="64"/>
        <v xml:space="preserve">Desmazierella  </v>
      </c>
      <c r="E2499" s="12" t="s">
        <v>7227</v>
      </c>
      <c r="H2499" s="38" t="str">
        <f t="shared" si="65"/>
        <v xml:space="preserve">Desmazierella  </v>
      </c>
      <c r="I2499" s="12" t="s">
        <v>7228</v>
      </c>
      <c r="J2499" s="12" t="s">
        <v>7229</v>
      </c>
      <c r="L2499" s="12" t="s">
        <v>7230</v>
      </c>
      <c r="M2499" s="12" t="s">
        <v>7231</v>
      </c>
      <c r="N2499" s="12">
        <v>1005</v>
      </c>
      <c r="O2499" s="12" t="s">
        <v>5040</v>
      </c>
      <c r="P2499" s="12" t="s">
        <v>7232</v>
      </c>
      <c r="Q2499" s="77" t="s">
        <v>7233</v>
      </c>
      <c r="S2499" s="8" t="s">
        <v>3598</v>
      </c>
      <c r="T2499" s="8" t="s">
        <v>3598</v>
      </c>
      <c r="X2499" s="9" t="s">
        <v>7641</v>
      </c>
    </row>
    <row r="2500" spans="1:24" ht="15" customHeight="1" x14ac:dyDescent="0.25">
      <c r="A2500" s="15" t="s">
        <v>3591</v>
      </c>
      <c r="B2500" s="15">
        <v>3712</v>
      </c>
      <c r="C2500" s="12" t="s">
        <v>7234</v>
      </c>
      <c r="D2500" s="10" t="str">
        <f t="shared" si="64"/>
        <v>Cryptendoxyla catenulata Weisenb. &amp; Koukol</v>
      </c>
      <c r="E2500" s="12" t="s">
        <v>7235</v>
      </c>
      <c r="F2500" s="12" t="s">
        <v>7236</v>
      </c>
      <c r="G2500" s="75" t="s">
        <v>7237</v>
      </c>
      <c r="H2500" s="38" t="str">
        <f t="shared" ref="H2500:H2563" si="66">D2500</f>
        <v>Cryptendoxyla catenulata Weisenb. &amp; Koukol</v>
      </c>
      <c r="I2500" s="12" t="s">
        <v>7228</v>
      </c>
      <c r="J2500" s="12" t="s">
        <v>7229</v>
      </c>
      <c r="L2500" s="12" t="s">
        <v>7238</v>
      </c>
      <c r="O2500" s="12" t="s">
        <v>7239</v>
      </c>
      <c r="Q2500" s="77" t="s">
        <v>7240</v>
      </c>
      <c r="S2500" s="8" t="s">
        <v>7241</v>
      </c>
      <c r="T2500" s="8" t="s">
        <v>7242</v>
      </c>
      <c r="X2500" s="9" t="s">
        <v>7641</v>
      </c>
    </row>
    <row r="2501" spans="1:24" ht="15" customHeight="1" x14ac:dyDescent="0.25">
      <c r="A2501" s="15" t="s">
        <v>3591</v>
      </c>
      <c r="B2501" s="15">
        <v>3713</v>
      </c>
      <c r="C2501" s="12" t="s">
        <v>7245</v>
      </c>
      <c r="D2501" s="10" t="str">
        <f>E2501&amp;" "&amp;F2501&amp;" "&amp;G2501</f>
        <v>Cryptendoxyla phaeochalaroides Weisenb. &amp; M. Piepenbr.</v>
      </c>
      <c r="E2501" s="12" t="s">
        <v>7235</v>
      </c>
      <c r="F2501" s="12" t="s">
        <v>7243</v>
      </c>
      <c r="G2501" s="75" t="s">
        <v>7244</v>
      </c>
      <c r="H2501" s="38" t="str">
        <f t="shared" si="66"/>
        <v>Cryptendoxyla phaeochalaroides Weisenb. &amp; M. Piepenbr.</v>
      </c>
      <c r="I2501" s="12" t="s">
        <v>7228</v>
      </c>
      <c r="J2501" s="12" t="s">
        <v>7229</v>
      </c>
      <c r="L2501" s="12" t="s">
        <v>7238</v>
      </c>
      <c r="O2501" s="12" t="s">
        <v>7239</v>
      </c>
      <c r="Q2501" s="77" t="s">
        <v>7240</v>
      </c>
      <c r="S2501" s="8" t="s">
        <v>7241</v>
      </c>
      <c r="T2501" s="8" t="s">
        <v>7246</v>
      </c>
      <c r="X2501" s="8" t="s">
        <v>7866</v>
      </c>
    </row>
    <row r="2502" spans="1:24" ht="15" customHeight="1" x14ac:dyDescent="0.25">
      <c r="A2502" s="15" t="s">
        <v>3591</v>
      </c>
      <c r="B2502" s="15">
        <v>3714</v>
      </c>
      <c r="C2502" s="12" t="s">
        <v>8134</v>
      </c>
      <c r="D2502" s="10" t="str">
        <f t="shared" si="64"/>
        <v>Chalara panamensis Koukol, T.A. Hofmann &amp; M. Piepenbr.</v>
      </c>
      <c r="E2502" s="12" t="s">
        <v>7247</v>
      </c>
      <c r="F2502" s="12" t="s">
        <v>7248</v>
      </c>
      <c r="G2502" s="75" t="s">
        <v>8135</v>
      </c>
      <c r="H2502" s="38" t="str">
        <f t="shared" si="66"/>
        <v>Chalara panamensis Koukol, T.A. Hofmann &amp; M. Piepenbr.</v>
      </c>
      <c r="I2502" s="12" t="s">
        <v>7228</v>
      </c>
      <c r="J2502" s="12" t="s">
        <v>7229</v>
      </c>
      <c r="L2502" s="12" t="s">
        <v>7230</v>
      </c>
      <c r="M2502" s="12" t="s">
        <v>8136</v>
      </c>
      <c r="N2502" s="12">
        <v>1003</v>
      </c>
      <c r="O2502" s="12" t="s">
        <v>8137</v>
      </c>
      <c r="P2502" t="s">
        <v>7300</v>
      </c>
      <c r="Q2502" s="77" t="s">
        <v>7301</v>
      </c>
      <c r="S2502" s="8" t="s">
        <v>3598</v>
      </c>
      <c r="T2502" s="8" t="s">
        <v>3598</v>
      </c>
      <c r="X2502" s="9" t="s">
        <v>7759</v>
      </c>
    </row>
    <row r="2503" spans="1:24" ht="15" customHeight="1" x14ac:dyDescent="0.25">
      <c r="A2503" s="15" t="s">
        <v>5112</v>
      </c>
      <c r="B2503" s="15">
        <v>3715</v>
      </c>
      <c r="D2503" s="10" t="str">
        <f t="shared" si="64"/>
        <v>Polysiphon  Procházková</v>
      </c>
      <c r="E2503" s="12" t="s">
        <v>7250</v>
      </c>
      <c r="G2503" s="75" t="s">
        <v>7249</v>
      </c>
      <c r="H2503" s="38" t="str">
        <f t="shared" si="66"/>
        <v>Polysiphon  Procházková</v>
      </c>
      <c r="Q2503" s="77"/>
      <c r="X2503" s="9" t="s">
        <v>7641</v>
      </c>
    </row>
    <row r="2504" spans="1:24" ht="15" customHeight="1" x14ac:dyDescent="0.25">
      <c r="A2504" s="15" t="s">
        <v>5112</v>
      </c>
      <c r="B2504" s="15">
        <v>3716</v>
      </c>
      <c r="D2504" s="10" t="str">
        <f t="shared" si="64"/>
        <v>Polysiphon  Procházková</v>
      </c>
      <c r="E2504" s="12" t="s">
        <v>7250</v>
      </c>
      <c r="G2504" s="75" t="s">
        <v>7249</v>
      </c>
      <c r="H2504" s="38" t="str">
        <f t="shared" si="66"/>
        <v>Polysiphon  Procházková</v>
      </c>
      <c r="Q2504" s="77"/>
      <c r="X2504" s="9" t="s">
        <v>7641</v>
      </c>
    </row>
    <row r="2505" spans="1:24" ht="15" customHeight="1" x14ac:dyDescent="0.25">
      <c r="A2505" s="15" t="s">
        <v>3591</v>
      </c>
      <c r="B2505" s="15">
        <v>3717</v>
      </c>
      <c r="C2505" s="12" t="s">
        <v>7251</v>
      </c>
      <c r="D2505" s="10" t="str">
        <f t="shared" si="64"/>
        <v xml:space="preserve">Astrosphaeriella  </v>
      </c>
      <c r="E2505" s="12" t="s">
        <v>7252</v>
      </c>
      <c r="H2505" s="38" t="str">
        <f t="shared" si="66"/>
        <v xml:space="preserve">Astrosphaeriella  </v>
      </c>
      <c r="I2505" s="12" t="s">
        <v>7228</v>
      </c>
      <c r="J2505" s="12" t="s">
        <v>7229</v>
      </c>
      <c r="L2505" s="12" t="s">
        <v>7230</v>
      </c>
      <c r="M2505" s="12" t="s">
        <v>7253</v>
      </c>
      <c r="N2505" s="12">
        <v>2120</v>
      </c>
      <c r="O2505" t="s">
        <v>7254</v>
      </c>
      <c r="P2505" t="s">
        <v>7255</v>
      </c>
      <c r="Q2505" s="80">
        <v>42197</v>
      </c>
      <c r="S2505" t="s">
        <v>3598</v>
      </c>
      <c r="X2505" s="9" t="s">
        <v>7975</v>
      </c>
    </row>
    <row r="2506" spans="1:24" ht="15" customHeight="1" x14ac:dyDescent="0.25">
      <c r="A2506" s="15" t="s">
        <v>3591</v>
      </c>
      <c r="B2506" s="15">
        <v>3718</v>
      </c>
      <c r="C2506" s="12" t="s">
        <v>7256</v>
      </c>
      <c r="D2506" s="10" t="str">
        <f t="shared" si="64"/>
        <v>Bactridium flavum Kunze</v>
      </c>
      <c r="E2506" s="12" t="s">
        <v>7257</v>
      </c>
      <c r="F2506" s="12" t="s">
        <v>7258</v>
      </c>
      <c r="G2506" s="75" t="s">
        <v>7259</v>
      </c>
      <c r="H2506" s="38" t="str">
        <f t="shared" si="66"/>
        <v>Bactridium flavum Kunze</v>
      </c>
      <c r="I2506" s="12" t="s">
        <v>7228</v>
      </c>
      <c r="J2506" s="12" t="s">
        <v>7229</v>
      </c>
      <c r="L2506" s="12" t="s">
        <v>7230</v>
      </c>
      <c r="M2506" s="12" t="s">
        <v>7260</v>
      </c>
      <c r="N2506">
        <v>1617</v>
      </c>
      <c r="O2506" t="s">
        <v>7261</v>
      </c>
      <c r="P2506" t="s">
        <v>7262</v>
      </c>
      <c r="Q2506" s="80">
        <v>42200</v>
      </c>
      <c r="S2506" s="8" t="s">
        <v>3598</v>
      </c>
      <c r="T2506" s="8" t="s">
        <v>3598</v>
      </c>
      <c r="X2506" s="9" t="s">
        <v>7641</v>
      </c>
    </row>
    <row r="2507" spans="1:24" ht="15" customHeight="1" x14ac:dyDescent="0.25">
      <c r="A2507" s="15" t="s">
        <v>3591</v>
      </c>
      <c r="B2507" s="15">
        <v>3719</v>
      </c>
      <c r="C2507" s="12" t="s">
        <v>7263</v>
      </c>
      <c r="D2507" s="10" t="str">
        <f t="shared" si="64"/>
        <v>Bactridium flavum Kunze</v>
      </c>
      <c r="E2507" s="12" t="s">
        <v>7257</v>
      </c>
      <c r="F2507" s="12" t="s">
        <v>7258</v>
      </c>
      <c r="G2507" s="75" t="s">
        <v>7259</v>
      </c>
      <c r="H2507" s="38" t="str">
        <f t="shared" si="66"/>
        <v>Bactridium flavum Kunze</v>
      </c>
      <c r="I2507" s="12" t="s">
        <v>7228</v>
      </c>
      <c r="J2507" s="12" t="s">
        <v>7229</v>
      </c>
      <c r="L2507" s="12" t="s">
        <v>7230</v>
      </c>
      <c r="M2507" s="12" t="s">
        <v>7253</v>
      </c>
      <c r="N2507">
        <v>2120</v>
      </c>
      <c r="O2507" t="s">
        <v>7264</v>
      </c>
      <c r="P2507" t="s">
        <v>7255</v>
      </c>
      <c r="Q2507" s="80">
        <v>42197</v>
      </c>
      <c r="S2507" s="8" t="s">
        <v>3598</v>
      </c>
      <c r="T2507" s="8" t="s">
        <v>3598</v>
      </c>
      <c r="X2507" s="8" t="s">
        <v>7866</v>
      </c>
    </row>
    <row r="2508" spans="1:24" ht="15" customHeight="1" x14ac:dyDescent="0.25">
      <c r="A2508" s="15" t="s">
        <v>3591</v>
      </c>
      <c r="B2508" s="15">
        <v>3720</v>
      </c>
      <c r="C2508" s="12" t="s">
        <v>7265</v>
      </c>
      <c r="D2508" s="10" t="str">
        <f t="shared" si="64"/>
        <v xml:space="preserve">Aschersonia  </v>
      </c>
      <c r="E2508" s="12" t="s">
        <v>7266</v>
      </c>
      <c r="H2508" s="38" t="str">
        <f t="shared" si="66"/>
        <v xml:space="preserve">Aschersonia  </v>
      </c>
      <c r="I2508" s="12" t="s">
        <v>7228</v>
      </c>
      <c r="J2508" s="12" t="s">
        <v>7229</v>
      </c>
      <c r="L2508" s="12" t="s">
        <v>7267</v>
      </c>
      <c r="M2508" s="12" t="s">
        <v>7268</v>
      </c>
      <c r="N2508">
        <v>116</v>
      </c>
      <c r="O2508" t="s">
        <v>7269</v>
      </c>
      <c r="P2508" t="s">
        <v>7270</v>
      </c>
      <c r="Q2508" s="80">
        <v>42196</v>
      </c>
      <c r="S2508" s="8" t="s">
        <v>3598</v>
      </c>
      <c r="T2508" t="s">
        <v>7272</v>
      </c>
      <c r="X2508" s="9" t="s">
        <v>7759</v>
      </c>
    </row>
    <row r="2509" spans="1:24" ht="15" customHeight="1" x14ac:dyDescent="0.25">
      <c r="A2509" s="15" t="s">
        <v>3591</v>
      </c>
      <c r="B2509" s="15">
        <v>3721</v>
      </c>
      <c r="C2509" s="12" t="s">
        <v>7277</v>
      </c>
      <c r="D2509" s="10" t="str">
        <f t="shared" si="64"/>
        <v>Calostilbe striispora (Ellis &amp; Everh.) Seave</v>
      </c>
      <c r="E2509" s="12" t="s">
        <v>7273</v>
      </c>
      <c r="F2509" s="12" t="s">
        <v>7274</v>
      </c>
      <c r="G2509" s="75" t="s">
        <v>7275</v>
      </c>
      <c r="H2509" s="38" t="str">
        <f t="shared" si="66"/>
        <v>Calostilbe striispora (Ellis &amp; Everh.) Seave</v>
      </c>
      <c r="I2509" s="12" t="s">
        <v>7228</v>
      </c>
      <c r="J2509" s="12" t="s">
        <v>7229</v>
      </c>
      <c r="L2509" s="12" t="s">
        <v>7276</v>
      </c>
      <c r="M2509" s="12" t="s">
        <v>7278</v>
      </c>
      <c r="N2509" s="12">
        <v>33</v>
      </c>
      <c r="O2509" t="s">
        <v>7279</v>
      </c>
      <c r="P2509" t="s">
        <v>7280</v>
      </c>
      <c r="Q2509" s="80">
        <v>42199</v>
      </c>
      <c r="S2509" t="s">
        <v>7272</v>
      </c>
      <c r="T2509" s="8" t="s">
        <v>3598</v>
      </c>
      <c r="X2509" s="9" t="s">
        <v>7641</v>
      </c>
    </row>
    <row r="2510" spans="1:24" ht="15" customHeight="1" x14ac:dyDescent="0.25">
      <c r="A2510" s="15" t="s">
        <v>3591</v>
      </c>
      <c r="B2510" s="15">
        <v>3722</v>
      </c>
      <c r="C2510" s="12" t="s">
        <v>7281</v>
      </c>
      <c r="D2510" s="10" t="str">
        <f t="shared" si="64"/>
        <v>Calycina discedens (P. Karst.) Kuntze</v>
      </c>
      <c r="E2510" s="12" t="s">
        <v>7282</v>
      </c>
      <c r="F2510" s="12" t="s">
        <v>7283</v>
      </c>
      <c r="G2510" s="75" t="s">
        <v>7284</v>
      </c>
      <c r="H2510" s="38" t="str">
        <f t="shared" si="66"/>
        <v>Calycina discedens (P. Karst.) Kuntze</v>
      </c>
      <c r="I2510" s="12" t="s">
        <v>7228</v>
      </c>
      <c r="J2510" s="12" t="s">
        <v>7229</v>
      </c>
      <c r="M2510" s="12" t="s">
        <v>7253</v>
      </c>
      <c r="N2510" s="12">
        <v>2120</v>
      </c>
      <c r="O2510" s="12" t="s">
        <v>7285</v>
      </c>
      <c r="P2510" t="s">
        <v>7255</v>
      </c>
      <c r="Q2510" s="81" t="s">
        <v>7286</v>
      </c>
      <c r="S2510" s="8" t="s">
        <v>3598</v>
      </c>
      <c r="T2510" s="8" t="s">
        <v>3598</v>
      </c>
      <c r="X2510" s="9" t="s">
        <v>7641</v>
      </c>
    </row>
    <row r="2511" spans="1:24" ht="15" customHeight="1" x14ac:dyDescent="0.25">
      <c r="A2511" s="15" t="s">
        <v>3591</v>
      </c>
      <c r="B2511" s="15">
        <v>3723</v>
      </c>
      <c r="C2511" s="12" t="s">
        <v>7287</v>
      </c>
      <c r="D2511" s="10" t="str">
        <f t="shared" si="64"/>
        <v xml:space="preserve">Cordyceps  </v>
      </c>
      <c r="E2511" s="12" t="s">
        <v>7288</v>
      </c>
      <c r="H2511" s="38" t="str">
        <f t="shared" si="66"/>
        <v xml:space="preserve">Cordyceps  </v>
      </c>
      <c r="I2511" s="12" t="s">
        <v>7228</v>
      </c>
      <c r="J2511" s="12" t="s">
        <v>7229</v>
      </c>
      <c r="L2511" s="12" t="s">
        <v>7276</v>
      </c>
      <c r="M2511" s="12" t="s">
        <v>7278</v>
      </c>
      <c r="N2511" s="12">
        <v>33</v>
      </c>
      <c r="O2511" t="s">
        <v>7289</v>
      </c>
      <c r="P2511" t="s">
        <v>7280</v>
      </c>
      <c r="Q2511" s="81" t="s">
        <v>7290</v>
      </c>
      <c r="S2511" s="8" t="s">
        <v>3598</v>
      </c>
      <c r="X2511" s="9" t="s">
        <v>7759</v>
      </c>
    </row>
    <row r="2512" spans="1:24" ht="15" customHeight="1" x14ac:dyDescent="0.25">
      <c r="A2512" s="15" t="s">
        <v>3591</v>
      </c>
      <c r="B2512" s="15">
        <v>3724</v>
      </c>
      <c r="C2512" s="12" t="s">
        <v>7291</v>
      </c>
      <c r="D2512" s="10" t="str">
        <f t="shared" si="64"/>
        <v xml:space="preserve">Crocicreas  </v>
      </c>
      <c r="E2512" s="12" t="s">
        <v>3625</v>
      </c>
      <c r="H2512" s="38" t="str">
        <f t="shared" si="66"/>
        <v xml:space="preserve">Crocicreas  </v>
      </c>
      <c r="I2512" s="12" t="s">
        <v>7228</v>
      </c>
      <c r="J2512" s="12" t="s">
        <v>7229</v>
      </c>
      <c r="L2512" s="12" t="s">
        <v>7230</v>
      </c>
      <c r="M2512" s="12" t="s">
        <v>7260</v>
      </c>
      <c r="N2512" s="12">
        <v>1617</v>
      </c>
      <c r="O2512" s="12" t="s">
        <v>7292</v>
      </c>
      <c r="P2512" s="12" t="s">
        <v>7262</v>
      </c>
      <c r="Q2512" s="81" t="s">
        <v>7293</v>
      </c>
      <c r="S2512" s="8" t="s">
        <v>3598</v>
      </c>
      <c r="T2512" s="8" t="s">
        <v>3598</v>
      </c>
      <c r="X2512" s="9" t="s">
        <v>7641</v>
      </c>
    </row>
    <row r="2513" spans="1:24" ht="15" customHeight="1" x14ac:dyDescent="0.25">
      <c r="A2513" s="15" t="s">
        <v>3591</v>
      </c>
      <c r="B2513" s="15">
        <v>3725</v>
      </c>
      <c r="C2513" s="12" t="s">
        <v>7294</v>
      </c>
      <c r="D2513" s="10" t="str">
        <f t="shared" si="64"/>
        <v>Cryptophiale udagawae Piroz. &amp; Ichione</v>
      </c>
      <c r="E2513" s="12" t="s">
        <v>7295</v>
      </c>
      <c r="F2513" s="12" t="s">
        <v>7296</v>
      </c>
      <c r="G2513" s="12" t="s">
        <v>7297</v>
      </c>
      <c r="H2513" s="38" t="str">
        <f t="shared" si="66"/>
        <v>Cryptophiale udagawae Piroz. &amp; Ichione</v>
      </c>
      <c r="I2513" s="12" t="s">
        <v>7228</v>
      </c>
      <c r="J2513" s="12" t="s">
        <v>7229</v>
      </c>
      <c r="L2513" s="12" t="s">
        <v>7230</v>
      </c>
      <c r="M2513" s="12" t="s">
        <v>7298</v>
      </c>
      <c r="N2513" s="12">
        <v>1003</v>
      </c>
      <c r="O2513" s="12" t="s">
        <v>7299</v>
      </c>
      <c r="P2513" t="s">
        <v>7300</v>
      </c>
      <c r="Q2513" s="81" t="s">
        <v>7301</v>
      </c>
      <c r="S2513" s="8" t="s">
        <v>3598</v>
      </c>
      <c r="T2513" s="8" t="s">
        <v>3598</v>
      </c>
      <c r="X2513" s="9" t="s">
        <v>7759</v>
      </c>
    </row>
    <row r="2514" spans="1:24" ht="15" customHeight="1" x14ac:dyDescent="0.25">
      <c r="A2514" s="15" t="s">
        <v>3591</v>
      </c>
      <c r="B2514" s="15">
        <v>3726</v>
      </c>
      <c r="C2514" s="12" t="s">
        <v>7302</v>
      </c>
      <c r="D2514" s="10" t="str">
        <f t="shared" si="64"/>
        <v xml:space="preserve">Curvularia  </v>
      </c>
      <c r="E2514" s="12" t="s">
        <v>7303</v>
      </c>
      <c r="H2514" s="38" t="str">
        <f t="shared" si="66"/>
        <v xml:space="preserve">Curvularia  </v>
      </c>
      <c r="I2514" s="12" t="s">
        <v>7228</v>
      </c>
      <c r="J2514" s="12" t="s">
        <v>7229</v>
      </c>
      <c r="L2514" s="12" t="s">
        <v>7230</v>
      </c>
      <c r="M2514" s="12" t="s">
        <v>7304</v>
      </c>
      <c r="N2514" s="12">
        <v>1678</v>
      </c>
      <c r="O2514" s="12" t="s">
        <v>7264</v>
      </c>
      <c r="P2514" t="s">
        <v>7305</v>
      </c>
      <c r="Q2514" s="81" t="s">
        <v>7306</v>
      </c>
      <c r="S2514" s="8" t="s">
        <v>7307</v>
      </c>
      <c r="X2514" s="9" t="s">
        <v>7641</v>
      </c>
    </row>
    <row r="2515" spans="1:24" ht="15" customHeight="1" x14ac:dyDescent="0.25">
      <c r="A2515" s="15" t="s">
        <v>3591</v>
      </c>
      <c r="B2515" s="15">
        <v>3727</v>
      </c>
      <c r="C2515" t="s">
        <v>7308</v>
      </c>
      <c r="D2515" s="10" t="str">
        <f t="shared" si="64"/>
        <v>Desmazierella acicola Lib.</v>
      </c>
      <c r="E2515" s="12" t="s">
        <v>7227</v>
      </c>
      <c r="F2515" s="12" t="s">
        <v>7309</v>
      </c>
      <c r="G2515" s="12" t="s">
        <v>7310</v>
      </c>
      <c r="H2515" s="38" t="str">
        <f t="shared" si="66"/>
        <v>Desmazierella acicola Lib.</v>
      </c>
      <c r="I2515" s="12" t="s">
        <v>7228</v>
      </c>
      <c r="J2515" s="12" t="s">
        <v>7229</v>
      </c>
      <c r="L2515" s="12" t="s">
        <v>7230</v>
      </c>
      <c r="M2515" s="12" t="s">
        <v>7298</v>
      </c>
      <c r="N2515" s="12">
        <v>1003</v>
      </c>
      <c r="O2515" s="12" t="s">
        <v>7299</v>
      </c>
      <c r="P2515" t="s">
        <v>7300</v>
      </c>
      <c r="Q2515" s="81" t="s">
        <v>7301</v>
      </c>
      <c r="S2515" s="8" t="s">
        <v>3598</v>
      </c>
      <c r="T2515" s="8" t="s">
        <v>3598</v>
      </c>
      <c r="X2515" s="9" t="s">
        <v>7759</v>
      </c>
    </row>
    <row r="2516" spans="1:24" ht="15" customHeight="1" x14ac:dyDescent="0.25">
      <c r="A2516" s="15" t="s">
        <v>3591</v>
      </c>
      <c r="B2516" s="15">
        <v>3728</v>
      </c>
      <c r="C2516" t="s">
        <v>7311</v>
      </c>
      <c r="D2516" s="10" t="str">
        <f t="shared" si="64"/>
        <v>Desmazierella acicola Lib.</v>
      </c>
      <c r="E2516" s="12" t="s">
        <v>7227</v>
      </c>
      <c r="F2516" s="12" t="s">
        <v>7309</v>
      </c>
      <c r="G2516" s="12" t="s">
        <v>7310</v>
      </c>
      <c r="H2516" s="38" t="str">
        <f t="shared" si="66"/>
        <v>Desmazierella acicola Lib.</v>
      </c>
      <c r="I2516" s="12" t="s">
        <v>7228</v>
      </c>
      <c r="J2516" s="12" t="s">
        <v>7229</v>
      </c>
      <c r="L2516" s="12" t="s">
        <v>7312</v>
      </c>
      <c r="M2516" s="12" t="s">
        <v>7313</v>
      </c>
      <c r="N2516" s="12">
        <v>1509</v>
      </c>
      <c r="O2516" s="12" t="s">
        <v>7299</v>
      </c>
      <c r="P2516" t="s">
        <v>7314</v>
      </c>
      <c r="Q2516" s="81" t="s">
        <v>7315</v>
      </c>
      <c r="S2516" s="8" t="s">
        <v>3598</v>
      </c>
      <c r="T2516" s="8" t="s">
        <v>3598</v>
      </c>
      <c r="X2516" s="9" t="s">
        <v>7759</v>
      </c>
    </row>
    <row r="2517" spans="1:24" ht="15" customHeight="1" x14ac:dyDescent="0.25">
      <c r="A2517" s="15" t="s">
        <v>3591</v>
      </c>
      <c r="B2517" s="15">
        <v>3729</v>
      </c>
      <c r="C2517" s="12" t="s">
        <v>7316</v>
      </c>
      <c r="D2517" s="10" t="str">
        <f t="shared" si="64"/>
        <v xml:space="preserve">Gorgoniceps  </v>
      </c>
      <c r="E2517" s="12" t="s">
        <v>7317</v>
      </c>
      <c r="H2517" s="38" t="str">
        <f t="shared" si="66"/>
        <v xml:space="preserve">Gorgoniceps  </v>
      </c>
      <c r="I2517" s="12" t="s">
        <v>7228</v>
      </c>
      <c r="J2517" s="12" t="s">
        <v>7229</v>
      </c>
      <c r="L2517" s="12" t="s">
        <v>7230</v>
      </c>
      <c r="M2517" s="12" t="s">
        <v>7260</v>
      </c>
      <c r="N2517" s="12">
        <v>1617</v>
      </c>
      <c r="O2517" s="12" t="s">
        <v>7318</v>
      </c>
      <c r="P2517" t="s">
        <v>7262</v>
      </c>
      <c r="Q2517" s="81" t="s">
        <v>7293</v>
      </c>
      <c r="S2517" s="8" t="s">
        <v>3598</v>
      </c>
      <c r="X2517" s="9" t="s">
        <v>7759</v>
      </c>
    </row>
    <row r="2518" spans="1:24" ht="15" customHeight="1" x14ac:dyDescent="0.25">
      <c r="A2518" s="15" t="s">
        <v>3591</v>
      </c>
      <c r="B2518" s="15">
        <v>3730</v>
      </c>
      <c r="C2518" s="12" t="s">
        <v>7319</v>
      </c>
      <c r="D2518" s="10" t="str">
        <f t="shared" si="64"/>
        <v>Ernakulamia cochinensis (Subram.) Subram.</v>
      </c>
      <c r="E2518" s="12" t="s">
        <v>7320</v>
      </c>
      <c r="F2518" s="12" t="s">
        <v>7321</v>
      </c>
      <c r="G2518" s="12" t="s">
        <v>7322</v>
      </c>
      <c r="H2518" s="38" t="str">
        <f t="shared" si="66"/>
        <v>Ernakulamia cochinensis (Subram.) Subram.</v>
      </c>
      <c r="I2518" s="12" t="s">
        <v>7228</v>
      </c>
      <c r="J2518" s="12" t="s">
        <v>7229</v>
      </c>
      <c r="L2518" s="12" t="s">
        <v>7267</v>
      </c>
      <c r="M2518" s="12" t="s">
        <v>7268</v>
      </c>
      <c r="N2518" s="12">
        <v>116</v>
      </c>
      <c r="O2518" s="12" t="s">
        <v>7323</v>
      </c>
      <c r="P2518" t="s">
        <v>7270</v>
      </c>
      <c r="Q2518" s="81" t="s">
        <v>7271</v>
      </c>
      <c r="S2518" s="8" t="s">
        <v>3598</v>
      </c>
      <c r="T2518" s="8" t="s">
        <v>3598</v>
      </c>
      <c r="X2518" s="9" t="s">
        <v>7759</v>
      </c>
    </row>
    <row r="2519" spans="1:24" ht="15" customHeight="1" x14ac:dyDescent="0.25">
      <c r="A2519" s="15" t="s">
        <v>3591</v>
      </c>
      <c r="B2519" s="15">
        <v>3731</v>
      </c>
      <c r="C2519" s="12" t="s">
        <v>7324</v>
      </c>
      <c r="D2519" s="10" t="str">
        <f t="shared" si="64"/>
        <v>Gangliostilbe indica Subram. &amp; Vittal</v>
      </c>
      <c r="E2519" s="12" t="s">
        <v>7325</v>
      </c>
      <c r="F2519" s="12" t="s">
        <v>7326</v>
      </c>
      <c r="G2519" s="12" t="s">
        <v>7327</v>
      </c>
      <c r="H2519" s="38" t="str">
        <f t="shared" si="66"/>
        <v>Gangliostilbe indica Subram. &amp; Vittal</v>
      </c>
      <c r="I2519" s="12" t="s">
        <v>7228</v>
      </c>
      <c r="J2519" s="12" t="s">
        <v>7229</v>
      </c>
      <c r="L2519" s="12" t="s">
        <v>7230</v>
      </c>
      <c r="M2519" s="12" t="s">
        <v>7260</v>
      </c>
      <c r="N2519" s="12">
        <v>1617</v>
      </c>
      <c r="O2519" s="12" t="s">
        <v>7318</v>
      </c>
      <c r="P2519" t="s">
        <v>7262</v>
      </c>
      <c r="Q2519" s="81" t="s">
        <v>7293</v>
      </c>
      <c r="S2519" s="8" t="s">
        <v>3598</v>
      </c>
      <c r="T2519" s="8" t="s">
        <v>3598</v>
      </c>
      <c r="X2519" s="9" t="s">
        <v>7959</v>
      </c>
    </row>
    <row r="2520" spans="1:24" ht="15" customHeight="1" x14ac:dyDescent="0.25">
      <c r="A2520" s="15" t="s">
        <v>3591</v>
      </c>
      <c r="B2520" s="15">
        <v>3732</v>
      </c>
      <c r="C2520" s="12" t="s">
        <v>7328</v>
      </c>
      <c r="D2520" s="10" t="str">
        <f t="shared" si="64"/>
        <v xml:space="preserve">Gyrothrix  </v>
      </c>
      <c r="E2520" s="12" t="s">
        <v>7329</v>
      </c>
      <c r="H2520" s="38" t="str">
        <f t="shared" si="66"/>
        <v xml:space="preserve">Gyrothrix  </v>
      </c>
      <c r="I2520" s="12" t="s">
        <v>7228</v>
      </c>
      <c r="J2520" s="12" t="s">
        <v>7229</v>
      </c>
      <c r="L2520" s="12" t="s">
        <v>7230</v>
      </c>
      <c r="M2520" s="12" t="s">
        <v>7330</v>
      </c>
      <c r="N2520" s="12">
        <v>1527</v>
      </c>
      <c r="O2520" t="s">
        <v>7331</v>
      </c>
      <c r="P2520" t="s">
        <v>7332</v>
      </c>
      <c r="Q2520" s="81" t="s">
        <v>7301</v>
      </c>
      <c r="S2520" s="8" t="s">
        <v>3598</v>
      </c>
      <c r="X2520" s="9" t="s">
        <v>7974</v>
      </c>
    </row>
    <row r="2521" spans="1:24" ht="15" customHeight="1" x14ac:dyDescent="0.25">
      <c r="A2521" s="15" t="s">
        <v>3591</v>
      </c>
      <c r="B2521" s="15">
        <v>3733</v>
      </c>
      <c r="C2521" s="12" t="s">
        <v>7333</v>
      </c>
      <c r="D2521" s="10" t="str">
        <f t="shared" si="64"/>
        <v xml:space="preserve">Hyaloscypha  </v>
      </c>
      <c r="E2521" s="12" t="s">
        <v>7334</v>
      </c>
      <c r="H2521" s="38" t="str">
        <f t="shared" si="66"/>
        <v xml:space="preserve">Hyaloscypha  </v>
      </c>
      <c r="I2521" s="12" t="s">
        <v>7228</v>
      </c>
      <c r="J2521" s="12" t="s">
        <v>7229</v>
      </c>
      <c r="L2521" s="12" t="s">
        <v>7230</v>
      </c>
      <c r="M2521" s="12" t="s">
        <v>7260</v>
      </c>
      <c r="N2521" s="12">
        <v>1617</v>
      </c>
      <c r="O2521" t="s">
        <v>7261</v>
      </c>
      <c r="P2521" t="s">
        <v>7262</v>
      </c>
      <c r="Q2521" s="81" t="s">
        <v>7293</v>
      </c>
      <c r="S2521" t="s">
        <v>7272</v>
      </c>
      <c r="X2521" s="9" t="s">
        <v>7759</v>
      </c>
    </row>
    <row r="2522" spans="1:24" ht="15" customHeight="1" x14ac:dyDescent="0.25">
      <c r="A2522" s="15" t="s">
        <v>3591</v>
      </c>
      <c r="B2522" s="15">
        <v>3734</v>
      </c>
      <c r="C2522" s="12" t="s">
        <v>7335</v>
      </c>
      <c r="D2522" s="10" t="str">
        <f t="shared" si="64"/>
        <v xml:space="preserve">Hyaloscyphaceae  </v>
      </c>
      <c r="E2522" s="12" t="s">
        <v>7336</v>
      </c>
      <c r="H2522" s="38" t="str">
        <f t="shared" si="66"/>
        <v xml:space="preserve">Hyaloscyphaceae  </v>
      </c>
      <c r="I2522" s="12" t="s">
        <v>7228</v>
      </c>
      <c r="J2522" s="12" t="s">
        <v>7229</v>
      </c>
      <c r="L2522" s="12" t="s">
        <v>7230</v>
      </c>
      <c r="M2522" s="12" t="s">
        <v>7260</v>
      </c>
      <c r="N2522" s="12">
        <v>1617</v>
      </c>
      <c r="O2522" s="12" t="s">
        <v>7337</v>
      </c>
      <c r="P2522" t="s">
        <v>7262</v>
      </c>
      <c r="Q2522" s="81" t="s">
        <v>7338</v>
      </c>
      <c r="S2522" s="8" t="s">
        <v>3598</v>
      </c>
      <c r="X2522" s="9" t="s">
        <v>7759</v>
      </c>
    </row>
    <row r="2523" spans="1:24" ht="15" customHeight="1" x14ac:dyDescent="0.25">
      <c r="A2523" s="15" t="s">
        <v>3591</v>
      </c>
      <c r="B2523" s="15">
        <v>3735</v>
      </c>
      <c r="C2523" s="12" t="s">
        <v>7339</v>
      </c>
      <c r="D2523" s="10" t="str">
        <f t="shared" si="64"/>
        <v xml:space="preserve">Hymenoscyphus  </v>
      </c>
      <c r="E2523" s="12" t="s">
        <v>3593</v>
      </c>
      <c r="H2523" s="38" t="str">
        <f t="shared" si="66"/>
        <v xml:space="preserve">Hymenoscyphus  </v>
      </c>
      <c r="I2523" s="12" t="s">
        <v>7228</v>
      </c>
      <c r="J2523" s="12" t="s">
        <v>7229</v>
      </c>
      <c r="L2523" s="12" t="s">
        <v>7230</v>
      </c>
      <c r="M2523" s="12" t="s">
        <v>7304</v>
      </c>
      <c r="N2523" s="12">
        <v>1678</v>
      </c>
      <c r="O2523" s="12" t="s">
        <v>7340</v>
      </c>
      <c r="P2523" t="s">
        <v>7305</v>
      </c>
      <c r="Q2523" s="81" t="s">
        <v>7306</v>
      </c>
      <c r="S2523" t="s">
        <v>7341</v>
      </c>
      <c r="X2523" s="9" t="s">
        <v>7866</v>
      </c>
    </row>
    <row r="2524" spans="1:24" ht="15" customHeight="1" x14ac:dyDescent="0.25">
      <c r="A2524" s="15" t="s">
        <v>3591</v>
      </c>
      <c r="B2524" s="15">
        <v>3736</v>
      </c>
      <c r="C2524" s="12" t="s">
        <v>7342</v>
      </c>
      <c r="D2524" s="10" t="str">
        <f t="shared" si="64"/>
        <v xml:space="preserve">Chalara  </v>
      </c>
      <c r="E2524" s="12" t="s">
        <v>7247</v>
      </c>
      <c r="H2524" s="38" t="str">
        <f t="shared" si="66"/>
        <v xml:space="preserve">Chalara  </v>
      </c>
      <c r="I2524" s="12" t="s">
        <v>7228</v>
      </c>
      <c r="J2524" s="12" t="s">
        <v>7229</v>
      </c>
      <c r="L2524" s="12" t="s">
        <v>7230</v>
      </c>
      <c r="M2524" s="12" t="s">
        <v>7304</v>
      </c>
      <c r="N2524" s="12">
        <v>1678</v>
      </c>
      <c r="O2524" s="12" t="s">
        <v>7343</v>
      </c>
      <c r="P2524" t="s">
        <v>7305</v>
      </c>
      <c r="Q2524" s="81" t="s">
        <v>7344</v>
      </c>
      <c r="S2524" t="s">
        <v>7341</v>
      </c>
      <c r="T2524" s="8" t="s">
        <v>3598</v>
      </c>
      <c r="X2524" s="9" t="s">
        <v>7759</v>
      </c>
    </row>
    <row r="2525" spans="1:24" ht="15" customHeight="1" x14ac:dyDescent="0.25">
      <c r="A2525" s="15" t="s">
        <v>3591</v>
      </c>
      <c r="B2525" s="15">
        <v>3737</v>
      </c>
      <c r="C2525" s="12" t="s">
        <v>7345</v>
      </c>
      <c r="D2525" s="10" t="str">
        <f t="shared" si="64"/>
        <v>Chalara hughesii Nag Raj &amp; W.B. Kendr.</v>
      </c>
      <c r="E2525" s="12" t="s">
        <v>7247</v>
      </c>
      <c r="F2525" s="12" t="s">
        <v>7346</v>
      </c>
      <c r="G2525" s="12" t="s">
        <v>7347</v>
      </c>
      <c r="H2525" s="38" t="str">
        <f t="shared" si="66"/>
        <v>Chalara hughesii Nag Raj &amp; W.B. Kendr.</v>
      </c>
      <c r="I2525" s="12" t="s">
        <v>7228</v>
      </c>
      <c r="J2525" s="12" t="s">
        <v>7229</v>
      </c>
      <c r="L2525" s="12" t="s">
        <v>7230</v>
      </c>
      <c r="M2525" s="12" t="s">
        <v>7330</v>
      </c>
      <c r="N2525" s="12">
        <v>1527</v>
      </c>
      <c r="O2525" s="12" t="s">
        <v>7368</v>
      </c>
      <c r="P2525" t="s">
        <v>7332</v>
      </c>
      <c r="Q2525" s="81" t="s">
        <v>7301</v>
      </c>
      <c r="S2525" s="8" t="s">
        <v>3598</v>
      </c>
      <c r="T2525" s="8" t="s">
        <v>3598</v>
      </c>
      <c r="X2525" s="9" t="s">
        <v>7866</v>
      </c>
    </row>
    <row r="2526" spans="1:24" ht="15" customHeight="1" x14ac:dyDescent="0.25">
      <c r="A2526" s="15" t="s">
        <v>3591</v>
      </c>
      <c r="B2526" s="15">
        <v>3738</v>
      </c>
      <c r="C2526" s="12" t="s">
        <v>7348</v>
      </c>
      <c r="D2526" s="10" t="str">
        <f t="shared" si="64"/>
        <v>Chalara cf. Constricta Nag Raj &amp; W.B. Kendr.</v>
      </c>
      <c r="E2526" s="12" t="s">
        <v>7247</v>
      </c>
      <c r="F2526" s="12" t="s">
        <v>7349</v>
      </c>
      <c r="G2526" s="12" t="s">
        <v>7347</v>
      </c>
      <c r="H2526" s="38" t="str">
        <f t="shared" si="66"/>
        <v>Chalara cf. Constricta Nag Raj &amp; W.B. Kendr.</v>
      </c>
      <c r="I2526" s="12" t="s">
        <v>7228</v>
      </c>
      <c r="J2526" s="12" t="s">
        <v>7229</v>
      </c>
      <c r="L2526" s="12" t="s">
        <v>7230</v>
      </c>
      <c r="M2526" s="12" t="s">
        <v>7330</v>
      </c>
      <c r="N2526" s="12">
        <v>1527</v>
      </c>
      <c r="O2526" s="12" t="s">
        <v>7331</v>
      </c>
      <c r="P2526" t="s">
        <v>7332</v>
      </c>
      <c r="Q2526" s="81" t="s">
        <v>7350</v>
      </c>
      <c r="S2526" s="8" t="s">
        <v>3598</v>
      </c>
      <c r="T2526" s="8" t="s">
        <v>3598</v>
      </c>
      <c r="X2526" s="9" t="s">
        <v>7866</v>
      </c>
    </row>
    <row r="2527" spans="1:24" ht="15" customHeight="1" x14ac:dyDescent="0.25">
      <c r="A2527" s="15" t="s">
        <v>3591</v>
      </c>
      <c r="B2527" s="15">
        <v>3739</v>
      </c>
      <c r="C2527" s="12" t="s">
        <v>7351</v>
      </c>
      <c r="D2527" s="10" t="str">
        <f t="shared" si="64"/>
        <v xml:space="preserve">Chalara  </v>
      </c>
      <c r="E2527" s="12" t="s">
        <v>7247</v>
      </c>
      <c r="H2527" s="38" t="str">
        <f t="shared" si="66"/>
        <v xml:space="preserve">Chalara  </v>
      </c>
      <c r="I2527" s="12" t="s">
        <v>7228</v>
      </c>
      <c r="J2527" s="12" t="s">
        <v>7229</v>
      </c>
      <c r="L2527" s="12" t="s">
        <v>7230</v>
      </c>
      <c r="M2527" s="12" t="s">
        <v>7304</v>
      </c>
      <c r="N2527" s="12">
        <v>1678</v>
      </c>
      <c r="O2527" s="12" t="s">
        <v>7352</v>
      </c>
      <c r="P2527" t="s">
        <v>7305</v>
      </c>
      <c r="Q2527" s="81" t="s">
        <v>7306</v>
      </c>
      <c r="S2527" s="8" t="s">
        <v>7353</v>
      </c>
      <c r="X2527" s="9" t="s">
        <v>7866</v>
      </c>
    </row>
    <row r="2528" spans="1:24" ht="15" customHeight="1" x14ac:dyDescent="0.25">
      <c r="A2528" s="15" t="s">
        <v>3591</v>
      </c>
      <c r="B2528" s="15">
        <v>3740</v>
      </c>
      <c r="C2528" s="12" t="s">
        <v>7354</v>
      </c>
      <c r="D2528" s="10" t="str">
        <f t="shared" si="64"/>
        <v>Chalara aurea (Corda) S. Hughes</v>
      </c>
      <c r="E2528" s="12" t="s">
        <v>7247</v>
      </c>
      <c r="F2528" s="12" t="s">
        <v>7355</v>
      </c>
      <c r="G2528" s="12" t="s">
        <v>7356</v>
      </c>
      <c r="H2528" s="38" t="str">
        <f t="shared" si="66"/>
        <v>Chalara aurea (Corda) S. Hughes</v>
      </c>
      <c r="I2528" s="12" t="s">
        <v>7228</v>
      </c>
      <c r="J2528" s="12" t="s">
        <v>7229</v>
      </c>
      <c r="L2528" s="12" t="s">
        <v>7230</v>
      </c>
      <c r="M2528" s="12" t="s">
        <v>7304</v>
      </c>
      <c r="N2528" s="12">
        <v>1678</v>
      </c>
      <c r="O2528" t="s">
        <v>7357</v>
      </c>
      <c r="P2528" t="s">
        <v>7305</v>
      </c>
      <c r="Q2528" s="81" t="s">
        <v>7344</v>
      </c>
      <c r="S2528" s="8" t="s">
        <v>7272</v>
      </c>
      <c r="T2528" s="8" t="s">
        <v>3598</v>
      </c>
      <c r="X2528" s="9" t="s">
        <v>7682</v>
      </c>
    </row>
    <row r="2529" spans="1:24" ht="15" customHeight="1" x14ac:dyDescent="0.25">
      <c r="A2529" s="15" t="s">
        <v>3591</v>
      </c>
      <c r="B2529" s="15">
        <v>3741</v>
      </c>
      <c r="C2529" s="12" t="s">
        <v>7358</v>
      </c>
      <c r="D2529" s="10" t="str">
        <f t="shared" si="64"/>
        <v xml:space="preserve">Chaetosphaeria  </v>
      </c>
      <c r="E2529" s="12" t="s">
        <v>7359</v>
      </c>
      <c r="H2529" s="38" t="str">
        <f t="shared" si="66"/>
        <v xml:space="preserve">Chaetosphaeria  </v>
      </c>
      <c r="I2529" s="12" t="s">
        <v>7228</v>
      </c>
      <c r="J2529" s="12" t="s">
        <v>7229</v>
      </c>
      <c r="L2529" s="12" t="s">
        <v>7230</v>
      </c>
      <c r="M2529" s="12" t="s">
        <v>7330</v>
      </c>
      <c r="N2529" s="12">
        <v>1527</v>
      </c>
      <c r="O2529" t="s">
        <v>7360</v>
      </c>
      <c r="P2529" t="s">
        <v>7332</v>
      </c>
      <c r="Q2529" s="81" t="s">
        <v>7301</v>
      </c>
      <c r="S2529" s="8" t="s">
        <v>3598</v>
      </c>
      <c r="X2529" s="9" t="s">
        <v>7759</v>
      </c>
    </row>
    <row r="2530" spans="1:24" ht="15" customHeight="1" x14ac:dyDescent="0.25">
      <c r="A2530" s="15" t="s">
        <v>3591</v>
      </c>
      <c r="B2530" s="15">
        <v>3742</v>
      </c>
      <c r="C2530" s="12" t="s">
        <v>7361</v>
      </c>
      <c r="D2530" s="10" t="str">
        <f t="shared" si="64"/>
        <v xml:space="preserve">Lachnella  </v>
      </c>
      <c r="E2530" s="12" t="s">
        <v>7362</v>
      </c>
      <c r="H2530" s="38" t="str">
        <f t="shared" si="66"/>
        <v xml:space="preserve">Lachnella  </v>
      </c>
      <c r="I2530" s="12" t="s">
        <v>7228</v>
      </c>
      <c r="J2530" s="12" t="s">
        <v>7229</v>
      </c>
      <c r="L2530" s="12" t="s">
        <v>7230</v>
      </c>
      <c r="M2530" s="12" t="s">
        <v>7260</v>
      </c>
      <c r="N2530" s="12">
        <v>1617</v>
      </c>
      <c r="O2530" s="12" t="s">
        <v>7363</v>
      </c>
      <c r="P2530" t="s">
        <v>7262</v>
      </c>
      <c r="Q2530" s="81" t="s">
        <v>7293</v>
      </c>
      <c r="S2530" s="8" t="s">
        <v>3598</v>
      </c>
      <c r="X2530" s="9" t="s">
        <v>7866</v>
      </c>
    </row>
    <row r="2531" spans="1:24" ht="15" customHeight="1" x14ac:dyDescent="0.25">
      <c r="A2531" s="15" t="s">
        <v>3591</v>
      </c>
      <c r="B2531" s="15">
        <v>3743</v>
      </c>
      <c r="C2531" s="12" t="s">
        <v>7364</v>
      </c>
      <c r="D2531" s="10" t="str">
        <f t="shared" si="64"/>
        <v xml:space="preserve">Lachnella  </v>
      </c>
      <c r="E2531" s="12" t="s">
        <v>7362</v>
      </c>
      <c r="H2531" s="38" t="str">
        <f t="shared" si="66"/>
        <v xml:space="preserve">Lachnella  </v>
      </c>
      <c r="I2531" s="12" t="s">
        <v>7228</v>
      </c>
      <c r="J2531" s="12" t="s">
        <v>7229</v>
      </c>
      <c r="L2531" s="12" t="s">
        <v>7230</v>
      </c>
      <c r="M2531" s="12" t="s">
        <v>7260</v>
      </c>
      <c r="N2531" s="12">
        <v>1617</v>
      </c>
      <c r="O2531" s="12" t="s">
        <v>7363</v>
      </c>
      <c r="P2531" t="s">
        <v>7262</v>
      </c>
      <c r="Q2531" s="81" t="s">
        <v>7338</v>
      </c>
      <c r="S2531" s="8" t="s">
        <v>3598</v>
      </c>
      <c r="X2531" s="9" t="s">
        <v>7759</v>
      </c>
    </row>
    <row r="2532" spans="1:24" ht="15" customHeight="1" x14ac:dyDescent="0.25">
      <c r="A2532" s="15" t="s">
        <v>3591</v>
      </c>
      <c r="B2532" s="15">
        <v>3744</v>
      </c>
      <c r="C2532" s="12" t="s">
        <v>7365</v>
      </c>
      <c r="D2532" s="10" t="str">
        <f t="shared" si="64"/>
        <v xml:space="preserve">Lachnum  </v>
      </c>
      <c r="E2532" s="12" t="s">
        <v>7366</v>
      </c>
      <c r="H2532" s="38" t="str">
        <f t="shared" si="66"/>
        <v xml:space="preserve">Lachnum  </v>
      </c>
      <c r="I2532" s="12" t="s">
        <v>7228</v>
      </c>
      <c r="J2532" s="12" t="s">
        <v>7229</v>
      </c>
      <c r="L2532" s="12" t="s">
        <v>7230</v>
      </c>
      <c r="M2532" s="12" t="s">
        <v>7304</v>
      </c>
      <c r="N2532" s="12">
        <v>1678</v>
      </c>
      <c r="O2532" t="s">
        <v>7367</v>
      </c>
      <c r="P2532" t="s">
        <v>7305</v>
      </c>
      <c r="Q2532" s="81" t="s">
        <v>7306</v>
      </c>
      <c r="S2532" s="8" t="s">
        <v>7307</v>
      </c>
    </row>
    <row r="2533" spans="1:24" ht="15" customHeight="1" x14ac:dyDescent="0.25">
      <c r="A2533" s="15" t="s">
        <v>3591</v>
      </c>
      <c r="B2533" s="15">
        <v>3745</v>
      </c>
      <c r="C2533" s="12" t="s">
        <v>7369</v>
      </c>
      <c r="D2533" s="10" t="str">
        <f t="shared" si="64"/>
        <v xml:space="preserve">Lachnum  </v>
      </c>
      <c r="E2533" s="12" t="s">
        <v>7366</v>
      </c>
      <c r="H2533" s="38" t="str">
        <f t="shared" si="66"/>
        <v xml:space="preserve">Lachnum  </v>
      </c>
      <c r="I2533" s="12" t="s">
        <v>7228</v>
      </c>
      <c r="J2533" s="12" t="s">
        <v>7229</v>
      </c>
      <c r="L2533" s="12" t="s">
        <v>7230</v>
      </c>
      <c r="M2533" s="12" t="s">
        <v>7260</v>
      </c>
      <c r="N2533" s="12">
        <v>1617</v>
      </c>
      <c r="O2533" t="s">
        <v>7318</v>
      </c>
      <c r="P2533" t="s">
        <v>7262</v>
      </c>
      <c r="Q2533" s="81" t="s">
        <v>7338</v>
      </c>
      <c r="S2533" s="8" t="s">
        <v>3598</v>
      </c>
    </row>
    <row r="2534" spans="1:24" ht="15" customHeight="1" x14ac:dyDescent="0.25">
      <c r="A2534" s="15" t="s">
        <v>3591</v>
      </c>
      <c r="B2534" s="15">
        <v>3746</v>
      </c>
      <c r="C2534" s="12" t="s">
        <v>7370</v>
      </c>
      <c r="D2534" s="10" t="str">
        <f t="shared" si="64"/>
        <v xml:space="preserve">Lachnum  </v>
      </c>
      <c r="E2534" s="12" t="s">
        <v>7366</v>
      </c>
      <c r="H2534" s="38" t="str">
        <f t="shared" si="66"/>
        <v xml:space="preserve">Lachnum  </v>
      </c>
      <c r="I2534" s="12" t="s">
        <v>7228</v>
      </c>
      <c r="J2534" s="12" t="s">
        <v>7229</v>
      </c>
      <c r="L2534" s="12" t="s">
        <v>7230</v>
      </c>
      <c r="M2534" s="12" t="s">
        <v>7304</v>
      </c>
      <c r="N2534" s="12">
        <v>1678</v>
      </c>
      <c r="O2534" t="s">
        <v>7371</v>
      </c>
      <c r="P2534" t="s">
        <v>7305</v>
      </c>
      <c r="Q2534" s="81" t="s">
        <v>7306</v>
      </c>
      <c r="S2534" s="8" t="s">
        <v>7307</v>
      </c>
    </row>
    <row r="2535" spans="1:24" ht="15" customHeight="1" x14ac:dyDescent="0.25">
      <c r="A2535" s="15" t="s">
        <v>3591</v>
      </c>
      <c r="B2535" s="15">
        <v>3747</v>
      </c>
      <c r="C2535" s="12" t="s">
        <v>7372</v>
      </c>
      <c r="D2535" s="10" t="str">
        <f t="shared" si="64"/>
        <v xml:space="preserve">Lachnum  </v>
      </c>
      <c r="E2535" s="12" t="s">
        <v>7366</v>
      </c>
      <c r="H2535" s="38" t="str">
        <f t="shared" si="66"/>
        <v xml:space="preserve">Lachnum  </v>
      </c>
      <c r="I2535" s="12" t="s">
        <v>7228</v>
      </c>
      <c r="J2535" s="12" t="s">
        <v>7229</v>
      </c>
      <c r="L2535" s="12" t="s">
        <v>7230</v>
      </c>
      <c r="M2535" s="12" t="s">
        <v>7260</v>
      </c>
      <c r="N2535" s="12">
        <v>1617</v>
      </c>
      <c r="O2535" t="s">
        <v>7318</v>
      </c>
      <c r="P2535" t="s">
        <v>7262</v>
      </c>
      <c r="Q2535" s="81" t="s">
        <v>7338</v>
      </c>
      <c r="S2535" s="8" t="s">
        <v>3598</v>
      </c>
    </row>
    <row r="2536" spans="1:24" ht="15" customHeight="1" x14ac:dyDescent="0.25">
      <c r="A2536" s="15" t="s">
        <v>3591</v>
      </c>
      <c r="B2536" s="15">
        <v>3748</v>
      </c>
      <c r="C2536" s="12" t="s">
        <v>7373</v>
      </c>
      <c r="D2536" s="10" t="str">
        <f t="shared" si="64"/>
        <v xml:space="preserve">Lachnum  </v>
      </c>
      <c r="E2536" s="12" t="s">
        <v>7366</v>
      </c>
      <c r="H2536" s="38" t="str">
        <f t="shared" si="66"/>
        <v xml:space="preserve">Lachnum  </v>
      </c>
      <c r="I2536" s="12" t="s">
        <v>7228</v>
      </c>
      <c r="J2536" s="12" t="s">
        <v>7229</v>
      </c>
      <c r="L2536" s="12" t="s">
        <v>7374</v>
      </c>
      <c r="M2536" s="12" t="s">
        <v>7375</v>
      </c>
      <c r="N2536" s="12">
        <v>2439</v>
      </c>
      <c r="O2536" t="s">
        <v>7376</v>
      </c>
      <c r="P2536" t="s">
        <v>7377</v>
      </c>
      <c r="Q2536" s="81" t="s">
        <v>7315</v>
      </c>
      <c r="S2536" s="8" t="s">
        <v>3598</v>
      </c>
    </row>
    <row r="2537" spans="1:24" ht="15" customHeight="1" x14ac:dyDescent="0.25">
      <c r="A2537" s="15" t="s">
        <v>3591</v>
      </c>
      <c r="B2537" s="15">
        <v>3749</v>
      </c>
      <c r="C2537" s="12" t="s">
        <v>7378</v>
      </c>
      <c r="D2537" s="10" t="str">
        <f t="shared" ref="D2537:D2600" si="67">E2537&amp;" "&amp;F2537&amp;" "&amp;G2537</f>
        <v xml:space="preserve">Lachnum  </v>
      </c>
      <c r="E2537" s="12" t="s">
        <v>7366</v>
      </c>
      <c r="H2537" s="38" t="str">
        <f t="shared" si="66"/>
        <v xml:space="preserve">Lachnum  </v>
      </c>
      <c r="I2537" s="12" t="s">
        <v>7228</v>
      </c>
      <c r="J2537" s="12" t="s">
        <v>7229</v>
      </c>
      <c r="L2537" s="12" t="s">
        <v>7230</v>
      </c>
      <c r="M2537" s="12" t="s">
        <v>7260</v>
      </c>
      <c r="N2537" s="12">
        <v>1617</v>
      </c>
      <c r="O2537" t="s">
        <v>7318</v>
      </c>
      <c r="P2537" t="s">
        <v>7262</v>
      </c>
      <c r="Q2537" s="81" t="s">
        <v>7338</v>
      </c>
      <c r="S2537" s="8" t="s">
        <v>3598</v>
      </c>
    </row>
    <row r="2538" spans="1:24" ht="15" customHeight="1" x14ac:dyDescent="0.25">
      <c r="A2538" s="15" t="s">
        <v>3591</v>
      </c>
      <c r="B2538" s="15">
        <v>3750</v>
      </c>
      <c r="C2538" s="12" t="s">
        <v>7370</v>
      </c>
      <c r="D2538" s="10" t="str">
        <f t="shared" si="67"/>
        <v xml:space="preserve">Lachnum  </v>
      </c>
      <c r="E2538" s="12" t="s">
        <v>7366</v>
      </c>
      <c r="H2538" s="38" t="str">
        <f t="shared" si="66"/>
        <v xml:space="preserve">Lachnum  </v>
      </c>
      <c r="I2538" s="12" t="s">
        <v>7228</v>
      </c>
      <c r="J2538" s="12" t="s">
        <v>7229</v>
      </c>
      <c r="L2538" s="12" t="s">
        <v>7230</v>
      </c>
      <c r="M2538" s="12" t="s">
        <v>7304</v>
      </c>
      <c r="N2538" s="12">
        <v>1678</v>
      </c>
      <c r="O2538" t="s">
        <v>7371</v>
      </c>
      <c r="P2538" t="s">
        <v>7305</v>
      </c>
      <c r="Q2538" s="81" t="s">
        <v>7306</v>
      </c>
      <c r="S2538" s="8" t="s">
        <v>7307</v>
      </c>
    </row>
    <row r="2539" spans="1:24" ht="15" customHeight="1" x14ac:dyDescent="0.25">
      <c r="A2539" s="15" t="s">
        <v>3591</v>
      </c>
      <c r="B2539" s="15">
        <v>3751</v>
      </c>
      <c r="C2539" s="12" t="s">
        <v>7379</v>
      </c>
      <c r="D2539" s="10" t="str">
        <f t="shared" si="67"/>
        <v xml:space="preserve">Lachnum  </v>
      </c>
      <c r="E2539" s="12" t="s">
        <v>7366</v>
      </c>
      <c r="H2539" s="38" t="str">
        <f t="shared" si="66"/>
        <v xml:space="preserve">Lachnum  </v>
      </c>
      <c r="I2539" s="12" t="s">
        <v>7228</v>
      </c>
      <c r="J2539" s="12" t="s">
        <v>7229</v>
      </c>
      <c r="L2539" s="12" t="s">
        <v>7230</v>
      </c>
      <c r="M2539" s="12" t="s">
        <v>7260</v>
      </c>
      <c r="N2539" s="12">
        <v>1617</v>
      </c>
      <c r="O2539" t="s">
        <v>7318</v>
      </c>
      <c r="P2539" t="s">
        <v>7262</v>
      </c>
      <c r="Q2539" s="81" t="s">
        <v>7338</v>
      </c>
      <c r="S2539" s="8" t="s">
        <v>3598</v>
      </c>
    </row>
    <row r="2540" spans="1:24" ht="15" customHeight="1" x14ac:dyDescent="0.25">
      <c r="A2540" s="15" t="s">
        <v>3591</v>
      </c>
      <c r="B2540" s="15">
        <v>3752</v>
      </c>
      <c r="C2540" s="12" t="s">
        <v>7380</v>
      </c>
      <c r="D2540" s="10" t="str">
        <f t="shared" si="67"/>
        <v xml:space="preserve">Lophodermium   </v>
      </c>
      <c r="E2540" s="12" t="s">
        <v>6771</v>
      </c>
      <c r="H2540" s="38" t="str">
        <f t="shared" si="66"/>
        <v xml:space="preserve">Lophodermium   </v>
      </c>
      <c r="I2540" s="12" t="s">
        <v>7228</v>
      </c>
      <c r="J2540" s="12" t="s">
        <v>7229</v>
      </c>
      <c r="L2540" s="12" t="s">
        <v>7230</v>
      </c>
      <c r="M2540" s="12" t="s">
        <v>7298</v>
      </c>
      <c r="N2540" s="12">
        <v>1003</v>
      </c>
      <c r="O2540" s="12" t="s">
        <v>7299</v>
      </c>
      <c r="P2540" t="s">
        <v>7300</v>
      </c>
      <c r="Q2540" s="81" t="s">
        <v>7301</v>
      </c>
      <c r="S2540" s="8" t="s">
        <v>3598</v>
      </c>
    </row>
    <row r="2541" spans="1:24" ht="15" customHeight="1" x14ac:dyDescent="0.25">
      <c r="A2541" s="15" t="s">
        <v>3591</v>
      </c>
      <c r="B2541" s="15">
        <v>3753</v>
      </c>
      <c r="C2541" t="s">
        <v>7381</v>
      </c>
      <c r="D2541" s="10" t="str">
        <f t="shared" si="67"/>
        <v xml:space="preserve">Microdiplodia  </v>
      </c>
      <c r="E2541" s="12" t="s">
        <v>7382</v>
      </c>
      <c r="H2541" s="38" t="str">
        <f t="shared" si="66"/>
        <v xml:space="preserve">Microdiplodia  </v>
      </c>
      <c r="I2541" s="12" t="s">
        <v>7228</v>
      </c>
      <c r="J2541" s="12" t="s">
        <v>7229</v>
      </c>
      <c r="M2541" s="12" t="s">
        <v>7253</v>
      </c>
      <c r="N2541" s="12">
        <v>2120</v>
      </c>
      <c r="O2541" s="12" t="s">
        <v>7299</v>
      </c>
      <c r="P2541" t="s">
        <v>7255</v>
      </c>
      <c r="Q2541" s="81" t="s">
        <v>7286</v>
      </c>
      <c r="S2541" s="8" t="s">
        <v>3598</v>
      </c>
    </row>
    <row r="2542" spans="1:24" ht="15" customHeight="1" x14ac:dyDescent="0.25">
      <c r="A2542" s="15" t="s">
        <v>3591</v>
      </c>
      <c r="B2542" s="15">
        <v>3754</v>
      </c>
      <c r="C2542" t="s">
        <v>7383</v>
      </c>
      <c r="D2542" s="10" t="str">
        <f t="shared" si="67"/>
        <v xml:space="preserve">Minimedusa  </v>
      </c>
      <c r="E2542" s="12" t="s">
        <v>7384</v>
      </c>
      <c r="H2542" s="38" t="str">
        <f t="shared" si="66"/>
        <v xml:space="preserve">Minimedusa  </v>
      </c>
      <c r="I2542" s="12" t="s">
        <v>7228</v>
      </c>
      <c r="J2542" s="12" t="s">
        <v>7229</v>
      </c>
      <c r="L2542" s="12" t="s">
        <v>7230</v>
      </c>
      <c r="M2542" s="12" t="s">
        <v>7330</v>
      </c>
      <c r="N2542" s="12">
        <v>1527</v>
      </c>
      <c r="O2542" s="12" t="s">
        <v>7299</v>
      </c>
      <c r="P2542" t="s">
        <v>7332</v>
      </c>
      <c r="Q2542" s="81" t="s">
        <v>7301</v>
      </c>
      <c r="S2542" s="8" t="s">
        <v>3598</v>
      </c>
    </row>
    <row r="2543" spans="1:24" ht="15" customHeight="1" x14ac:dyDescent="0.25">
      <c r="A2543" s="15" t="s">
        <v>3591</v>
      </c>
      <c r="B2543" s="15">
        <v>3755</v>
      </c>
      <c r="C2543" s="12" t="s">
        <v>7385</v>
      </c>
      <c r="D2543" s="10" t="str">
        <f t="shared" si="67"/>
        <v xml:space="preserve">Mollisia  </v>
      </c>
      <c r="E2543" s="12" t="s">
        <v>7386</v>
      </c>
      <c r="H2543" s="38" t="str">
        <f t="shared" si="66"/>
        <v xml:space="preserve">Mollisia  </v>
      </c>
      <c r="I2543" s="12" t="s">
        <v>7228</v>
      </c>
      <c r="J2543" s="12" t="s">
        <v>7229</v>
      </c>
      <c r="L2543" s="12" t="s">
        <v>7230</v>
      </c>
      <c r="M2543" s="12" t="s">
        <v>7260</v>
      </c>
      <c r="N2543" s="12">
        <v>1617</v>
      </c>
      <c r="O2543" t="s">
        <v>7318</v>
      </c>
      <c r="P2543" t="s">
        <v>7262</v>
      </c>
      <c r="Q2543" s="81" t="s">
        <v>7338</v>
      </c>
      <c r="S2543" s="8" t="s">
        <v>3598</v>
      </c>
    </row>
    <row r="2544" spans="1:24" ht="15" customHeight="1" x14ac:dyDescent="0.25">
      <c r="A2544" s="15" t="s">
        <v>3591</v>
      </c>
      <c r="B2544" s="15">
        <v>3756</v>
      </c>
      <c r="C2544" s="12" t="s">
        <v>7387</v>
      </c>
      <c r="D2544" s="10" t="str">
        <f t="shared" si="67"/>
        <v>Mollisia subglobosa Rodway</v>
      </c>
      <c r="E2544" s="12" t="s">
        <v>7386</v>
      </c>
      <c r="F2544" s="12" t="s">
        <v>7388</v>
      </c>
      <c r="G2544" s="12" t="s">
        <v>7389</v>
      </c>
      <c r="H2544" s="38" t="str">
        <f t="shared" si="66"/>
        <v>Mollisia subglobosa Rodway</v>
      </c>
      <c r="I2544" s="12" t="s">
        <v>7228</v>
      </c>
      <c r="J2544" s="12" t="s">
        <v>7229</v>
      </c>
      <c r="L2544" s="12" t="s">
        <v>7230</v>
      </c>
      <c r="M2544" s="12" t="s">
        <v>7260</v>
      </c>
      <c r="N2544" s="12">
        <v>1617</v>
      </c>
      <c r="O2544" t="s">
        <v>7371</v>
      </c>
      <c r="P2544" t="s">
        <v>7262</v>
      </c>
      <c r="Q2544" s="81" t="s">
        <v>7338</v>
      </c>
      <c r="S2544" s="8" t="s">
        <v>7390</v>
      </c>
      <c r="T2544" s="8" t="s">
        <v>3598</v>
      </c>
    </row>
    <row r="2545" spans="1:24" ht="15" customHeight="1" x14ac:dyDescent="0.25">
      <c r="A2545" s="15" t="s">
        <v>3591</v>
      </c>
      <c r="B2545" s="15">
        <v>3757</v>
      </c>
      <c r="C2545" s="12" t="s">
        <v>7391</v>
      </c>
      <c r="D2545" s="10" t="str">
        <f t="shared" si="67"/>
        <v>Nanoscypha macrospora Denison</v>
      </c>
      <c r="E2545" s="12" t="s">
        <v>7392</v>
      </c>
      <c r="F2545" s="12" t="s">
        <v>7393</v>
      </c>
      <c r="G2545" s="12" t="s">
        <v>7394</v>
      </c>
      <c r="H2545" s="38" t="str">
        <f t="shared" si="66"/>
        <v>Nanoscypha macrospora Denison</v>
      </c>
      <c r="I2545" s="12" t="s">
        <v>7228</v>
      </c>
      <c r="J2545" s="12" t="s">
        <v>7229</v>
      </c>
      <c r="L2545" s="12" t="s">
        <v>7230</v>
      </c>
      <c r="M2545" s="12" t="s">
        <v>7260</v>
      </c>
      <c r="N2545" s="12">
        <v>1617</v>
      </c>
      <c r="O2545" s="12" t="s">
        <v>7292</v>
      </c>
      <c r="P2545" t="s">
        <v>7262</v>
      </c>
      <c r="Q2545" s="81" t="s">
        <v>7338</v>
      </c>
      <c r="S2545" s="8" t="s">
        <v>3598</v>
      </c>
      <c r="T2545" s="8" t="s">
        <v>3598</v>
      </c>
    </row>
    <row r="2546" spans="1:24" ht="15" customHeight="1" x14ac:dyDescent="0.25">
      <c r="A2546" s="15" t="s">
        <v>3591</v>
      </c>
      <c r="B2546" s="15">
        <v>3758</v>
      </c>
      <c r="C2546" s="12" t="s">
        <v>7395</v>
      </c>
      <c r="D2546" s="10" t="str">
        <f t="shared" si="67"/>
        <v xml:space="preserve">Nectria-like  </v>
      </c>
      <c r="E2546" s="12" t="s">
        <v>7396</v>
      </c>
      <c r="H2546" s="38" t="str">
        <f t="shared" si="66"/>
        <v xml:space="preserve">Nectria-like  </v>
      </c>
      <c r="I2546" s="12" t="s">
        <v>7228</v>
      </c>
      <c r="J2546" s="12" t="s">
        <v>7229</v>
      </c>
      <c r="L2546" s="12" t="s">
        <v>7230</v>
      </c>
      <c r="M2546" s="12" t="s">
        <v>7330</v>
      </c>
      <c r="N2546" s="12">
        <v>1527</v>
      </c>
      <c r="O2546" s="12" t="s">
        <v>7397</v>
      </c>
      <c r="P2546" t="s">
        <v>7332</v>
      </c>
      <c r="Q2546" s="81" t="s">
        <v>7301</v>
      </c>
      <c r="S2546" s="8" t="s">
        <v>3598</v>
      </c>
    </row>
    <row r="2547" spans="1:24" ht="15" customHeight="1" x14ac:dyDescent="0.25">
      <c r="A2547" s="15" t="s">
        <v>3591</v>
      </c>
      <c r="B2547" s="15">
        <v>3759</v>
      </c>
      <c r="C2547" s="12" t="s">
        <v>7398</v>
      </c>
      <c r="D2547" s="10" t="str">
        <f t="shared" si="67"/>
        <v xml:space="preserve">Nectria  </v>
      </c>
      <c r="E2547" s="12" t="s">
        <v>7399</v>
      </c>
      <c r="H2547" s="38" t="str">
        <f t="shared" si="66"/>
        <v xml:space="preserve">Nectria  </v>
      </c>
      <c r="I2547" s="12" t="s">
        <v>7228</v>
      </c>
      <c r="J2547" s="12" t="s">
        <v>7229</v>
      </c>
      <c r="M2547" s="12" t="s">
        <v>7253</v>
      </c>
      <c r="N2547" s="12">
        <v>2120</v>
      </c>
      <c r="O2547" s="12" t="s">
        <v>7400</v>
      </c>
      <c r="P2547" t="s">
        <v>7255</v>
      </c>
      <c r="Q2547" s="81" t="s">
        <v>7286</v>
      </c>
      <c r="S2547" s="8" t="s">
        <v>7390</v>
      </c>
    </row>
    <row r="2548" spans="1:24" ht="15" customHeight="1" x14ac:dyDescent="0.25">
      <c r="A2548" s="15" t="s">
        <v>3591</v>
      </c>
      <c r="B2548" s="15">
        <v>3760</v>
      </c>
      <c r="C2548" s="12" t="s">
        <v>7401</v>
      </c>
      <c r="D2548" s="10" t="str">
        <f t="shared" si="67"/>
        <v>Nectria pseudotrichia Berk. &amp; M.A. Curtis</v>
      </c>
      <c r="E2548" s="12" t="s">
        <v>7399</v>
      </c>
      <c r="F2548" s="12" t="s">
        <v>7402</v>
      </c>
      <c r="G2548" s="12" t="s">
        <v>7403</v>
      </c>
      <c r="H2548" s="38" t="str">
        <f t="shared" si="66"/>
        <v>Nectria pseudotrichia Berk. &amp; M.A. Curtis</v>
      </c>
      <c r="I2548" s="12" t="s">
        <v>7228</v>
      </c>
      <c r="J2548" s="12" t="s">
        <v>7229</v>
      </c>
      <c r="L2548" s="12" t="s">
        <v>7230</v>
      </c>
      <c r="M2548" s="12" t="s">
        <v>7298</v>
      </c>
      <c r="N2548" s="12">
        <v>1003</v>
      </c>
      <c r="O2548" s="12" t="s">
        <v>7404</v>
      </c>
      <c r="P2548" t="s">
        <v>7300</v>
      </c>
      <c r="Q2548" s="81" t="s">
        <v>7301</v>
      </c>
      <c r="S2548" s="8" t="s">
        <v>3598</v>
      </c>
      <c r="T2548" s="8" t="s">
        <v>3598</v>
      </c>
    </row>
    <row r="2549" spans="1:24" ht="15" customHeight="1" x14ac:dyDescent="0.25">
      <c r="A2549" s="15" t="s">
        <v>3591</v>
      </c>
      <c r="B2549" s="15">
        <v>3761</v>
      </c>
      <c r="C2549" s="12" t="s">
        <v>7405</v>
      </c>
      <c r="D2549" s="10" t="str">
        <f t="shared" si="67"/>
        <v>Nectria pseudotrichia Berk. &amp; M.A. Curtis</v>
      </c>
      <c r="E2549" s="12" t="s">
        <v>7399</v>
      </c>
      <c r="F2549" s="12" t="s">
        <v>7402</v>
      </c>
      <c r="G2549" s="12" t="s">
        <v>7403</v>
      </c>
      <c r="H2549" s="38" t="str">
        <f t="shared" si="66"/>
        <v>Nectria pseudotrichia Berk. &amp; M.A. Curtis</v>
      </c>
      <c r="I2549" s="12" t="s">
        <v>7228</v>
      </c>
      <c r="J2549" s="12" t="s">
        <v>7229</v>
      </c>
      <c r="L2549" s="12" t="s">
        <v>7230</v>
      </c>
      <c r="M2549" s="12" t="s">
        <v>7298</v>
      </c>
      <c r="N2549" s="12">
        <v>1003</v>
      </c>
      <c r="O2549" s="12" t="s">
        <v>7404</v>
      </c>
      <c r="P2549" t="s">
        <v>7300</v>
      </c>
      <c r="Q2549" s="81" t="s">
        <v>7301</v>
      </c>
      <c r="S2549" s="8" t="s">
        <v>3598</v>
      </c>
      <c r="T2549" s="8" t="s">
        <v>3598</v>
      </c>
    </row>
    <row r="2550" spans="1:24" ht="15" customHeight="1" x14ac:dyDescent="0.25">
      <c r="A2550" s="15" t="s">
        <v>3591</v>
      </c>
      <c r="B2550" s="15">
        <v>3762</v>
      </c>
      <c r="C2550" s="12" t="s">
        <v>7406</v>
      </c>
      <c r="D2550" s="10" t="str">
        <f t="shared" si="67"/>
        <v>Orbilia delicatula (P. Karst.) P. Karst</v>
      </c>
      <c r="E2550" s="12" t="s">
        <v>7407</v>
      </c>
      <c r="F2550" s="12" t="s">
        <v>7408</v>
      </c>
      <c r="G2550" s="12" t="s">
        <v>7409</v>
      </c>
      <c r="H2550" s="38" t="str">
        <f t="shared" si="66"/>
        <v>Orbilia delicatula (P. Karst.) P. Karst</v>
      </c>
      <c r="I2550" s="12" t="s">
        <v>7228</v>
      </c>
      <c r="J2550" s="12" t="s">
        <v>7229</v>
      </c>
      <c r="L2550" s="12" t="s">
        <v>7230</v>
      </c>
      <c r="M2550" s="12" t="s">
        <v>7260</v>
      </c>
      <c r="N2550" s="12">
        <v>1617</v>
      </c>
      <c r="O2550" s="12" t="s">
        <v>7261</v>
      </c>
      <c r="P2550" t="s">
        <v>7262</v>
      </c>
      <c r="Q2550" s="81" t="s">
        <v>7338</v>
      </c>
      <c r="S2550" s="8" t="s">
        <v>3598</v>
      </c>
      <c r="T2550" s="8" t="s">
        <v>3598</v>
      </c>
    </row>
    <row r="2551" spans="1:24" ht="15" customHeight="1" x14ac:dyDescent="0.25">
      <c r="A2551" s="15" t="s">
        <v>3591</v>
      </c>
      <c r="B2551" s="15">
        <v>3763</v>
      </c>
      <c r="C2551" s="12" t="s">
        <v>7410</v>
      </c>
      <c r="D2551" s="10" t="str">
        <f t="shared" si="67"/>
        <v xml:space="preserve">Pestalotia  </v>
      </c>
      <c r="E2551" s="12" t="s">
        <v>7411</v>
      </c>
      <c r="H2551" s="38" t="str">
        <f t="shared" si="66"/>
        <v xml:space="preserve">Pestalotia  </v>
      </c>
      <c r="I2551" s="12" t="s">
        <v>7228</v>
      </c>
      <c r="J2551" s="12" t="s">
        <v>7229</v>
      </c>
      <c r="L2551" s="12" t="s">
        <v>7312</v>
      </c>
      <c r="M2551" s="12" t="s">
        <v>7412</v>
      </c>
      <c r="N2551" s="12">
        <v>1509</v>
      </c>
      <c r="O2551" s="12" t="s">
        <v>7299</v>
      </c>
      <c r="P2551" t="s">
        <v>7314</v>
      </c>
      <c r="Q2551" s="81" t="s">
        <v>7315</v>
      </c>
      <c r="S2551" s="8" t="s">
        <v>3598</v>
      </c>
      <c r="X2551" s="9" t="s">
        <v>7759</v>
      </c>
    </row>
    <row r="2552" spans="1:24" ht="15" customHeight="1" x14ac:dyDescent="0.25">
      <c r="A2552" s="15" t="s">
        <v>3591</v>
      </c>
      <c r="B2552" s="15">
        <v>3764</v>
      </c>
      <c r="C2552" s="12" t="s">
        <v>7413</v>
      </c>
      <c r="D2552" s="10" t="str">
        <f t="shared" si="67"/>
        <v xml:space="preserve">Pezicula  </v>
      </c>
      <c r="E2552" s="12" t="s">
        <v>7414</v>
      </c>
      <c r="H2552" s="38" t="str">
        <f t="shared" si="66"/>
        <v xml:space="preserve">Pezicula  </v>
      </c>
      <c r="I2552" s="12" t="s">
        <v>7228</v>
      </c>
      <c r="J2552" s="12" t="s">
        <v>7229</v>
      </c>
      <c r="L2552" s="12" t="s">
        <v>7230</v>
      </c>
      <c r="M2552" s="12" t="s">
        <v>7304</v>
      </c>
      <c r="N2552" s="12">
        <v>1678</v>
      </c>
      <c r="O2552" s="12" t="s">
        <v>7415</v>
      </c>
      <c r="P2552" t="s">
        <v>7305</v>
      </c>
      <c r="Q2552" s="81" t="s">
        <v>7306</v>
      </c>
      <c r="S2552" t="s">
        <v>7341</v>
      </c>
      <c r="X2552" s="9" t="s">
        <v>7682</v>
      </c>
    </row>
    <row r="2553" spans="1:24" ht="15" customHeight="1" x14ac:dyDescent="0.25">
      <c r="A2553" s="15" t="s">
        <v>3591</v>
      </c>
      <c r="B2553" s="15">
        <v>3765</v>
      </c>
      <c r="C2553" s="12" t="s">
        <v>7416</v>
      </c>
      <c r="D2553" s="10" t="str">
        <f t="shared" si="67"/>
        <v>Phaeoisaria clematidis (Ellis &amp; Everh.) Seave</v>
      </c>
      <c r="E2553" s="12" t="s">
        <v>7417</v>
      </c>
      <c r="F2553" s="12" t="s">
        <v>7418</v>
      </c>
      <c r="G2553" s="75" t="s">
        <v>7275</v>
      </c>
      <c r="H2553" s="38" t="str">
        <f t="shared" si="66"/>
        <v>Phaeoisaria clematidis (Ellis &amp; Everh.) Seave</v>
      </c>
      <c r="I2553" s="12" t="s">
        <v>7228</v>
      </c>
      <c r="J2553" s="12" t="s">
        <v>7229</v>
      </c>
      <c r="L2553" s="12" t="s">
        <v>7276</v>
      </c>
      <c r="M2553" s="12" t="s">
        <v>7278</v>
      </c>
      <c r="N2553" s="12">
        <v>33</v>
      </c>
      <c r="O2553" t="s">
        <v>7419</v>
      </c>
      <c r="P2553" t="s">
        <v>7280</v>
      </c>
      <c r="Q2553" s="80">
        <v>42199</v>
      </c>
      <c r="S2553" s="8" t="s">
        <v>3598</v>
      </c>
      <c r="T2553" s="8" t="s">
        <v>3598</v>
      </c>
      <c r="X2553" s="9" t="s">
        <v>7759</v>
      </c>
    </row>
    <row r="2554" spans="1:24" ht="15" customHeight="1" x14ac:dyDescent="0.25">
      <c r="A2554" s="15" t="s">
        <v>3591</v>
      </c>
      <c r="B2554" s="15">
        <v>3766</v>
      </c>
      <c r="C2554" s="12" t="s">
        <v>7420</v>
      </c>
      <c r="D2554" s="10" t="str">
        <f t="shared" si="67"/>
        <v>Phaeoisaria clematidis (Fuckel) S. Hughes</v>
      </c>
      <c r="E2554" s="12" t="s">
        <v>7417</v>
      </c>
      <c r="F2554" s="12" t="s">
        <v>7418</v>
      </c>
      <c r="G2554" s="12" t="s">
        <v>7421</v>
      </c>
      <c r="H2554" s="38" t="str">
        <f t="shared" si="66"/>
        <v>Phaeoisaria clematidis (Fuckel) S. Hughes</v>
      </c>
      <c r="I2554" s="12" t="s">
        <v>7228</v>
      </c>
      <c r="J2554" s="12" t="s">
        <v>7229</v>
      </c>
      <c r="L2554" s="12" t="s">
        <v>7230</v>
      </c>
      <c r="M2554" s="12" t="s">
        <v>7304</v>
      </c>
      <c r="N2554" s="12">
        <v>1678</v>
      </c>
      <c r="O2554" t="s">
        <v>7422</v>
      </c>
      <c r="P2554" t="s">
        <v>7305</v>
      </c>
      <c r="Q2554" s="81" t="s">
        <v>7306</v>
      </c>
      <c r="S2554" t="s">
        <v>7272</v>
      </c>
      <c r="T2554" s="8" t="s">
        <v>3598</v>
      </c>
      <c r="X2554" s="9" t="s">
        <v>7959</v>
      </c>
    </row>
    <row r="2555" spans="1:24" ht="15" customHeight="1" x14ac:dyDescent="0.25">
      <c r="A2555" s="15" t="s">
        <v>3591</v>
      </c>
      <c r="B2555" s="15">
        <v>3767</v>
      </c>
      <c r="C2555" s="12" t="s">
        <v>7423</v>
      </c>
      <c r="D2555" s="10" t="str">
        <f t="shared" si="67"/>
        <v>Podosporium duartei Mercado</v>
      </c>
      <c r="E2555" s="12" t="s">
        <v>7424</v>
      </c>
      <c r="F2555" s="12" t="s">
        <v>7425</v>
      </c>
      <c r="G2555" s="12" t="s">
        <v>7426</v>
      </c>
      <c r="H2555" s="38" t="str">
        <f t="shared" si="66"/>
        <v>Podosporium duartei Mercado</v>
      </c>
      <c r="I2555" s="12" t="s">
        <v>7228</v>
      </c>
      <c r="J2555" s="12" t="s">
        <v>7229</v>
      </c>
      <c r="L2555" s="12" t="s">
        <v>7276</v>
      </c>
      <c r="M2555" s="12" t="s">
        <v>7278</v>
      </c>
      <c r="N2555" s="12">
        <v>33</v>
      </c>
      <c r="O2555" s="12" t="s">
        <v>7427</v>
      </c>
      <c r="P2555" t="s">
        <v>7280</v>
      </c>
      <c r="Q2555" s="81" t="s">
        <v>7290</v>
      </c>
      <c r="S2555" s="8" t="s">
        <v>7307</v>
      </c>
      <c r="T2555" s="8" t="s">
        <v>3598</v>
      </c>
      <c r="X2555" s="9" t="s">
        <v>7959</v>
      </c>
    </row>
    <row r="2556" spans="1:24" ht="15" customHeight="1" x14ac:dyDescent="0.25">
      <c r="A2556" s="15" t="s">
        <v>3591</v>
      </c>
      <c r="B2556" s="15">
        <v>3768</v>
      </c>
      <c r="C2556" t="s">
        <v>7428</v>
      </c>
      <c r="D2556" s="10" t="str">
        <f t="shared" si="67"/>
        <v>Robillarda sessilis (Sacc.) Sacc.</v>
      </c>
      <c r="E2556" s="12" t="s">
        <v>7429</v>
      </c>
      <c r="F2556" s="12" t="s">
        <v>7430</v>
      </c>
      <c r="G2556" s="12" t="s">
        <v>7431</v>
      </c>
      <c r="H2556" s="38" t="str">
        <f t="shared" si="66"/>
        <v>Robillarda sessilis (Sacc.) Sacc.</v>
      </c>
      <c r="I2556" s="12" t="s">
        <v>7228</v>
      </c>
      <c r="J2556" s="12" t="s">
        <v>7229</v>
      </c>
      <c r="L2556" s="12" t="s">
        <v>7312</v>
      </c>
      <c r="M2556" s="12" t="s">
        <v>7313</v>
      </c>
      <c r="N2556" s="12">
        <v>1509</v>
      </c>
      <c r="O2556" s="12" t="s">
        <v>7299</v>
      </c>
      <c r="P2556" t="s">
        <v>7314</v>
      </c>
      <c r="Q2556" s="81" t="s">
        <v>7315</v>
      </c>
      <c r="S2556" s="8" t="s">
        <v>3598</v>
      </c>
      <c r="T2556" s="8" t="s">
        <v>3598</v>
      </c>
    </row>
    <row r="2557" spans="1:24" ht="15" customHeight="1" x14ac:dyDescent="0.25">
      <c r="A2557" s="15" t="s">
        <v>3591</v>
      </c>
      <c r="B2557" s="15">
        <v>3769</v>
      </c>
      <c r="C2557" s="12" t="s">
        <v>7432</v>
      </c>
      <c r="D2557" s="10" t="str">
        <f t="shared" si="67"/>
        <v xml:space="preserve">Rosellinia  </v>
      </c>
      <c r="E2557" s="12" t="s">
        <v>7433</v>
      </c>
      <c r="H2557" s="38" t="str">
        <f t="shared" si="66"/>
        <v xml:space="preserve">Rosellinia  </v>
      </c>
      <c r="I2557" s="12" t="s">
        <v>7228</v>
      </c>
      <c r="J2557" s="12" t="s">
        <v>7229</v>
      </c>
      <c r="L2557" s="12" t="s">
        <v>7230</v>
      </c>
      <c r="M2557" s="12" t="s">
        <v>7260</v>
      </c>
      <c r="N2557" s="12">
        <v>1617</v>
      </c>
      <c r="O2557" t="s">
        <v>7442</v>
      </c>
      <c r="P2557" t="s">
        <v>7262</v>
      </c>
      <c r="Q2557" s="81" t="s">
        <v>7338</v>
      </c>
      <c r="S2557" s="8" t="s">
        <v>3598</v>
      </c>
    </row>
    <row r="2558" spans="1:24" ht="15" customHeight="1" x14ac:dyDescent="0.25">
      <c r="A2558" s="15" t="s">
        <v>3591</v>
      </c>
      <c r="B2558" s="15">
        <v>3770</v>
      </c>
      <c r="C2558" s="12" t="s">
        <v>7434</v>
      </c>
      <c r="D2558" s="10" t="str">
        <f t="shared" si="67"/>
        <v xml:space="preserve">Scutellinia  </v>
      </c>
      <c r="E2558" s="12" t="s">
        <v>7435</v>
      </c>
      <c r="H2558" s="38" t="str">
        <f t="shared" si="66"/>
        <v xml:space="preserve">Scutellinia  </v>
      </c>
      <c r="I2558" s="12" t="s">
        <v>7228</v>
      </c>
      <c r="J2558" s="12" t="s">
        <v>7229</v>
      </c>
      <c r="M2558" s="12" t="s">
        <v>7253</v>
      </c>
      <c r="N2558" s="12">
        <v>2120</v>
      </c>
      <c r="O2558" s="12" t="s">
        <v>7436</v>
      </c>
      <c r="P2558" t="s">
        <v>7255</v>
      </c>
      <c r="Q2558" s="81" t="s">
        <v>7286</v>
      </c>
      <c r="S2558" s="8" t="s">
        <v>3598</v>
      </c>
      <c r="X2558" s="9" t="s">
        <v>7682</v>
      </c>
    </row>
    <row r="2559" spans="1:24" ht="15" customHeight="1" x14ac:dyDescent="0.25">
      <c r="A2559" s="15" t="s">
        <v>3591</v>
      </c>
      <c r="B2559" s="15">
        <v>3771</v>
      </c>
      <c r="C2559" s="12" t="s">
        <v>7437</v>
      </c>
      <c r="D2559" s="10" t="str">
        <f t="shared" si="67"/>
        <v>Selenosporella curvispora G. Arnaud</v>
      </c>
      <c r="E2559" s="12" t="s">
        <v>7438</v>
      </c>
      <c r="F2559" s="12" t="s">
        <v>7439</v>
      </c>
      <c r="G2559" s="12" t="s">
        <v>7440</v>
      </c>
      <c r="H2559" s="38" t="str">
        <f t="shared" si="66"/>
        <v>Selenosporella curvispora G. Arnaud</v>
      </c>
      <c r="I2559" s="12" t="s">
        <v>7228</v>
      </c>
      <c r="J2559" s="12" t="s">
        <v>7229</v>
      </c>
      <c r="L2559" s="12" t="s">
        <v>7312</v>
      </c>
      <c r="M2559" s="12" t="s">
        <v>7375</v>
      </c>
      <c r="N2559" s="12">
        <v>2439</v>
      </c>
      <c r="O2559" t="s">
        <v>7442</v>
      </c>
      <c r="P2559" t="s">
        <v>7441</v>
      </c>
      <c r="Q2559" s="81" t="s">
        <v>7315</v>
      </c>
      <c r="S2559" s="8" t="s">
        <v>3598</v>
      </c>
      <c r="T2559" s="8" t="s">
        <v>3598</v>
      </c>
      <c r="X2559" s="9" t="s">
        <v>7682</v>
      </c>
    </row>
    <row r="2560" spans="1:24" ht="15" customHeight="1" x14ac:dyDescent="0.25">
      <c r="A2560" s="15" t="s">
        <v>3591</v>
      </c>
      <c r="B2560" s="15">
        <v>3772</v>
      </c>
      <c r="C2560" s="12" t="s">
        <v>7443</v>
      </c>
      <c r="D2560" s="10" t="str">
        <f t="shared" si="67"/>
        <v>Solosympodiella clavata Matsush.</v>
      </c>
      <c r="E2560" s="12" t="s">
        <v>7444</v>
      </c>
      <c r="F2560" s="12" t="s">
        <v>7445</v>
      </c>
      <c r="G2560" s="12" t="s">
        <v>7446</v>
      </c>
      <c r="H2560" s="38" t="str">
        <f t="shared" si="66"/>
        <v>Solosympodiella clavata Matsush.</v>
      </c>
      <c r="I2560" s="12" t="s">
        <v>7228</v>
      </c>
      <c r="J2560" s="12" t="s">
        <v>7229</v>
      </c>
      <c r="L2560" s="12" t="s">
        <v>7276</v>
      </c>
      <c r="M2560" s="12" t="s">
        <v>7278</v>
      </c>
      <c r="N2560" s="12">
        <v>33</v>
      </c>
      <c r="O2560" s="12" t="s">
        <v>7447</v>
      </c>
      <c r="P2560" t="s">
        <v>7280</v>
      </c>
      <c r="Q2560" s="80">
        <v>42199</v>
      </c>
      <c r="S2560" s="8" t="s">
        <v>3598</v>
      </c>
      <c r="T2560" s="8" t="s">
        <v>3598</v>
      </c>
      <c r="X2560" s="9" t="s">
        <v>7682</v>
      </c>
    </row>
    <row r="2561" spans="1:24" ht="15" customHeight="1" x14ac:dyDescent="0.25">
      <c r="A2561" s="15" t="s">
        <v>3591</v>
      </c>
      <c r="B2561" s="15">
        <v>3773</v>
      </c>
      <c r="C2561" s="12" t="s">
        <v>7448</v>
      </c>
      <c r="D2561" s="10" t="str">
        <f t="shared" si="67"/>
        <v xml:space="preserve">Stictis  </v>
      </c>
      <c r="E2561" s="12" t="s">
        <v>7449</v>
      </c>
      <c r="H2561" s="38" t="str">
        <f t="shared" si="66"/>
        <v xml:space="preserve">Stictis  </v>
      </c>
      <c r="I2561" s="12" t="s">
        <v>7228</v>
      </c>
      <c r="J2561" s="12" t="s">
        <v>7229</v>
      </c>
      <c r="M2561" s="12" t="s">
        <v>7253</v>
      </c>
      <c r="N2561" s="12">
        <v>2120</v>
      </c>
      <c r="O2561" s="12" t="s">
        <v>7450</v>
      </c>
      <c r="P2561" t="s">
        <v>7255</v>
      </c>
      <c r="Q2561" s="81" t="s">
        <v>7286</v>
      </c>
      <c r="S2561" s="8" t="s">
        <v>3598</v>
      </c>
      <c r="X2561" s="9" t="s">
        <v>7682</v>
      </c>
    </row>
    <row r="2562" spans="1:24" ht="15" customHeight="1" x14ac:dyDescent="0.25">
      <c r="A2562" s="15" t="s">
        <v>3591</v>
      </c>
      <c r="B2562" s="15">
        <v>3774</v>
      </c>
      <c r="C2562" s="12" t="s">
        <v>7451</v>
      </c>
      <c r="D2562" s="10" t="str">
        <f t="shared" si="67"/>
        <v>Stictis cf. carpenteriana Sherwood</v>
      </c>
      <c r="E2562" s="12" t="s">
        <v>7449</v>
      </c>
      <c r="F2562" s="12" t="s">
        <v>7452</v>
      </c>
      <c r="G2562" s="12" t="s">
        <v>7453</v>
      </c>
      <c r="H2562" s="38" t="str">
        <f t="shared" si="66"/>
        <v>Stictis cf. carpenteriana Sherwood</v>
      </c>
      <c r="I2562" s="12" t="s">
        <v>7228</v>
      </c>
      <c r="J2562" s="12" t="s">
        <v>7229</v>
      </c>
      <c r="L2562" s="12" t="s">
        <v>7230</v>
      </c>
      <c r="M2562" s="12" t="s">
        <v>7260</v>
      </c>
      <c r="N2562" s="12">
        <v>1617</v>
      </c>
      <c r="O2562" t="s">
        <v>7318</v>
      </c>
      <c r="P2562" t="s">
        <v>7262</v>
      </c>
      <c r="Q2562" s="81" t="s">
        <v>7338</v>
      </c>
      <c r="S2562" s="8" t="s">
        <v>3598</v>
      </c>
      <c r="T2562" s="8" t="s">
        <v>3598</v>
      </c>
      <c r="X2562" s="9" t="s">
        <v>7682</v>
      </c>
    </row>
    <row r="2563" spans="1:24" ht="15" customHeight="1" x14ac:dyDescent="0.25">
      <c r="A2563" s="15" t="s">
        <v>3591</v>
      </c>
      <c r="B2563" s="15">
        <v>3775</v>
      </c>
      <c r="C2563" s="12" t="s">
        <v>7454</v>
      </c>
      <c r="D2563" s="10" t="str">
        <f t="shared" si="67"/>
        <v>Strossmayeria notabilis Iturriaga</v>
      </c>
      <c r="E2563" s="12" t="s">
        <v>7455</v>
      </c>
      <c r="F2563" s="12" t="s">
        <v>7456</v>
      </c>
      <c r="G2563" t="s">
        <v>7457</v>
      </c>
      <c r="H2563" s="38" t="str">
        <f t="shared" si="66"/>
        <v>Strossmayeria notabilis Iturriaga</v>
      </c>
      <c r="I2563" s="12" t="s">
        <v>7228</v>
      </c>
      <c r="J2563" s="12" t="s">
        <v>7229</v>
      </c>
      <c r="L2563" s="12" t="s">
        <v>7230</v>
      </c>
      <c r="M2563" s="12" t="s">
        <v>7260</v>
      </c>
      <c r="N2563" s="12">
        <v>1617</v>
      </c>
      <c r="O2563" t="s">
        <v>7318</v>
      </c>
      <c r="P2563" t="s">
        <v>7262</v>
      </c>
      <c r="Q2563" s="81" t="s">
        <v>7338</v>
      </c>
      <c r="S2563" s="8" t="s">
        <v>3598</v>
      </c>
      <c r="T2563" s="8" t="s">
        <v>3598</v>
      </c>
      <c r="X2563" s="9" t="s">
        <v>7682</v>
      </c>
    </row>
    <row r="2564" spans="1:24" ht="15" customHeight="1" x14ac:dyDescent="0.25">
      <c r="A2564" s="15" t="s">
        <v>3591</v>
      </c>
      <c r="B2564" s="15">
        <v>3776</v>
      </c>
      <c r="C2564" s="12" t="s">
        <v>7458</v>
      </c>
      <c r="D2564" s="10" t="str">
        <f t="shared" si="67"/>
        <v xml:space="preserve">Tapesia  </v>
      </c>
      <c r="E2564" s="12" t="s">
        <v>7459</v>
      </c>
      <c r="H2564" s="38" t="str">
        <f t="shared" ref="H2564:H2596" si="68">D2564</f>
        <v xml:space="preserve">Tapesia  </v>
      </c>
      <c r="I2564" s="12" t="s">
        <v>7228</v>
      </c>
      <c r="J2564" s="12" t="s">
        <v>7229</v>
      </c>
      <c r="M2564" s="12" t="s">
        <v>7253</v>
      </c>
      <c r="N2564" s="12">
        <v>2120</v>
      </c>
      <c r="O2564" s="12" t="s">
        <v>7460</v>
      </c>
      <c r="P2564" t="s">
        <v>7255</v>
      </c>
      <c r="Q2564" s="81" t="s">
        <v>7286</v>
      </c>
      <c r="S2564" s="8" t="s">
        <v>3598</v>
      </c>
      <c r="X2564" s="9" t="s">
        <v>7682</v>
      </c>
    </row>
    <row r="2565" spans="1:24" ht="15" customHeight="1" x14ac:dyDescent="0.25">
      <c r="A2565" s="15" t="s">
        <v>3591</v>
      </c>
      <c r="B2565" s="15">
        <v>3777</v>
      </c>
      <c r="C2565" s="12" t="s">
        <v>7461</v>
      </c>
      <c r="D2565" s="10" t="str">
        <f t="shared" si="67"/>
        <v>Vermiculariopsiella  parvula Nawawi, Kuthub. &amp; B. Sutton</v>
      </c>
      <c r="E2565" s="12" t="s">
        <v>7462</v>
      </c>
      <c r="F2565" s="12" t="s">
        <v>7463</v>
      </c>
      <c r="G2565" t="s">
        <v>7464</v>
      </c>
      <c r="H2565" s="38" t="str">
        <f t="shared" si="68"/>
        <v>Vermiculariopsiella  parvula Nawawi, Kuthub. &amp; B. Sutton</v>
      </c>
      <c r="I2565" s="12" t="s">
        <v>7228</v>
      </c>
      <c r="J2565" s="12" t="s">
        <v>7229</v>
      </c>
      <c r="L2565" s="12" t="s">
        <v>7230</v>
      </c>
      <c r="M2565" s="12" t="s">
        <v>7330</v>
      </c>
      <c r="N2565" s="12">
        <v>1527</v>
      </c>
      <c r="O2565" s="12" t="s">
        <v>7397</v>
      </c>
      <c r="P2565" t="s">
        <v>7332</v>
      </c>
      <c r="Q2565" s="81" t="s">
        <v>7301</v>
      </c>
      <c r="S2565" s="8" t="s">
        <v>3598</v>
      </c>
      <c r="T2565" s="8" t="s">
        <v>3598</v>
      </c>
      <c r="X2565" s="9" t="s">
        <v>7682</v>
      </c>
    </row>
    <row r="2566" spans="1:24" ht="15" customHeight="1" x14ac:dyDescent="0.25">
      <c r="A2566" s="15" t="s">
        <v>3591</v>
      </c>
      <c r="B2566" s="15">
        <v>3778</v>
      </c>
      <c r="C2566" s="12" t="s">
        <v>7465</v>
      </c>
      <c r="D2566" s="10" t="str">
        <f t="shared" si="67"/>
        <v>Zygosporiums oscheoides Mont.</v>
      </c>
      <c r="E2566" t="s">
        <v>7467</v>
      </c>
      <c r="F2566" s="12" t="s">
        <v>7468</v>
      </c>
      <c r="G2566" s="12" t="s">
        <v>5948</v>
      </c>
      <c r="H2566" s="38" t="str">
        <f t="shared" si="68"/>
        <v>Zygosporiums oscheoides Mont.</v>
      </c>
      <c r="I2566" s="12" t="s">
        <v>7228</v>
      </c>
      <c r="J2566" s="12" t="s">
        <v>7229</v>
      </c>
      <c r="L2566" s="12" t="s">
        <v>7276</v>
      </c>
      <c r="M2566" s="12" t="s">
        <v>7278</v>
      </c>
      <c r="N2566" s="12">
        <v>33</v>
      </c>
      <c r="O2566" s="12" t="s">
        <v>7466</v>
      </c>
      <c r="P2566" t="s">
        <v>7280</v>
      </c>
      <c r="Q2566" s="80">
        <v>42199</v>
      </c>
      <c r="S2566" t="s">
        <v>7272</v>
      </c>
      <c r="T2566" s="8" t="s">
        <v>3598</v>
      </c>
      <c r="X2566" s="9" t="s">
        <v>7682</v>
      </c>
    </row>
    <row r="2567" spans="1:24" ht="15" customHeight="1" x14ac:dyDescent="0.25">
      <c r="A2567" s="15" t="s">
        <v>3591</v>
      </c>
      <c r="B2567" s="15">
        <v>3779</v>
      </c>
      <c r="C2567" s="12" t="s">
        <v>7469</v>
      </c>
      <c r="D2567" s="10" t="str">
        <f t="shared" si="67"/>
        <v xml:space="preserve">Xylaria  </v>
      </c>
      <c r="E2567" s="12" t="s">
        <v>7470</v>
      </c>
      <c r="H2567" s="38" t="str">
        <f t="shared" si="68"/>
        <v xml:space="preserve">Xylaria  </v>
      </c>
      <c r="I2567" s="12" t="s">
        <v>7228</v>
      </c>
      <c r="J2567" s="12" t="s">
        <v>7229</v>
      </c>
      <c r="M2567" s="12" t="s">
        <v>7253</v>
      </c>
      <c r="N2567" s="12">
        <v>2120</v>
      </c>
      <c r="O2567" t="s">
        <v>7371</v>
      </c>
      <c r="P2567" t="s">
        <v>7255</v>
      </c>
      <c r="Q2567" s="81" t="s">
        <v>7286</v>
      </c>
      <c r="S2567" s="8" t="s">
        <v>3598</v>
      </c>
      <c r="X2567" s="9" t="s">
        <v>7682</v>
      </c>
    </row>
    <row r="2568" spans="1:24" ht="15" customHeight="1" x14ac:dyDescent="0.25">
      <c r="A2568" s="15" t="s">
        <v>3591</v>
      </c>
      <c r="B2568" s="15">
        <v>3780</v>
      </c>
      <c r="C2568" s="12" t="s">
        <v>7471</v>
      </c>
      <c r="D2568" s="10" t="str">
        <f t="shared" si="67"/>
        <v xml:space="preserve">pyrenom.  </v>
      </c>
      <c r="E2568" s="12" t="s">
        <v>7472</v>
      </c>
      <c r="H2568" s="38" t="str">
        <f t="shared" si="68"/>
        <v xml:space="preserve">pyrenom.  </v>
      </c>
      <c r="I2568" s="12" t="s">
        <v>7228</v>
      </c>
      <c r="J2568" s="12" t="s">
        <v>7229</v>
      </c>
      <c r="L2568" s="12" t="s">
        <v>7230</v>
      </c>
      <c r="M2568" s="12" t="s">
        <v>7304</v>
      </c>
      <c r="N2568" s="12">
        <v>1678</v>
      </c>
      <c r="O2568" s="12" t="s">
        <v>7415</v>
      </c>
      <c r="P2568" t="s">
        <v>7305</v>
      </c>
      <c r="Q2568" s="81" t="s">
        <v>7306</v>
      </c>
      <c r="S2568" t="s">
        <v>7272</v>
      </c>
      <c r="X2568" s="9" t="s">
        <v>7682</v>
      </c>
    </row>
    <row r="2569" spans="1:24" ht="15" customHeight="1" x14ac:dyDescent="0.25">
      <c r="A2569" s="15" t="s">
        <v>3591</v>
      </c>
      <c r="B2569" s="15">
        <v>3781</v>
      </c>
      <c r="C2569" s="12" t="s">
        <v>7473</v>
      </c>
      <c r="D2569" s="10" t="str">
        <f t="shared" si="67"/>
        <v xml:space="preserve">Hyaloscyphaceae  </v>
      </c>
      <c r="E2569" s="12" t="s">
        <v>7336</v>
      </c>
      <c r="H2569" s="38" t="str">
        <f t="shared" si="68"/>
        <v xml:space="preserve">Hyaloscyphaceae  </v>
      </c>
      <c r="I2569" s="12" t="s">
        <v>7228</v>
      </c>
      <c r="J2569" s="12" t="s">
        <v>7229</v>
      </c>
      <c r="M2569" s="12" t="s">
        <v>7253</v>
      </c>
      <c r="N2569" s="12">
        <v>2219</v>
      </c>
      <c r="O2569" s="12" t="s">
        <v>7474</v>
      </c>
      <c r="P2569" t="s">
        <v>7255</v>
      </c>
      <c r="Q2569" s="81" t="s">
        <v>7286</v>
      </c>
      <c r="S2569" s="8" t="s">
        <v>3598</v>
      </c>
      <c r="X2569" s="9" t="s">
        <v>7682</v>
      </c>
    </row>
    <row r="2570" spans="1:24" ht="15" customHeight="1" x14ac:dyDescent="0.25">
      <c r="A2570" s="15" t="s">
        <v>3591</v>
      </c>
      <c r="B2570" s="15">
        <v>3782</v>
      </c>
      <c r="C2570" s="12" t="s">
        <v>7475</v>
      </c>
      <c r="D2570" s="10" t="str">
        <f t="shared" si="67"/>
        <v xml:space="preserve">basidiomycete cupulate  </v>
      </c>
      <c r="E2570" s="12" t="s">
        <v>7476</v>
      </c>
      <c r="H2570" s="38" t="str">
        <f t="shared" si="68"/>
        <v xml:space="preserve">basidiomycete cupulate  </v>
      </c>
      <c r="I2570" s="12" t="s">
        <v>7228</v>
      </c>
      <c r="J2570" s="12" t="s">
        <v>7229</v>
      </c>
      <c r="L2570" s="12" t="s">
        <v>7276</v>
      </c>
      <c r="M2570" s="12" t="s">
        <v>7278</v>
      </c>
      <c r="N2570" s="12">
        <v>33</v>
      </c>
      <c r="O2570" t="s">
        <v>7477</v>
      </c>
      <c r="P2570" t="s">
        <v>7280</v>
      </c>
      <c r="Q2570" s="80">
        <v>42201</v>
      </c>
      <c r="S2570" s="8" t="s">
        <v>7478</v>
      </c>
    </row>
    <row r="2571" spans="1:24" ht="15" customHeight="1" x14ac:dyDescent="0.25">
      <c r="A2571" s="15" t="s">
        <v>3591</v>
      </c>
      <c r="B2571" s="15">
        <v>3783</v>
      </c>
      <c r="C2571" s="12" t="s">
        <v>7479</v>
      </c>
      <c r="D2571" s="10" t="str">
        <f t="shared" si="67"/>
        <v xml:space="preserve">bitunicate  </v>
      </c>
      <c r="E2571" s="12" t="s">
        <v>7480</v>
      </c>
      <c r="H2571" s="38" t="str">
        <f t="shared" si="68"/>
        <v xml:space="preserve">bitunicate  </v>
      </c>
      <c r="I2571" s="12" t="s">
        <v>7228</v>
      </c>
      <c r="J2571" s="12" t="s">
        <v>7229</v>
      </c>
      <c r="M2571" s="12" t="s">
        <v>7253</v>
      </c>
      <c r="N2571" s="12">
        <v>2219</v>
      </c>
      <c r="O2571" s="12" t="s">
        <v>7481</v>
      </c>
      <c r="P2571" t="s">
        <v>7255</v>
      </c>
      <c r="Q2571" s="81" t="s">
        <v>7286</v>
      </c>
      <c r="S2571" s="8" t="s">
        <v>3598</v>
      </c>
    </row>
    <row r="2572" spans="1:24" ht="15" customHeight="1" x14ac:dyDescent="0.25">
      <c r="A2572" s="15" t="s">
        <v>3591</v>
      </c>
      <c r="B2572" s="15">
        <v>3784</v>
      </c>
      <c r="C2572" s="12" t="s">
        <v>7482</v>
      </c>
      <c r="D2572" s="10" t="str">
        <f t="shared" si="67"/>
        <v xml:space="preserve">synnematal anamorph  </v>
      </c>
      <c r="E2572" s="12" t="s">
        <v>7483</v>
      </c>
      <c r="H2572" s="38" t="str">
        <f t="shared" si="68"/>
        <v xml:space="preserve">synnematal anamorph  </v>
      </c>
      <c r="I2572" s="12" t="s">
        <v>7228</v>
      </c>
      <c r="J2572" s="12" t="s">
        <v>7229</v>
      </c>
      <c r="L2572" s="12" t="s">
        <v>7267</v>
      </c>
      <c r="M2572" t="s">
        <v>7268</v>
      </c>
      <c r="N2572" s="12">
        <v>116</v>
      </c>
      <c r="O2572" s="12" t="s">
        <v>7484</v>
      </c>
      <c r="P2572" t="s">
        <v>7270</v>
      </c>
      <c r="Q2572" s="81" t="s">
        <v>7271</v>
      </c>
      <c r="S2572" s="8" t="s">
        <v>3598</v>
      </c>
    </row>
    <row r="2573" spans="1:24" ht="15" customHeight="1" x14ac:dyDescent="0.25">
      <c r="A2573" s="15" t="s">
        <v>3591</v>
      </c>
      <c r="B2573" s="15">
        <v>3785</v>
      </c>
      <c r="C2573" s="12" t="s">
        <v>7485</v>
      </c>
      <c r="D2573" s="10" t="str">
        <f t="shared" si="67"/>
        <v xml:space="preserve">pyrenom.  </v>
      </c>
      <c r="E2573" s="12" t="s">
        <v>7472</v>
      </c>
      <c r="H2573" s="38" t="str">
        <f t="shared" si="68"/>
        <v xml:space="preserve">pyrenom.  </v>
      </c>
      <c r="I2573" s="12" t="s">
        <v>7228</v>
      </c>
      <c r="J2573" s="12" t="s">
        <v>7229</v>
      </c>
      <c r="L2573" s="12" t="s">
        <v>7230</v>
      </c>
      <c r="M2573" s="12" t="s">
        <v>7330</v>
      </c>
      <c r="N2573" s="12">
        <v>1527</v>
      </c>
      <c r="O2573" t="s">
        <v>7371</v>
      </c>
      <c r="P2573" t="s">
        <v>7332</v>
      </c>
      <c r="Q2573" s="81" t="s">
        <v>7301</v>
      </c>
      <c r="S2573" t="s">
        <v>7272</v>
      </c>
    </row>
    <row r="2574" spans="1:24" ht="15" customHeight="1" x14ac:dyDescent="0.25">
      <c r="A2574" s="15" t="s">
        <v>3591</v>
      </c>
      <c r="B2574" s="15">
        <v>3786</v>
      </c>
      <c r="C2574" s="12" t="s">
        <v>7486</v>
      </c>
      <c r="D2574" s="10" t="str">
        <f t="shared" si="67"/>
        <v xml:space="preserve">pyrenom.  </v>
      </c>
      <c r="E2574" s="12" t="s">
        <v>7472</v>
      </c>
      <c r="H2574" s="38" t="str">
        <f t="shared" si="68"/>
        <v xml:space="preserve">pyrenom.  </v>
      </c>
      <c r="I2574" s="12" t="s">
        <v>7228</v>
      </c>
      <c r="J2574" s="12" t="s">
        <v>7229</v>
      </c>
      <c r="L2574" s="12" t="s">
        <v>7230</v>
      </c>
      <c r="M2574" s="12" t="s">
        <v>7260</v>
      </c>
      <c r="N2574" s="12">
        <v>1617</v>
      </c>
      <c r="O2574" s="12" t="s">
        <v>7487</v>
      </c>
      <c r="P2574" t="s">
        <v>7262</v>
      </c>
      <c r="Q2574" s="81" t="s">
        <v>7338</v>
      </c>
      <c r="S2574" s="8" t="s">
        <v>3598</v>
      </c>
    </row>
    <row r="2575" spans="1:24" ht="15" customHeight="1" x14ac:dyDescent="0.25">
      <c r="A2575" s="15" t="s">
        <v>3591</v>
      </c>
      <c r="B2575" s="15">
        <v>3787</v>
      </c>
      <c r="C2575" s="8">
        <v>298</v>
      </c>
      <c r="D2575" s="10" t="str">
        <f t="shared" si="67"/>
        <v xml:space="preserve">pyrenom.  </v>
      </c>
      <c r="E2575" s="12" t="s">
        <v>7472</v>
      </c>
      <c r="H2575" s="38" t="str">
        <f t="shared" si="68"/>
        <v xml:space="preserve">pyrenom.  </v>
      </c>
      <c r="I2575" s="12" t="s">
        <v>7488</v>
      </c>
      <c r="M2575" s="12" t="s">
        <v>7489</v>
      </c>
      <c r="O2575" s="12" t="s">
        <v>7490</v>
      </c>
      <c r="Q2575" s="80">
        <v>38477</v>
      </c>
      <c r="S2575" s="8" t="s">
        <v>3598</v>
      </c>
    </row>
    <row r="2576" spans="1:24" ht="15" customHeight="1" x14ac:dyDescent="0.25">
      <c r="A2576" s="15" t="s">
        <v>3591</v>
      </c>
      <c r="B2576" s="15">
        <v>3788</v>
      </c>
      <c r="C2576" s="8">
        <v>293</v>
      </c>
      <c r="D2576" s="10" t="str">
        <f t="shared" si="67"/>
        <v xml:space="preserve">discom  </v>
      </c>
      <c r="E2576" s="12" t="s">
        <v>7491</v>
      </c>
      <c r="H2576" s="38" t="str">
        <f t="shared" si="68"/>
        <v xml:space="preserve">discom  </v>
      </c>
      <c r="I2576" s="12" t="s">
        <v>74</v>
      </c>
      <c r="J2576" s="12" t="s">
        <v>1180</v>
      </c>
      <c r="K2576" s="12" t="s">
        <v>1675</v>
      </c>
      <c r="L2576" s="12" t="s">
        <v>7493</v>
      </c>
      <c r="M2576" s="12" t="s">
        <v>7492</v>
      </c>
      <c r="N2576" s="12">
        <v>772</v>
      </c>
      <c r="O2576" s="12" t="s">
        <v>7494</v>
      </c>
      <c r="P2576" t="s">
        <v>7495</v>
      </c>
      <c r="Q2576" s="81" t="s">
        <v>7496</v>
      </c>
      <c r="S2576" s="8" t="s">
        <v>3598</v>
      </c>
    </row>
    <row r="2577" spans="1:20" ht="15" customHeight="1" x14ac:dyDescent="0.25">
      <c r="A2577" s="15" t="s">
        <v>3591</v>
      </c>
      <c r="B2577" s="15">
        <v>3789</v>
      </c>
      <c r="C2577" s="8">
        <v>200</v>
      </c>
      <c r="D2577" s="10" t="str">
        <f t="shared" si="67"/>
        <v>Burgoa anomala (Hotson) Goid.</v>
      </c>
      <c r="E2577" s="12" t="s">
        <v>7505</v>
      </c>
      <c r="F2577" s="12" t="s">
        <v>7506</v>
      </c>
      <c r="G2577" s="12" t="s">
        <v>7507</v>
      </c>
      <c r="H2577" s="38" t="str">
        <f t="shared" si="68"/>
        <v>Burgoa anomala (Hotson) Goid.</v>
      </c>
      <c r="I2577" s="12" t="s">
        <v>7497</v>
      </c>
      <c r="J2577" s="12" t="s">
        <v>7498</v>
      </c>
      <c r="L2577" s="12" t="s">
        <v>7499</v>
      </c>
      <c r="M2577" s="12" t="s">
        <v>7500</v>
      </c>
      <c r="N2577" s="12">
        <v>1183</v>
      </c>
      <c r="O2577" s="12" t="s">
        <v>7501</v>
      </c>
      <c r="P2577" t="s">
        <v>7502</v>
      </c>
      <c r="Q2577" s="81" t="s">
        <v>7503</v>
      </c>
      <c r="S2577" t="s">
        <v>7504</v>
      </c>
      <c r="T2577" s="8" t="s">
        <v>3598</v>
      </c>
    </row>
    <row r="2578" spans="1:20" ht="15" customHeight="1" x14ac:dyDescent="0.25">
      <c r="A2578" s="15" t="s">
        <v>3591</v>
      </c>
      <c r="B2578" s="15">
        <v>3790</v>
      </c>
      <c r="C2578" s="8">
        <v>30</v>
      </c>
      <c r="D2578" s="10" t="str">
        <f t="shared" si="67"/>
        <v>Desmazierella acicola Lib.</v>
      </c>
      <c r="E2578" s="12" t="s">
        <v>7227</v>
      </c>
      <c r="F2578" s="12" t="s">
        <v>7309</v>
      </c>
      <c r="G2578" s="12" t="s">
        <v>7310</v>
      </c>
      <c r="H2578" s="38" t="str">
        <f t="shared" si="68"/>
        <v>Desmazierella acicola Lib.</v>
      </c>
      <c r="I2578" s="12" t="s">
        <v>1253</v>
      </c>
      <c r="J2578" s="12" t="s">
        <v>7509</v>
      </c>
      <c r="M2578" s="12" t="s">
        <v>7510</v>
      </c>
      <c r="N2578" s="12">
        <v>970</v>
      </c>
      <c r="O2578" s="12" t="s">
        <v>7511</v>
      </c>
      <c r="P2578" t="s">
        <v>7512</v>
      </c>
      <c r="Q2578" s="80">
        <v>39996</v>
      </c>
      <c r="S2578" s="8" t="s">
        <v>3598</v>
      </c>
      <c r="T2578" s="8" t="s">
        <v>3598</v>
      </c>
    </row>
    <row r="2579" spans="1:20" ht="15" customHeight="1" x14ac:dyDescent="0.25">
      <c r="A2579" s="15" t="s">
        <v>3591</v>
      </c>
      <c r="B2579" s="15">
        <v>3791</v>
      </c>
      <c r="C2579" s="8">
        <v>203</v>
      </c>
      <c r="D2579" s="10" t="str">
        <f t="shared" si="67"/>
        <v>Pseudopenidiella piceae Crous &amp; Koukol</v>
      </c>
      <c r="E2579" s="12" t="s">
        <v>7514</v>
      </c>
      <c r="F2579" s="12" t="s">
        <v>7033</v>
      </c>
      <c r="G2579" s="12" t="s">
        <v>7515</v>
      </c>
      <c r="H2579" s="38" t="str">
        <f t="shared" si="68"/>
        <v>Pseudopenidiella piceae Crous &amp; Koukol</v>
      </c>
      <c r="I2579" s="12" t="s">
        <v>74</v>
      </c>
      <c r="O2579" s="12" t="s">
        <v>7516</v>
      </c>
      <c r="Q2579" s="81" t="s">
        <v>7517</v>
      </c>
      <c r="S2579" t="s">
        <v>6975</v>
      </c>
      <c r="T2579" t="s">
        <v>3598</v>
      </c>
    </row>
    <row r="2580" spans="1:20" ht="15" customHeight="1" x14ac:dyDescent="0.25">
      <c r="A2580" s="15" t="s">
        <v>3591</v>
      </c>
      <c r="B2580" s="15">
        <v>3792</v>
      </c>
      <c r="C2580" s="8">
        <v>201</v>
      </c>
      <c r="D2580" s="10" t="str">
        <f t="shared" si="67"/>
        <v>Desmazierella acicola Lib.</v>
      </c>
      <c r="E2580" s="12" t="s">
        <v>7227</v>
      </c>
      <c r="F2580" s="12" t="s">
        <v>7309</v>
      </c>
      <c r="G2580" s="12" t="s">
        <v>7310</v>
      </c>
      <c r="H2580" s="38" t="str">
        <f t="shared" si="68"/>
        <v>Desmazierella acicola Lib.</v>
      </c>
      <c r="I2580" s="12" t="s">
        <v>47</v>
      </c>
      <c r="J2580" s="12" t="s">
        <v>7518</v>
      </c>
      <c r="L2580" s="12" t="s">
        <v>7519</v>
      </c>
      <c r="N2580" s="12">
        <v>19</v>
      </c>
      <c r="O2580" s="12" t="s">
        <v>7520</v>
      </c>
      <c r="P2580" t="s">
        <v>7522</v>
      </c>
      <c r="Q2580" s="81" t="s">
        <v>7523</v>
      </c>
      <c r="S2580" t="s">
        <v>7521</v>
      </c>
      <c r="T2580" t="s">
        <v>3598</v>
      </c>
    </row>
    <row r="2581" spans="1:20" ht="15" customHeight="1" x14ac:dyDescent="0.25">
      <c r="A2581" s="15" t="s">
        <v>3591</v>
      </c>
      <c r="B2581" s="15">
        <v>3793</v>
      </c>
      <c r="C2581" s="8">
        <v>131</v>
      </c>
      <c r="D2581" s="10" t="str">
        <f t="shared" si="67"/>
        <v>Phaeohelotium epiphyllum (Pers.) Hengstm.</v>
      </c>
      <c r="E2581" s="12" t="s">
        <v>7525</v>
      </c>
      <c r="F2581" s="12" t="s">
        <v>7526</v>
      </c>
      <c r="G2581" s="12" t="s">
        <v>7527</v>
      </c>
      <c r="H2581" s="38" t="str">
        <f t="shared" si="68"/>
        <v>Phaeohelotium epiphyllum (Pers.) Hengstm.</v>
      </c>
      <c r="I2581" s="12" t="s">
        <v>7528</v>
      </c>
      <c r="J2581" s="12" t="s">
        <v>7529</v>
      </c>
      <c r="M2581" s="12" t="s">
        <v>7530</v>
      </c>
      <c r="N2581" s="12">
        <v>50</v>
      </c>
      <c r="O2581" s="12" t="s">
        <v>7531</v>
      </c>
      <c r="P2581" t="s">
        <v>7532</v>
      </c>
      <c r="Q2581" s="81" t="s">
        <v>7533</v>
      </c>
      <c r="S2581" s="8" t="s">
        <v>3598</v>
      </c>
      <c r="T2581" s="8" t="s">
        <v>3598</v>
      </c>
    </row>
    <row r="2582" spans="1:20" ht="15" customHeight="1" x14ac:dyDescent="0.25">
      <c r="A2582" s="15" t="s">
        <v>3591</v>
      </c>
      <c r="B2582" s="15">
        <v>3794</v>
      </c>
      <c r="C2582" s="8" t="s">
        <v>7535</v>
      </c>
      <c r="D2582" s="10" t="str">
        <f t="shared" si="67"/>
        <v>Circinotrichum  maculiforme Nees</v>
      </c>
      <c r="E2582" t="s">
        <v>7537</v>
      </c>
      <c r="F2582" s="12" t="s">
        <v>7538</v>
      </c>
      <c r="G2582" s="12" t="s">
        <v>7539</v>
      </c>
      <c r="H2582" s="38" t="str">
        <f t="shared" si="68"/>
        <v>Circinotrichum  maculiforme Nees</v>
      </c>
      <c r="I2582" s="12" t="s">
        <v>74</v>
      </c>
      <c r="M2582" s="12" t="s">
        <v>7536</v>
      </c>
      <c r="N2582" s="12">
        <v>219</v>
      </c>
      <c r="O2582" t="s">
        <v>7540</v>
      </c>
      <c r="P2582" t="s">
        <v>7541</v>
      </c>
      <c r="Q2582" s="80">
        <v>41486</v>
      </c>
      <c r="S2582" t="s">
        <v>3652</v>
      </c>
      <c r="T2582" t="s">
        <v>6959</v>
      </c>
    </row>
    <row r="2583" spans="1:20" ht="15" customHeight="1" x14ac:dyDescent="0.25">
      <c r="A2583" s="15" t="s">
        <v>3591</v>
      </c>
      <c r="B2583" s="15">
        <v>3795</v>
      </c>
      <c r="C2583" s="8">
        <v>202</v>
      </c>
      <c r="D2583" s="10" t="str">
        <f t="shared" si="67"/>
        <v>Ampulliferina  fagi M.B.Ellis</v>
      </c>
      <c r="E2583" s="12" t="s">
        <v>7544</v>
      </c>
      <c r="F2583" s="12" t="s">
        <v>7545</v>
      </c>
      <c r="G2583" s="12" t="s">
        <v>7546</v>
      </c>
      <c r="H2583" s="38" t="str">
        <f t="shared" si="68"/>
        <v>Ampulliferina  fagi M.B.Ellis</v>
      </c>
      <c r="I2583" s="12" t="s">
        <v>47</v>
      </c>
      <c r="J2583" s="12" t="s">
        <v>7542</v>
      </c>
      <c r="L2583" s="12" t="s">
        <v>7543</v>
      </c>
      <c r="N2583" s="12">
        <v>94</v>
      </c>
      <c r="O2583" s="12" t="s">
        <v>7520</v>
      </c>
      <c r="P2583" t="s">
        <v>7547</v>
      </c>
      <c r="Q2583" s="81" t="s">
        <v>7548</v>
      </c>
      <c r="S2583" t="s">
        <v>7521</v>
      </c>
      <c r="T2583" t="s">
        <v>3598</v>
      </c>
    </row>
    <row r="2584" spans="1:20" ht="15" customHeight="1" x14ac:dyDescent="0.25">
      <c r="A2584" s="15" t="s">
        <v>3591</v>
      </c>
      <c r="B2584" s="15">
        <v>3796</v>
      </c>
      <c r="C2584" s="8">
        <v>205</v>
      </c>
      <c r="D2584" s="10" t="str">
        <f t="shared" si="67"/>
        <v>Sclerotinia sclerotiorum (Lib.) de Bary</v>
      </c>
      <c r="E2584" s="12" t="s">
        <v>7549</v>
      </c>
      <c r="F2584" s="12" t="s">
        <v>7550</v>
      </c>
      <c r="G2584" s="12" t="s">
        <v>7551</v>
      </c>
      <c r="H2584" s="38" t="str">
        <f t="shared" si="68"/>
        <v>Sclerotinia sclerotiorum (Lib.) de Bary</v>
      </c>
      <c r="I2584" s="12" t="s">
        <v>74</v>
      </c>
      <c r="M2584" t="s">
        <v>7556</v>
      </c>
      <c r="N2584" s="12">
        <v>458</v>
      </c>
      <c r="O2584" s="12" t="s">
        <v>952</v>
      </c>
      <c r="P2584" t="s">
        <v>7555</v>
      </c>
      <c r="Q2584" s="81" t="s">
        <v>7552</v>
      </c>
      <c r="S2584" t="s">
        <v>7553</v>
      </c>
      <c r="T2584" t="s">
        <v>7554</v>
      </c>
    </row>
    <row r="2585" spans="1:20" ht="15" customHeight="1" x14ac:dyDescent="0.25">
      <c r="A2585" s="15" t="s">
        <v>3591</v>
      </c>
      <c r="B2585" s="15">
        <v>3797</v>
      </c>
      <c r="C2585" s="8">
        <v>209</v>
      </c>
      <c r="D2585" s="10" t="str">
        <f t="shared" si="67"/>
        <v>Choiromyces  meandriformis Vittad</v>
      </c>
      <c r="E2585" t="s">
        <v>7557</v>
      </c>
      <c r="F2585" s="12" t="s">
        <v>7558</v>
      </c>
      <c r="G2585" s="12" t="s">
        <v>7559</v>
      </c>
      <c r="H2585" s="38" t="str">
        <f t="shared" si="68"/>
        <v>Choiromyces  meandriformis Vittad</v>
      </c>
      <c r="I2585" s="12" t="s">
        <v>74</v>
      </c>
      <c r="L2585" s="12" t="s">
        <v>7560</v>
      </c>
      <c r="M2585" s="12" t="s">
        <v>7561</v>
      </c>
      <c r="N2585" s="12">
        <v>402</v>
      </c>
      <c r="O2585" s="12" t="s">
        <v>7562</v>
      </c>
      <c r="P2585" t="s">
        <v>7563</v>
      </c>
      <c r="Q2585" s="81" t="s">
        <v>7564</v>
      </c>
      <c r="S2585" s="8" t="s">
        <v>3598</v>
      </c>
      <c r="T2585" t="s">
        <v>7565</v>
      </c>
    </row>
    <row r="2586" spans="1:20" ht="15" customHeight="1" x14ac:dyDescent="0.25">
      <c r="A2586" s="15" t="s">
        <v>3591</v>
      </c>
      <c r="B2586" s="15">
        <v>3798</v>
      </c>
      <c r="C2586" s="8">
        <v>212</v>
      </c>
      <c r="D2586" s="10" t="str">
        <f t="shared" si="67"/>
        <v>Unguicularia unguiculata Höhn.</v>
      </c>
      <c r="E2586" t="s">
        <v>7566</v>
      </c>
      <c r="F2586" s="12" t="s">
        <v>7567</v>
      </c>
      <c r="G2586" t="s">
        <v>7568</v>
      </c>
      <c r="H2586" s="38" t="str">
        <f t="shared" si="68"/>
        <v>Unguicularia unguiculata Höhn.</v>
      </c>
      <c r="I2586" s="12" t="s">
        <v>74</v>
      </c>
      <c r="J2586" s="12" t="s">
        <v>2361</v>
      </c>
      <c r="K2586" s="12" t="s">
        <v>6973</v>
      </c>
      <c r="L2586" s="12" t="s">
        <v>7570</v>
      </c>
      <c r="M2586" t="s">
        <v>7569</v>
      </c>
      <c r="N2586" s="12">
        <v>600</v>
      </c>
      <c r="O2586" t="s">
        <v>7516</v>
      </c>
      <c r="P2586" t="s">
        <v>7571</v>
      </c>
      <c r="Q2586" s="81" t="s">
        <v>7572</v>
      </c>
      <c r="S2586" s="8" t="s">
        <v>3598</v>
      </c>
      <c r="T2586" s="8" t="s">
        <v>3598</v>
      </c>
    </row>
    <row r="2587" spans="1:20" ht="15" customHeight="1" x14ac:dyDescent="0.25">
      <c r="A2587" s="15" t="s">
        <v>3591</v>
      </c>
      <c r="B2587" s="15">
        <v>3799</v>
      </c>
      <c r="C2587" s="8">
        <v>207</v>
      </c>
      <c r="D2587" s="10" t="str">
        <f t="shared" si="67"/>
        <v xml:space="preserve">  </v>
      </c>
      <c r="H2587" s="38" t="str">
        <f t="shared" si="68"/>
        <v xml:space="preserve">  </v>
      </c>
      <c r="I2587" s="12" t="s">
        <v>7580</v>
      </c>
      <c r="M2587" t="s">
        <v>7579</v>
      </c>
      <c r="N2587"/>
      <c r="O2587" t="s">
        <v>7578</v>
      </c>
      <c r="P2587" t="s">
        <v>7576</v>
      </c>
      <c r="Q2587" s="81" t="s">
        <v>7575</v>
      </c>
      <c r="S2587" t="s">
        <v>7574</v>
      </c>
    </row>
    <row r="2588" spans="1:20" ht="15" customHeight="1" x14ac:dyDescent="0.25">
      <c r="A2588" s="15" t="s">
        <v>3591</v>
      </c>
      <c r="B2588" s="15">
        <v>3800</v>
      </c>
      <c r="C2588" s="8">
        <v>213</v>
      </c>
      <c r="D2588" s="10" t="str">
        <f t="shared" si="67"/>
        <v xml:space="preserve">  </v>
      </c>
      <c r="H2588" s="38" t="str">
        <f t="shared" si="68"/>
        <v xml:space="preserve">  </v>
      </c>
      <c r="I2588" s="12" t="s">
        <v>7580</v>
      </c>
      <c r="M2588" t="s">
        <v>7581</v>
      </c>
      <c r="O2588" t="s">
        <v>7578</v>
      </c>
      <c r="P2588" t="s">
        <v>7582</v>
      </c>
      <c r="Q2588" s="81" t="s">
        <v>7572</v>
      </c>
      <c r="S2588" t="s">
        <v>7574</v>
      </c>
    </row>
    <row r="2589" spans="1:20" ht="15" customHeight="1" x14ac:dyDescent="0.25">
      <c r="A2589" s="15" t="s">
        <v>3591</v>
      </c>
      <c r="B2589" s="15">
        <v>3801</v>
      </c>
      <c r="C2589" s="8">
        <v>208</v>
      </c>
      <c r="D2589" s="10" t="str">
        <f t="shared" si="67"/>
        <v>Plectania  melastoma (Sowerby) Fuckel</v>
      </c>
      <c r="E2589" t="s">
        <v>7583</v>
      </c>
      <c r="F2589" s="12" t="s">
        <v>7584</v>
      </c>
      <c r="G2589" t="s">
        <v>7585</v>
      </c>
      <c r="H2589" s="38" t="str">
        <f t="shared" si="68"/>
        <v>Plectania  melastoma (Sowerby) Fuckel</v>
      </c>
      <c r="I2589" s="12" t="s">
        <v>74</v>
      </c>
      <c r="L2589" s="12" t="s">
        <v>7560</v>
      </c>
      <c r="M2589" s="12" t="s">
        <v>7587</v>
      </c>
      <c r="N2589" s="12">
        <v>416</v>
      </c>
      <c r="O2589" t="s">
        <v>7586</v>
      </c>
      <c r="P2589" t="s">
        <v>7588</v>
      </c>
      <c r="Q2589" s="81" t="s">
        <v>7564</v>
      </c>
      <c r="S2589" s="8" t="s">
        <v>3598</v>
      </c>
      <c r="T2589" s="8" t="s">
        <v>3598</v>
      </c>
    </row>
    <row r="2590" spans="1:20" ht="15" customHeight="1" x14ac:dyDescent="0.25">
      <c r="A2590" s="15" t="s">
        <v>3591</v>
      </c>
      <c r="B2590" s="15">
        <v>3802</v>
      </c>
      <c r="C2590" s="8">
        <v>155</v>
      </c>
      <c r="D2590" s="10" t="str">
        <f t="shared" si="67"/>
        <v>Pseudohelotium  pineti (Batsch) Fuckel</v>
      </c>
      <c r="E2590" t="s">
        <v>7589</v>
      </c>
      <c r="F2590" s="12" t="s">
        <v>3195</v>
      </c>
      <c r="G2590" t="s">
        <v>7590</v>
      </c>
      <c r="H2590" s="38" t="str">
        <f t="shared" si="68"/>
        <v>Pseudohelotium  pineti (Batsch) Fuckel</v>
      </c>
      <c r="I2590" s="12" t="s">
        <v>74</v>
      </c>
      <c r="L2590" s="12" t="s">
        <v>5073</v>
      </c>
      <c r="M2590" s="12" t="s">
        <v>7591</v>
      </c>
      <c r="N2590" s="12">
        <v>300</v>
      </c>
      <c r="O2590" t="s">
        <v>7592</v>
      </c>
      <c r="P2590" t="s">
        <v>7593</v>
      </c>
      <c r="Q2590" s="81" t="s">
        <v>7594</v>
      </c>
      <c r="S2590" s="8" t="s">
        <v>3598</v>
      </c>
      <c r="T2590" s="8" t="s">
        <v>3598</v>
      </c>
    </row>
    <row r="2591" spans="1:20" ht="15" customHeight="1" x14ac:dyDescent="0.25">
      <c r="A2591" s="15" t="s">
        <v>3591</v>
      </c>
      <c r="B2591" s="15">
        <v>3803</v>
      </c>
      <c r="C2591" s="8">
        <v>211</v>
      </c>
      <c r="D2591" s="10" t="str">
        <f t="shared" si="67"/>
        <v>Crocicreas  culmicola (Desm.) S.E. Carp.</v>
      </c>
      <c r="E2591" t="s">
        <v>7595</v>
      </c>
      <c r="F2591" s="12" t="s">
        <v>7596</v>
      </c>
      <c r="G2591" t="s">
        <v>7597</v>
      </c>
      <c r="H2591" s="38" t="str">
        <f t="shared" si="68"/>
        <v>Crocicreas  culmicola (Desm.) S.E. Carp.</v>
      </c>
      <c r="I2591" s="12" t="s">
        <v>74</v>
      </c>
      <c r="K2591" s="12" t="s">
        <v>6957</v>
      </c>
      <c r="M2591" s="12" t="s">
        <v>7599</v>
      </c>
      <c r="N2591" s="12">
        <v>941</v>
      </c>
      <c r="O2591" t="s">
        <v>7598</v>
      </c>
      <c r="P2591" t="s">
        <v>7600</v>
      </c>
      <c r="Q2591" s="81" t="s">
        <v>7601</v>
      </c>
      <c r="S2591" s="8" t="s">
        <v>3598</v>
      </c>
      <c r="T2591" s="8" t="s">
        <v>3598</v>
      </c>
    </row>
    <row r="2592" spans="1:20" ht="15" customHeight="1" x14ac:dyDescent="0.25">
      <c r="A2592" s="15" t="s">
        <v>3591</v>
      </c>
      <c r="B2592" s="15">
        <v>3804</v>
      </c>
      <c r="C2592" s="8">
        <v>160</v>
      </c>
      <c r="D2592" s="10" t="str">
        <f t="shared" si="67"/>
        <v>Trimmatostroma  salicis Corda</v>
      </c>
      <c r="E2592" t="s">
        <v>7602</v>
      </c>
      <c r="F2592" s="12" t="s">
        <v>7603</v>
      </c>
      <c r="G2592" t="s">
        <v>7604</v>
      </c>
      <c r="H2592" s="38" t="str">
        <f t="shared" si="68"/>
        <v>Trimmatostroma  salicis Corda</v>
      </c>
      <c r="I2592" s="12" t="s">
        <v>74</v>
      </c>
      <c r="L2592" s="12" t="s">
        <v>5073</v>
      </c>
      <c r="M2592" s="12" t="s">
        <v>7605</v>
      </c>
      <c r="N2592" s="12">
        <v>230</v>
      </c>
      <c r="O2592" t="s">
        <v>7606</v>
      </c>
      <c r="P2592" t="s">
        <v>7608</v>
      </c>
      <c r="Q2592" s="81" t="s">
        <v>7607</v>
      </c>
      <c r="S2592" s="8" t="s">
        <v>3598</v>
      </c>
      <c r="T2592" s="8" t="s">
        <v>3598</v>
      </c>
    </row>
    <row r="2593" spans="1:21" ht="15" customHeight="1" x14ac:dyDescent="0.25">
      <c r="A2593" s="15" t="s">
        <v>3591</v>
      </c>
      <c r="B2593" s="15">
        <v>3805</v>
      </c>
      <c r="C2593" s="8">
        <v>254</v>
      </c>
      <c r="D2593" s="10" t="str">
        <f t="shared" si="67"/>
        <v>Colletotrichum  gloeosporioides (Penz.) Penz. &amp; Sacc.</v>
      </c>
      <c r="E2593" t="s">
        <v>7609</v>
      </c>
      <c r="F2593" s="12" t="s">
        <v>7610</v>
      </c>
      <c r="G2593" t="s">
        <v>7611</v>
      </c>
      <c r="H2593" s="38" t="str">
        <f t="shared" si="68"/>
        <v>Colletotrichum  gloeosporioides (Penz.) Penz. &amp; Sacc.</v>
      </c>
      <c r="I2593" s="12" t="s">
        <v>74</v>
      </c>
      <c r="L2593" s="12" t="s">
        <v>5073</v>
      </c>
      <c r="M2593" t="s">
        <v>7612</v>
      </c>
      <c r="N2593" s="12">
        <v>232</v>
      </c>
      <c r="O2593" t="s">
        <v>7613</v>
      </c>
      <c r="P2593" t="s">
        <v>7616</v>
      </c>
      <c r="Q2593" s="81" t="s">
        <v>7615</v>
      </c>
      <c r="S2593" s="8" t="s">
        <v>7614</v>
      </c>
      <c r="T2593" s="8" t="s">
        <v>3598</v>
      </c>
    </row>
    <row r="2594" spans="1:21" ht="15" customHeight="1" x14ac:dyDescent="0.25">
      <c r="A2594" s="15" t="s">
        <v>3591</v>
      </c>
      <c r="B2594" s="15">
        <v>3806</v>
      </c>
      <c r="C2594" s="8">
        <v>261</v>
      </c>
      <c r="D2594" s="10" t="str">
        <f t="shared" si="67"/>
        <v xml:space="preserve">Botryosphaeria  </v>
      </c>
      <c r="E2594" s="10" t="s">
        <v>7617</v>
      </c>
      <c r="H2594" s="38" t="str">
        <f>E2594</f>
        <v>Botryosphaeria</v>
      </c>
      <c r="I2594" s="12" t="s">
        <v>74</v>
      </c>
      <c r="J2594" s="12" t="s">
        <v>1203</v>
      </c>
      <c r="M2594" s="12" t="s">
        <v>7620</v>
      </c>
      <c r="N2594" s="12">
        <v>330</v>
      </c>
      <c r="O2594" t="s">
        <v>7618</v>
      </c>
      <c r="P2594" t="s">
        <v>7621</v>
      </c>
      <c r="Q2594" s="81" t="s">
        <v>7619</v>
      </c>
      <c r="S2594" s="8" t="s">
        <v>3598</v>
      </c>
    </row>
    <row r="2595" spans="1:21" ht="15" customHeight="1" x14ac:dyDescent="0.25">
      <c r="A2595" s="15" t="s">
        <v>3591</v>
      </c>
      <c r="B2595" s="15">
        <v>3807</v>
      </c>
      <c r="C2595" s="8">
        <v>262</v>
      </c>
      <c r="D2595" s="10" t="str">
        <f t="shared" si="67"/>
        <v>Rhytisma  acerinum (Pers.) Fr.</v>
      </c>
      <c r="E2595" t="s">
        <v>7622</v>
      </c>
      <c r="F2595" s="12" t="s">
        <v>7623</v>
      </c>
      <c r="G2595" t="s">
        <v>7624</v>
      </c>
      <c r="H2595" s="38" t="str">
        <f t="shared" si="68"/>
        <v>Rhytisma  acerinum (Pers.) Fr.</v>
      </c>
      <c r="I2595" s="12" t="s">
        <v>74</v>
      </c>
      <c r="J2595" s="12" t="s">
        <v>1203</v>
      </c>
      <c r="L2595" s="12" t="s">
        <v>7625</v>
      </c>
      <c r="M2595" s="12" t="s">
        <v>7626</v>
      </c>
      <c r="N2595" s="12">
        <v>251</v>
      </c>
      <c r="O2595" t="s">
        <v>7627</v>
      </c>
      <c r="P2595" t="s">
        <v>7629</v>
      </c>
      <c r="Q2595" s="81" t="s">
        <v>7628</v>
      </c>
      <c r="S2595" s="8" t="s">
        <v>3598</v>
      </c>
      <c r="T2595" s="8" t="s">
        <v>3598</v>
      </c>
    </row>
    <row r="2596" spans="1:21" ht="15" customHeight="1" x14ac:dyDescent="0.25">
      <c r="A2596" s="15" t="s">
        <v>3591</v>
      </c>
      <c r="B2596" s="15">
        <v>3808</v>
      </c>
      <c r="C2596" s="8">
        <v>258</v>
      </c>
      <c r="D2596" s="10" t="str">
        <f t="shared" si="67"/>
        <v xml:space="preserve">Desmazierella  </v>
      </c>
      <c r="E2596" t="s">
        <v>7227</v>
      </c>
      <c r="H2596" s="38" t="str">
        <f t="shared" si="68"/>
        <v xml:space="preserve">Desmazierella  </v>
      </c>
      <c r="I2596" s="12" t="s">
        <v>7630</v>
      </c>
      <c r="K2596" s="12" t="s">
        <v>7632</v>
      </c>
      <c r="M2596" t="s">
        <v>7633</v>
      </c>
      <c r="O2596" t="s">
        <v>7631</v>
      </c>
      <c r="P2596" t="s">
        <v>7634</v>
      </c>
      <c r="Q2596" s="81" t="s">
        <v>7635</v>
      </c>
      <c r="S2596" s="8" t="s">
        <v>7636</v>
      </c>
      <c r="T2596" s="8" t="s">
        <v>3598</v>
      </c>
    </row>
    <row r="2597" spans="1:21" ht="15" customHeight="1" x14ac:dyDescent="0.25">
      <c r="A2597" s="15" t="s">
        <v>3591</v>
      </c>
      <c r="B2597" s="15">
        <v>3809</v>
      </c>
      <c r="C2597" s="8"/>
      <c r="D2597" s="10" t="str">
        <f t="shared" si="67"/>
        <v>Bjerkandera fumosa (Pers.) P. Karst.</v>
      </c>
      <c r="E2597" t="s">
        <v>7643</v>
      </c>
      <c r="F2597" s="12" t="s">
        <v>7644</v>
      </c>
      <c r="G2597" s="12" t="s">
        <v>7645</v>
      </c>
      <c r="H2597" s="38" t="s">
        <v>7642</v>
      </c>
      <c r="I2597" s="12" t="s">
        <v>74</v>
      </c>
      <c r="J2597" s="12" t="s">
        <v>1203</v>
      </c>
      <c r="L2597" s="12" t="s">
        <v>3599</v>
      </c>
      <c r="O2597" s="12" t="s">
        <v>3004</v>
      </c>
      <c r="Q2597" s="81" t="s">
        <v>7638</v>
      </c>
      <c r="S2597" s="8" t="s">
        <v>7639</v>
      </c>
      <c r="T2597" s="8" t="s">
        <v>7640</v>
      </c>
      <c r="U2597" s="8" t="s">
        <v>7646</v>
      </c>
    </row>
    <row r="2598" spans="1:21" ht="15" customHeight="1" x14ac:dyDescent="0.25">
      <c r="A2598" s="15" t="s">
        <v>3591</v>
      </c>
      <c r="B2598" s="15">
        <v>3810</v>
      </c>
      <c r="C2598" s="8"/>
      <c r="D2598" s="10" t="str">
        <f t="shared" si="67"/>
        <v>Fuscoporia wahlbergii (Fr.) T. Wagner &amp; M. Fisch.</v>
      </c>
      <c r="E2598" t="s">
        <v>7647</v>
      </c>
      <c r="F2598" t="s">
        <v>7648</v>
      </c>
      <c r="G2598" t="s">
        <v>7649</v>
      </c>
      <c r="H2598" s="38" t="s">
        <v>7650</v>
      </c>
      <c r="I2598" s="12" t="s">
        <v>74</v>
      </c>
      <c r="J2598" s="12" t="s">
        <v>2361</v>
      </c>
      <c r="L2598" s="12" t="s">
        <v>7651</v>
      </c>
      <c r="O2598" s="12" t="s">
        <v>7653</v>
      </c>
      <c r="Q2598" s="81" t="s">
        <v>7652</v>
      </c>
      <c r="S2598" s="8" t="s">
        <v>7640</v>
      </c>
      <c r="T2598" s="8" t="s">
        <v>7640</v>
      </c>
      <c r="U2598" s="8" t="s">
        <v>7646</v>
      </c>
    </row>
    <row r="2599" spans="1:21" ht="15" customHeight="1" x14ac:dyDescent="0.25">
      <c r="A2599" s="15" t="s">
        <v>3591</v>
      </c>
      <c r="B2599" s="15">
        <v>3811</v>
      </c>
      <c r="C2599" s="8"/>
      <c r="D2599" s="10" t="str">
        <f t="shared" si="67"/>
        <v>Phellinus pomaceus (Pers.) Maire</v>
      </c>
      <c r="E2599" t="s">
        <v>7655</v>
      </c>
      <c r="F2599" s="12" t="s">
        <v>7654</v>
      </c>
      <c r="G2599" s="12" t="s">
        <v>7662</v>
      </c>
      <c r="H2599" s="38" t="s">
        <v>7656</v>
      </c>
      <c r="I2599" s="12" t="s">
        <v>74</v>
      </c>
      <c r="J2599" s="12" t="s">
        <v>1203</v>
      </c>
      <c r="L2599" s="12" t="s">
        <v>6937</v>
      </c>
      <c r="Q2599" s="81" t="s">
        <v>7657</v>
      </c>
      <c r="S2599" s="8" t="s">
        <v>7640</v>
      </c>
      <c r="T2599" s="8" t="s">
        <v>7640</v>
      </c>
      <c r="U2599" s="8" t="s">
        <v>7658</v>
      </c>
    </row>
    <row r="2600" spans="1:21" ht="15" customHeight="1" x14ac:dyDescent="0.25">
      <c r="A2600" s="15" t="s">
        <v>3591</v>
      </c>
      <c r="B2600" s="15">
        <v>3812</v>
      </c>
      <c r="C2600" s="8"/>
      <c r="D2600" s="10" t="str">
        <f t="shared" si="67"/>
        <v>Bjerkandera  adusta (Willd.) P. Karst. 1879</v>
      </c>
      <c r="E2600" s="12" t="s">
        <v>7643</v>
      </c>
      <c r="F2600" s="12" t="s">
        <v>7660</v>
      </c>
      <c r="G2600" s="12" t="s">
        <v>7661</v>
      </c>
      <c r="H2600" s="38" t="s">
        <v>7659</v>
      </c>
      <c r="I2600" s="12" t="s">
        <v>74</v>
      </c>
      <c r="J2600" s="12" t="s">
        <v>1215</v>
      </c>
      <c r="K2600" s="12" t="s">
        <v>2245</v>
      </c>
      <c r="O2600" s="12" t="s">
        <v>2393</v>
      </c>
      <c r="Q2600" s="81" t="s">
        <v>7663</v>
      </c>
      <c r="S2600" s="8" t="s">
        <v>7639</v>
      </c>
      <c r="T2600" s="8" t="s">
        <v>7640</v>
      </c>
      <c r="U2600" s="8" t="s">
        <v>7646</v>
      </c>
    </row>
    <row r="2601" spans="1:21" ht="15" customHeight="1" x14ac:dyDescent="0.25">
      <c r="A2601" s="15" t="s">
        <v>3591</v>
      </c>
      <c r="B2601" s="15">
        <v>3813</v>
      </c>
      <c r="C2601" s="8"/>
      <c r="D2601" s="10" t="str">
        <f t="shared" ref="D2601:D2664" si="69">E2601&amp;" "&amp;F2601&amp;" "&amp;G2601</f>
        <v>Postia  stiptica  (Pers.) Jülich</v>
      </c>
      <c r="E2601" s="12" t="s">
        <v>7664</v>
      </c>
      <c r="F2601" s="12" t="s">
        <v>7665</v>
      </c>
      <c r="G2601" s="82" t="s">
        <v>7666</v>
      </c>
      <c r="H2601" s="38" t="s">
        <v>7667</v>
      </c>
      <c r="I2601" s="12" t="s">
        <v>74</v>
      </c>
      <c r="J2601" s="12" t="s">
        <v>1203</v>
      </c>
      <c r="L2601" s="12" t="s">
        <v>7668</v>
      </c>
      <c r="Q2601" s="81"/>
      <c r="S2601" s="8" t="s">
        <v>7809</v>
      </c>
      <c r="T2601" s="8" t="s">
        <v>7640</v>
      </c>
      <c r="U2601" s="8" t="s">
        <v>7646</v>
      </c>
    </row>
    <row r="2602" spans="1:21" ht="15" customHeight="1" x14ac:dyDescent="0.25">
      <c r="A2602" s="15" t="s">
        <v>3591</v>
      </c>
      <c r="B2602" s="15">
        <v>3814</v>
      </c>
      <c r="C2602" s="8"/>
      <c r="D2602" s="10" t="str">
        <f t="shared" si="69"/>
        <v>Antrodia  serialis (Fr.) Donk 1966</v>
      </c>
      <c r="E2602" s="12" t="s">
        <v>7673</v>
      </c>
      <c r="F2602" s="12" t="s">
        <v>7674</v>
      </c>
      <c r="G2602" s="12" t="s">
        <v>7675</v>
      </c>
      <c r="H2602" s="12" t="s">
        <v>7676</v>
      </c>
      <c r="I2602" s="12" t="s">
        <v>74</v>
      </c>
      <c r="J2602" s="12" t="s">
        <v>1203</v>
      </c>
      <c r="K2602" s="12" t="s">
        <v>7677</v>
      </c>
      <c r="Q2602" s="81" t="s">
        <v>7663</v>
      </c>
      <c r="S2602" s="8" t="s">
        <v>7679</v>
      </c>
      <c r="T2602" s="8" t="s">
        <v>7640</v>
      </c>
      <c r="U2602" s="8" t="s">
        <v>7680</v>
      </c>
    </row>
    <row r="2603" spans="1:21" ht="15" customHeight="1" x14ac:dyDescent="0.25">
      <c r="A2603" s="15" t="s">
        <v>3591</v>
      </c>
      <c r="B2603" s="15">
        <v>3815</v>
      </c>
      <c r="C2603" s="8"/>
      <c r="D2603" s="10" t="str">
        <f>E2603&amp;" "&amp;F2603&amp;" "&amp;G2603</f>
        <v>Schneepia  haenkei (T. Nees) Höhn. 1918</v>
      </c>
      <c r="E2603" s="12" t="s">
        <v>7669</v>
      </c>
      <c r="F2603" s="12" t="s">
        <v>7670</v>
      </c>
      <c r="G2603" s="12" t="s">
        <v>7671</v>
      </c>
      <c r="H2603" s="12" t="s">
        <v>7672</v>
      </c>
      <c r="I2603" s="12" t="s">
        <v>357</v>
      </c>
      <c r="Q2603" s="81"/>
      <c r="S2603" s="8" t="s">
        <v>7681</v>
      </c>
    </row>
    <row r="2604" spans="1:21" ht="15" customHeight="1" x14ac:dyDescent="0.25">
      <c r="A2604" s="15" t="s">
        <v>3591</v>
      </c>
      <c r="B2604" s="15">
        <v>3816</v>
      </c>
      <c r="C2604" s="8"/>
      <c r="D2604" s="10" t="str">
        <f t="shared" si="69"/>
        <v>Fuscoporia  contigua (Pers.) G. Cunn. 1948</v>
      </c>
      <c r="E2604" s="12" t="s">
        <v>7683</v>
      </c>
      <c r="F2604" s="12" t="s">
        <v>7684</v>
      </c>
      <c r="G2604" s="12" t="s">
        <v>7685</v>
      </c>
      <c r="H2604" s="12" t="s">
        <v>7686</v>
      </c>
      <c r="I2604" s="12" t="s">
        <v>74</v>
      </c>
      <c r="J2604" s="12" t="s">
        <v>1203</v>
      </c>
      <c r="L2604" s="12" t="s">
        <v>3002</v>
      </c>
      <c r="O2604" s="12" t="s">
        <v>7689</v>
      </c>
      <c r="Q2604" s="81" t="s">
        <v>7687</v>
      </c>
      <c r="S2604" s="8" t="s">
        <v>7639</v>
      </c>
      <c r="T2604" s="8" t="s">
        <v>7640</v>
      </c>
      <c r="U2604" s="8" t="s">
        <v>7688</v>
      </c>
    </row>
    <row r="2605" spans="1:21" ht="15" customHeight="1" x14ac:dyDescent="0.25">
      <c r="A2605" s="15" t="s">
        <v>3591</v>
      </c>
      <c r="B2605" s="15">
        <v>3817</v>
      </c>
      <c r="C2605" s="8"/>
      <c r="D2605" s="10" t="str">
        <f t="shared" si="69"/>
        <v>Skeletocutis  amorpha (Fr.) Kotl. &amp; Pouzar</v>
      </c>
      <c r="E2605" s="12" t="s">
        <v>7691</v>
      </c>
      <c r="F2605" s="12" t="s">
        <v>7692</v>
      </c>
      <c r="G2605" s="73" t="s">
        <v>7693</v>
      </c>
      <c r="H2605" s="12" t="s">
        <v>7690</v>
      </c>
      <c r="I2605" s="12" t="s">
        <v>74</v>
      </c>
      <c r="J2605" s="12" t="s">
        <v>1203</v>
      </c>
      <c r="L2605" s="12" t="s">
        <v>7013</v>
      </c>
      <c r="O2605" s="12" t="s">
        <v>7694</v>
      </c>
      <c r="Q2605" s="81" t="s">
        <v>7678</v>
      </c>
      <c r="S2605" s="8" t="s">
        <v>7695</v>
      </c>
      <c r="T2605" s="8" t="s">
        <v>7640</v>
      </c>
      <c r="U2605" s="8" t="s">
        <v>7646</v>
      </c>
    </row>
    <row r="2606" spans="1:21" ht="15" customHeight="1" x14ac:dyDescent="0.25">
      <c r="A2606" s="15" t="s">
        <v>3591</v>
      </c>
      <c r="B2606" s="15">
        <v>3818</v>
      </c>
      <c r="C2606" s="8"/>
      <c r="D2606" s="10" t="str">
        <f t="shared" si="69"/>
        <v>Postia  stiptica  (Pers.) Jülich</v>
      </c>
      <c r="E2606" s="12" t="s">
        <v>7664</v>
      </c>
      <c r="F2606" s="12" t="s">
        <v>7665</v>
      </c>
      <c r="G2606" s="82" t="s">
        <v>7666</v>
      </c>
      <c r="H2606" s="38" t="s">
        <v>7667</v>
      </c>
      <c r="I2606" s="12" t="s">
        <v>74</v>
      </c>
      <c r="J2606" s="12" t="s">
        <v>1203</v>
      </c>
      <c r="L2606" s="12" t="s">
        <v>3002</v>
      </c>
      <c r="M2606" s="12" t="s">
        <v>7696</v>
      </c>
      <c r="O2606" s="12" t="s">
        <v>7694</v>
      </c>
      <c r="Q2606" s="81" t="s">
        <v>7697</v>
      </c>
      <c r="S2606" s="8" t="s">
        <v>7639</v>
      </c>
      <c r="T2606" s="8" t="s">
        <v>7640</v>
      </c>
      <c r="U2606" s="8" t="s">
        <v>7646</v>
      </c>
    </row>
    <row r="2607" spans="1:21" ht="15" customHeight="1" x14ac:dyDescent="0.25">
      <c r="A2607" s="15" t="s">
        <v>3591</v>
      </c>
      <c r="B2607" s="15">
        <v>3819</v>
      </c>
      <c r="C2607" s="8"/>
      <c r="D2607" s="10" t="str">
        <f t="shared" si="69"/>
        <v>Polyporus varius (Pers.) Fr.</v>
      </c>
      <c r="E2607" s="12" t="s">
        <v>5369</v>
      </c>
      <c r="F2607" s="12" t="s">
        <v>7698</v>
      </c>
      <c r="G2607" s="12" t="s">
        <v>7624</v>
      </c>
      <c r="H2607" s="12" t="s">
        <v>7699</v>
      </c>
      <c r="I2607" s="12" t="s">
        <v>74</v>
      </c>
      <c r="J2607" s="12" t="s">
        <v>1203</v>
      </c>
      <c r="L2607" s="12" t="s">
        <v>3723</v>
      </c>
      <c r="O2607" s="12" t="s">
        <v>2393</v>
      </c>
      <c r="Q2607" s="81" t="s">
        <v>7700</v>
      </c>
      <c r="S2607" s="8" t="s">
        <v>7640</v>
      </c>
      <c r="T2607" s="8" t="s">
        <v>7640</v>
      </c>
      <c r="U2607" s="8" t="s">
        <v>7646</v>
      </c>
    </row>
    <row r="2608" spans="1:21" ht="15" customHeight="1" x14ac:dyDescent="0.25">
      <c r="A2608" s="15" t="s">
        <v>3591</v>
      </c>
      <c r="B2608" s="15">
        <v>3820</v>
      </c>
      <c r="C2608" s="8"/>
      <c r="D2608" s="10" t="str">
        <f t="shared" si="69"/>
        <v>Bjerkandera fumosa (Pers.) P. Karst.</v>
      </c>
      <c r="E2608" s="12" t="s">
        <v>7643</v>
      </c>
      <c r="F2608" s="12" t="s">
        <v>7644</v>
      </c>
      <c r="G2608" s="12" t="s">
        <v>7645</v>
      </c>
      <c r="H2608" s="38" t="s">
        <v>7725</v>
      </c>
      <c r="I2608" s="12" t="s">
        <v>74</v>
      </c>
      <c r="J2608" s="12" t="s">
        <v>1203</v>
      </c>
      <c r="L2608" s="12" t="s">
        <v>3002</v>
      </c>
      <c r="M2608" s="12" t="s">
        <v>7709</v>
      </c>
      <c r="Q2608" s="81" t="s">
        <v>7710</v>
      </c>
      <c r="S2608" s="8" t="s">
        <v>7639</v>
      </c>
      <c r="T2608" s="8" t="s">
        <v>7640</v>
      </c>
      <c r="U2608" s="8" t="s">
        <v>7646</v>
      </c>
    </row>
    <row r="2609" spans="1:21" ht="15" customHeight="1" x14ac:dyDescent="0.25">
      <c r="A2609" s="15" t="s">
        <v>3591</v>
      </c>
      <c r="B2609" s="15">
        <v>3821</v>
      </c>
      <c r="C2609" s="8"/>
      <c r="D2609" s="10" t="str">
        <f>E2609&amp;" "&amp;F2609&amp;" "&amp;G2609</f>
        <v>Bjerkandera fumosa (Pers.) P. Karst.</v>
      </c>
      <c r="E2609" s="12" t="s">
        <v>7643</v>
      </c>
      <c r="F2609" s="12" t="s">
        <v>7644</v>
      </c>
      <c r="G2609" s="12" t="s">
        <v>7645</v>
      </c>
      <c r="H2609" s="38" t="s">
        <v>7724</v>
      </c>
      <c r="I2609" s="12" t="s">
        <v>74</v>
      </c>
      <c r="J2609" s="12" t="s">
        <v>1203</v>
      </c>
      <c r="L2609" s="12" t="s">
        <v>3002</v>
      </c>
      <c r="M2609" s="12" t="s">
        <v>3007</v>
      </c>
      <c r="O2609" s="12" t="s">
        <v>7712</v>
      </c>
      <c r="Q2609" s="81" t="s">
        <v>7711</v>
      </c>
      <c r="S2609" s="8" t="s">
        <v>7639</v>
      </c>
      <c r="T2609" s="8" t="s">
        <v>7640</v>
      </c>
      <c r="U2609" s="8" t="s">
        <v>7646</v>
      </c>
    </row>
    <row r="2610" spans="1:21" ht="15" customHeight="1" x14ac:dyDescent="0.25">
      <c r="A2610" s="15" t="s">
        <v>3591</v>
      </c>
      <c r="B2610" s="15">
        <v>3822</v>
      </c>
      <c r="C2610" s="8"/>
      <c r="D2610" s="10" t="str">
        <f t="shared" si="69"/>
        <v>Bjerkandera adusta (Willd.) P. Karst.</v>
      </c>
      <c r="E2610" s="12" t="s">
        <v>7643</v>
      </c>
      <c r="F2610" s="12" t="s">
        <v>7713</v>
      </c>
      <c r="G2610" s="12" t="s">
        <v>7714</v>
      </c>
      <c r="H2610" s="38" t="s">
        <v>7764</v>
      </c>
      <c r="I2610" s="12" t="s">
        <v>74</v>
      </c>
      <c r="J2610" s="12" t="s">
        <v>1203</v>
      </c>
      <c r="L2610" s="12" t="s">
        <v>3002</v>
      </c>
      <c r="O2610" s="12" t="s">
        <v>7715</v>
      </c>
      <c r="Q2610" s="81" t="s">
        <v>7716</v>
      </c>
      <c r="S2610" s="8" t="s">
        <v>7639</v>
      </c>
      <c r="T2610" s="8" t="s">
        <v>7640</v>
      </c>
      <c r="U2610" s="8" t="s">
        <v>7646</v>
      </c>
    </row>
    <row r="2611" spans="1:21" ht="15" customHeight="1" x14ac:dyDescent="0.25">
      <c r="A2611" s="15" t="s">
        <v>3591</v>
      </c>
      <c r="B2611" s="15">
        <v>3823</v>
      </c>
      <c r="C2611" s="8"/>
      <c r="D2611" s="10" t="str">
        <f t="shared" si="69"/>
        <v>Trametes hirsuta (Wulfen) Lloyd</v>
      </c>
      <c r="E2611" s="12" t="s">
        <v>7718</v>
      </c>
      <c r="F2611" s="12" t="s">
        <v>2040</v>
      </c>
      <c r="G2611" s="12" t="s">
        <v>7717</v>
      </c>
      <c r="H2611" s="38" t="s">
        <v>7765</v>
      </c>
      <c r="I2611" s="12" t="s">
        <v>74</v>
      </c>
      <c r="J2611" s="12" t="s">
        <v>1203</v>
      </c>
      <c r="L2611" s="12" t="s">
        <v>7719</v>
      </c>
      <c r="O2611" s="12" t="s">
        <v>7720</v>
      </c>
      <c r="Q2611" s="81" t="s">
        <v>7721</v>
      </c>
      <c r="S2611" s="8" t="s">
        <v>7640</v>
      </c>
      <c r="T2611" s="8" t="s">
        <v>7640</v>
      </c>
      <c r="U2611" s="8" t="s">
        <v>7722</v>
      </c>
    </row>
    <row r="2612" spans="1:21" ht="15" customHeight="1" x14ac:dyDescent="0.25">
      <c r="A2612" s="15" t="s">
        <v>3591</v>
      </c>
      <c r="B2612" s="15">
        <v>3824</v>
      </c>
      <c r="C2612" s="8"/>
      <c r="D2612" s="10" t="str">
        <f t="shared" si="69"/>
        <v>Hapalopilus nidulans (Fr.) P. Karst.</v>
      </c>
      <c r="E2612" s="12" t="s">
        <v>7728</v>
      </c>
      <c r="F2612" s="12" t="s">
        <v>7726</v>
      </c>
      <c r="G2612" s="12" t="s">
        <v>7727</v>
      </c>
      <c r="H2612" s="38" t="s">
        <v>7766</v>
      </c>
      <c r="I2612" s="12" t="s">
        <v>74</v>
      </c>
      <c r="J2612" s="12" t="s">
        <v>1203</v>
      </c>
      <c r="L2612" s="12" t="s">
        <v>3002</v>
      </c>
      <c r="O2612" s="12" t="s">
        <v>7715</v>
      </c>
      <c r="Q2612" s="81" t="s">
        <v>7723</v>
      </c>
      <c r="S2612" s="8" t="s">
        <v>7639</v>
      </c>
      <c r="T2612" s="8" t="s">
        <v>7640</v>
      </c>
      <c r="U2612" s="8" t="s">
        <v>7646</v>
      </c>
    </row>
    <row r="2613" spans="1:21" ht="15" customHeight="1" x14ac:dyDescent="0.25">
      <c r="A2613" s="15" t="s">
        <v>3591</v>
      </c>
      <c r="B2613" s="15">
        <v>3825</v>
      </c>
      <c r="D2613" s="10" t="str">
        <f t="shared" si="69"/>
        <v>Bjerkandera fumosa (Pers.) P. Karst.</v>
      </c>
      <c r="E2613" s="12" t="s">
        <v>7643</v>
      </c>
      <c r="F2613" s="12" t="s">
        <v>7644</v>
      </c>
      <c r="G2613" s="12" t="s">
        <v>7645</v>
      </c>
      <c r="H2613" s="38" t="s">
        <v>7764</v>
      </c>
      <c r="I2613" s="12" t="s">
        <v>74</v>
      </c>
      <c r="J2613" s="12" t="s">
        <v>1203</v>
      </c>
      <c r="K2613" s="12" t="s">
        <v>3002</v>
      </c>
      <c r="L2613" s="12" t="s">
        <v>7730</v>
      </c>
      <c r="O2613" s="12" t="s">
        <v>7712</v>
      </c>
      <c r="Q2613" s="81" t="s">
        <v>7729</v>
      </c>
      <c r="S2613" s="8" t="s">
        <v>7640</v>
      </c>
      <c r="T2613" s="8" t="s">
        <v>7640</v>
      </c>
      <c r="U2613" s="8" t="s">
        <v>7646</v>
      </c>
    </row>
    <row r="2614" spans="1:21" ht="15" customHeight="1" x14ac:dyDescent="0.25">
      <c r="A2614" s="15" t="s">
        <v>3591</v>
      </c>
      <c r="B2614" s="15">
        <v>3826</v>
      </c>
      <c r="D2614" s="10" t="str">
        <f t="shared" si="69"/>
        <v>Coltricia cinnamomea (Jacq.) Murrill</v>
      </c>
      <c r="E2614" s="12" t="s">
        <v>7733</v>
      </c>
      <c r="F2614" s="12" t="s">
        <v>7731</v>
      </c>
      <c r="G2614" s="12" t="s">
        <v>7732</v>
      </c>
      <c r="H2614" s="38" t="s">
        <v>7767</v>
      </c>
      <c r="I2614" s="12" t="s">
        <v>74</v>
      </c>
      <c r="J2614" s="12" t="s">
        <v>1203</v>
      </c>
      <c r="L2614" s="12" t="s">
        <v>7719</v>
      </c>
      <c r="Q2614" s="81" t="s">
        <v>7734</v>
      </c>
      <c r="S2614" s="8" t="s">
        <v>7735</v>
      </c>
      <c r="T2614" s="8" t="s">
        <v>7640</v>
      </c>
      <c r="U2614" s="8" t="s">
        <v>7680</v>
      </c>
    </row>
    <row r="2615" spans="1:21" ht="15" customHeight="1" x14ac:dyDescent="0.25">
      <c r="A2615" s="15" t="s">
        <v>3591</v>
      </c>
      <c r="B2615" s="15">
        <v>3827</v>
      </c>
      <c r="D2615" s="10" t="str">
        <f t="shared" si="69"/>
        <v>Picipes melanopus (Pers.) Zmitr. &amp; Kovalenko</v>
      </c>
      <c r="E2615" s="12" t="s">
        <v>7736</v>
      </c>
      <c r="F2615" s="12" t="s">
        <v>7737</v>
      </c>
      <c r="G2615" s="12" t="s">
        <v>7738</v>
      </c>
      <c r="H2615" s="38" t="s">
        <v>7768</v>
      </c>
      <c r="I2615" s="12" t="s">
        <v>74</v>
      </c>
      <c r="J2615" s="12" t="s">
        <v>1203</v>
      </c>
      <c r="L2615" s="12" t="s">
        <v>7719</v>
      </c>
      <c r="Q2615" s="77" t="s">
        <v>7739</v>
      </c>
      <c r="S2615" s="8" t="s">
        <v>7753</v>
      </c>
      <c r="T2615" s="8" t="s">
        <v>7640</v>
      </c>
      <c r="U2615" s="8" t="s">
        <v>7646</v>
      </c>
    </row>
    <row r="2616" spans="1:21" ht="15" customHeight="1" x14ac:dyDescent="0.25">
      <c r="A2616" s="15" t="s">
        <v>3591</v>
      </c>
      <c r="B2616" s="15">
        <v>3828</v>
      </c>
      <c r="D2616" s="10" t="str">
        <f t="shared" si="69"/>
        <v>Postia fragilis (Fr.) Jülich</v>
      </c>
      <c r="E2616" s="12" t="s">
        <v>7664</v>
      </c>
      <c r="F2616" s="12" t="s">
        <v>1041</v>
      </c>
      <c r="G2616" s="12" t="s">
        <v>7740</v>
      </c>
      <c r="H2616" s="38" t="s">
        <v>7769</v>
      </c>
      <c r="I2616" s="12" t="s">
        <v>74</v>
      </c>
      <c r="J2616" s="12" t="s">
        <v>1215</v>
      </c>
      <c r="K2616" s="12" t="s">
        <v>2245</v>
      </c>
      <c r="L2616" s="12" t="s">
        <v>5587</v>
      </c>
      <c r="O2616" s="12" t="s">
        <v>4641</v>
      </c>
      <c r="Q2616" s="77" t="s">
        <v>7741</v>
      </c>
      <c r="S2616" s="8" t="s">
        <v>7640</v>
      </c>
      <c r="T2616" s="8" t="s">
        <v>7640</v>
      </c>
      <c r="U2616" s="8" t="s">
        <v>7688</v>
      </c>
    </row>
    <row r="2617" spans="1:21" ht="15" customHeight="1" x14ac:dyDescent="0.25">
      <c r="A2617" s="15" t="s">
        <v>3591</v>
      </c>
      <c r="B2617" s="15">
        <v>3829</v>
      </c>
      <c r="D2617" s="10" t="str">
        <f t="shared" si="69"/>
        <v>Gloeoporus taxicola  (Pers.) Gilb. &amp; Ryvarden</v>
      </c>
      <c r="E2617" s="12" t="s">
        <v>7744</v>
      </c>
      <c r="F2617" s="12" t="s">
        <v>7742</v>
      </c>
      <c r="G2617" s="12" t="s">
        <v>7743</v>
      </c>
      <c r="H2617" s="38" t="s">
        <v>7770</v>
      </c>
      <c r="I2617" s="12" t="s">
        <v>74</v>
      </c>
      <c r="J2617" s="12" t="s">
        <v>1203</v>
      </c>
      <c r="L2617" s="12" t="s">
        <v>3002</v>
      </c>
      <c r="M2617" s="12" t="s">
        <v>7745</v>
      </c>
      <c r="Q2617" s="77" t="s">
        <v>7746</v>
      </c>
      <c r="S2617" s="8" t="s">
        <v>7639</v>
      </c>
      <c r="T2617" s="8" t="s">
        <v>7640</v>
      </c>
      <c r="U2617" s="8" t="s">
        <v>7646</v>
      </c>
    </row>
    <row r="2618" spans="1:21" ht="15" customHeight="1" x14ac:dyDescent="0.25">
      <c r="A2618" s="15" t="s">
        <v>3591</v>
      </c>
      <c r="B2618" s="15">
        <v>3830</v>
      </c>
      <c r="D2618" s="10" t="str">
        <f t="shared" si="69"/>
        <v>Postia caesia (Schrad.) P. Karst.</v>
      </c>
      <c r="E2618" s="12" t="s">
        <v>7664</v>
      </c>
      <c r="F2618" s="12" t="s">
        <v>4694</v>
      </c>
      <c r="G2618" s="12" t="s">
        <v>7747</v>
      </c>
      <c r="H2618" s="38" t="s">
        <v>7771</v>
      </c>
      <c r="I2618" s="12" t="s">
        <v>74</v>
      </c>
      <c r="J2618" s="12" t="s">
        <v>2361</v>
      </c>
      <c r="L2618" s="12" t="s">
        <v>7748</v>
      </c>
      <c r="O2618" s="12" t="s">
        <v>7749</v>
      </c>
      <c r="Q2618" s="77" t="s">
        <v>7750</v>
      </c>
      <c r="S2618" s="8" t="s">
        <v>7751</v>
      </c>
      <c r="T2618" s="8" t="s">
        <v>7640</v>
      </c>
      <c r="U2618" s="8" t="s">
        <v>7646</v>
      </c>
    </row>
    <row r="2619" spans="1:21" ht="15" customHeight="1" x14ac:dyDescent="0.25">
      <c r="A2619" s="15" t="s">
        <v>3591</v>
      </c>
      <c r="B2619" s="15">
        <v>3831</v>
      </c>
      <c r="D2619" s="10" t="str">
        <f t="shared" si="69"/>
        <v>Bjerkandera adusta (Willd.) P. Karst.</v>
      </c>
      <c r="E2619" s="12" t="s">
        <v>7643</v>
      </c>
      <c r="F2619" s="12" t="s">
        <v>7713</v>
      </c>
      <c r="G2619" s="12" t="s">
        <v>7714</v>
      </c>
      <c r="H2619" s="38" t="s">
        <v>7772</v>
      </c>
      <c r="I2619" s="12" t="s">
        <v>74</v>
      </c>
      <c r="J2619" s="12" t="s">
        <v>1203</v>
      </c>
      <c r="L2619" s="12" t="s">
        <v>3002</v>
      </c>
      <c r="M2619" s="12" t="s">
        <v>7709</v>
      </c>
      <c r="O2619" s="12" t="s">
        <v>4944</v>
      </c>
      <c r="Q2619" s="77" t="s">
        <v>7754</v>
      </c>
      <c r="S2619" s="8" t="s">
        <v>7753</v>
      </c>
      <c r="T2619" s="8" t="s">
        <v>7640</v>
      </c>
      <c r="U2619" s="8" t="s">
        <v>7752</v>
      </c>
    </row>
    <row r="2620" spans="1:21" ht="15" customHeight="1" x14ac:dyDescent="0.25">
      <c r="A2620" s="15" t="s">
        <v>3591</v>
      </c>
      <c r="B2620" s="15">
        <v>3832</v>
      </c>
      <c r="D2620" s="10" t="str">
        <f t="shared" si="69"/>
        <v>Fuscoporia torulosa  (Pers.) T. Wagner &amp; M. Fisch.</v>
      </c>
      <c r="E2620" s="12" t="s">
        <v>7647</v>
      </c>
      <c r="F2620" s="12" t="s">
        <v>7755</v>
      </c>
      <c r="G2620" s="82" t="s">
        <v>7756</v>
      </c>
      <c r="H2620" s="12" t="s">
        <v>7773</v>
      </c>
      <c r="I2620" s="12" t="s">
        <v>74</v>
      </c>
      <c r="J2620" s="12" t="s">
        <v>1203</v>
      </c>
      <c r="L2620" s="12" t="s">
        <v>2344</v>
      </c>
      <c r="O2620" s="12" t="s">
        <v>4641</v>
      </c>
      <c r="Q2620" s="77" t="s">
        <v>7758</v>
      </c>
      <c r="S2620" s="8" t="s">
        <v>7757</v>
      </c>
      <c r="T2620" s="8" t="s">
        <v>7640</v>
      </c>
      <c r="U2620" s="8" t="s">
        <v>7688</v>
      </c>
    </row>
    <row r="2621" spans="1:21" ht="15" customHeight="1" x14ac:dyDescent="0.25">
      <c r="A2621" s="15" t="s">
        <v>3591</v>
      </c>
      <c r="B2621" s="15">
        <v>3833</v>
      </c>
      <c r="D2621" s="10" t="str">
        <f t="shared" si="69"/>
        <v>Bjerkandera adusta (Willd.) P. Karst.</v>
      </c>
      <c r="E2621" s="12" t="s">
        <v>7643</v>
      </c>
      <c r="F2621" s="12" t="s">
        <v>7713</v>
      </c>
      <c r="G2621" s="12" t="s">
        <v>7714</v>
      </c>
      <c r="H2621" s="38" t="s">
        <v>7774</v>
      </c>
      <c r="I2621" s="12" t="s">
        <v>74</v>
      </c>
      <c r="J2621" s="12" t="s">
        <v>3002</v>
      </c>
      <c r="K2621" s="12" t="s">
        <v>7730</v>
      </c>
      <c r="O2621" s="12" t="s">
        <v>7712</v>
      </c>
      <c r="Q2621" s="77" t="s">
        <v>7729</v>
      </c>
      <c r="S2621" s="8" t="s">
        <v>7640</v>
      </c>
      <c r="T2621" s="8" t="s">
        <v>7640</v>
      </c>
      <c r="U2621" s="8" t="s">
        <v>7680</v>
      </c>
    </row>
    <row r="2622" spans="1:21" ht="15" customHeight="1" x14ac:dyDescent="0.25">
      <c r="A2622" s="15" t="s">
        <v>3591</v>
      </c>
      <c r="B2622" s="15">
        <v>3834</v>
      </c>
      <c r="D2622" s="10" t="str">
        <f t="shared" si="69"/>
        <v>Lentinus substrictus (Bolton) Zmitr. &amp; Kovalenko</v>
      </c>
      <c r="E2622" s="12" t="s">
        <v>7762</v>
      </c>
      <c r="F2622" s="12" t="s">
        <v>7761</v>
      </c>
      <c r="G2622" s="12" t="s">
        <v>7763</v>
      </c>
      <c r="H2622" s="38" t="s">
        <v>7775</v>
      </c>
      <c r="I2622" s="12" t="s">
        <v>74</v>
      </c>
      <c r="L2622" s="12" t="s">
        <v>7719</v>
      </c>
      <c r="Q2622" s="77" t="s">
        <v>7760</v>
      </c>
      <c r="S2622" s="8" t="s">
        <v>7640</v>
      </c>
      <c r="T2622" s="8" t="s">
        <v>7640</v>
      </c>
      <c r="U2622" s="8" t="s">
        <v>7646</v>
      </c>
    </row>
    <row r="2623" spans="1:21" ht="15" customHeight="1" x14ac:dyDescent="0.25">
      <c r="A2623" s="15" t="s">
        <v>3591</v>
      </c>
      <c r="B2623" s="15">
        <v>3835</v>
      </c>
      <c r="D2623" s="10" t="str">
        <f t="shared" si="69"/>
        <v>Postia  stiptica  (Pers.) Jülich</v>
      </c>
      <c r="E2623" s="12" t="s">
        <v>7664</v>
      </c>
      <c r="F2623" s="12" t="s">
        <v>7665</v>
      </c>
      <c r="G2623" s="82" t="s">
        <v>7666</v>
      </c>
      <c r="H2623" s="12" t="s">
        <v>7776</v>
      </c>
      <c r="I2623" s="12" t="s">
        <v>74</v>
      </c>
      <c r="J2623" s="12" t="s">
        <v>3002</v>
      </c>
      <c r="K2623" s="12" t="s">
        <v>7730</v>
      </c>
      <c r="O2623" s="12" t="s">
        <v>4641</v>
      </c>
      <c r="Q2623" s="77" t="s">
        <v>7777</v>
      </c>
      <c r="S2623" s="8" t="s">
        <v>7640</v>
      </c>
      <c r="T2623" s="8" t="s">
        <v>7640</v>
      </c>
      <c r="U2623" s="8" t="s">
        <v>7646</v>
      </c>
    </row>
    <row r="2624" spans="1:21" ht="15" customHeight="1" x14ac:dyDescent="0.25">
      <c r="A2624" s="15" t="s">
        <v>3591</v>
      </c>
      <c r="B2624" s="15">
        <v>3836</v>
      </c>
      <c r="D2624" s="10" t="str">
        <f t="shared" si="69"/>
        <v>Lentinus substrictus (Bolton) Zmitr. &amp; Kovalenko</v>
      </c>
      <c r="E2624" s="12" t="s">
        <v>7762</v>
      </c>
      <c r="F2624" s="12" t="s">
        <v>7761</v>
      </c>
      <c r="G2624" s="12" t="s">
        <v>7763</v>
      </c>
      <c r="H2624" s="12" t="s">
        <v>7778</v>
      </c>
      <c r="I2624" s="12" t="s">
        <v>74</v>
      </c>
      <c r="J2624" s="12" t="s">
        <v>1215</v>
      </c>
      <c r="L2624" s="12" t="s">
        <v>7780</v>
      </c>
      <c r="Q2624" s="77" t="s">
        <v>7779</v>
      </c>
      <c r="S2624" s="8" t="s">
        <v>7753</v>
      </c>
      <c r="T2624" s="8" t="s">
        <v>7640</v>
      </c>
      <c r="U2624" s="8" t="s">
        <v>7680</v>
      </c>
    </row>
    <row r="2625" spans="1:21" ht="15" customHeight="1" x14ac:dyDescent="0.25">
      <c r="A2625" s="15" t="s">
        <v>3591</v>
      </c>
      <c r="B2625" s="15">
        <v>3837</v>
      </c>
      <c r="D2625" s="10" t="str">
        <f t="shared" si="69"/>
        <v>Postia fragilis (Fr.) Jülich</v>
      </c>
      <c r="E2625" s="12" t="s">
        <v>7664</v>
      </c>
      <c r="F2625" s="12" t="s">
        <v>1041</v>
      </c>
      <c r="G2625" s="12" t="s">
        <v>7740</v>
      </c>
      <c r="H2625" s="12" t="s">
        <v>7781</v>
      </c>
      <c r="I2625" s="12" t="s">
        <v>74</v>
      </c>
      <c r="J2625" s="12" t="s">
        <v>1203</v>
      </c>
      <c r="L2625" s="12" t="s">
        <v>3627</v>
      </c>
      <c r="O2625" s="12" t="s">
        <v>4641</v>
      </c>
      <c r="Q2625" s="77" t="s">
        <v>7758</v>
      </c>
      <c r="S2625" s="8" t="s">
        <v>7640</v>
      </c>
      <c r="T2625" s="8" t="s">
        <v>7640</v>
      </c>
      <c r="U2625" s="8" t="s">
        <v>7646</v>
      </c>
    </row>
    <row r="2626" spans="1:21" ht="15" customHeight="1" x14ac:dyDescent="0.25">
      <c r="A2626" s="15" t="s">
        <v>3591</v>
      </c>
      <c r="B2626" s="15">
        <v>3838</v>
      </c>
      <c r="D2626" s="10" t="str">
        <f t="shared" si="69"/>
        <v>Postia  stiptica  (Pers.) Jülich</v>
      </c>
      <c r="E2626" s="12" t="s">
        <v>7664</v>
      </c>
      <c r="F2626" s="12" t="s">
        <v>7665</v>
      </c>
      <c r="G2626" s="82" t="s">
        <v>7666</v>
      </c>
      <c r="H2626" s="12" t="s">
        <v>7782</v>
      </c>
      <c r="I2626" s="12" t="s">
        <v>74</v>
      </c>
      <c r="J2626" s="12" t="s">
        <v>1203</v>
      </c>
      <c r="L2626" s="12" t="s">
        <v>3002</v>
      </c>
      <c r="M2626" s="12" t="s">
        <v>7745</v>
      </c>
      <c r="O2626" s="12" t="s">
        <v>7694</v>
      </c>
      <c r="Q2626" s="81" t="s">
        <v>7716</v>
      </c>
      <c r="S2626" s="8" t="s">
        <v>7639</v>
      </c>
      <c r="T2626" s="8" t="s">
        <v>7640</v>
      </c>
      <c r="U2626" s="8" t="s">
        <v>7680</v>
      </c>
    </row>
    <row r="2627" spans="1:21" ht="15" customHeight="1" x14ac:dyDescent="0.25">
      <c r="A2627" s="15" t="s">
        <v>3591</v>
      </c>
      <c r="B2627" s="15">
        <v>3839</v>
      </c>
      <c r="D2627" s="10" t="str">
        <f t="shared" si="69"/>
        <v>Trametes ochracea (Pers.) Gilb. &amp; Ryvarden</v>
      </c>
      <c r="E2627" s="12" t="s">
        <v>7718</v>
      </c>
      <c r="F2627" s="12" t="s">
        <v>7784</v>
      </c>
      <c r="G2627" s="12" t="s">
        <v>7743</v>
      </c>
      <c r="H2627" s="12" t="s">
        <v>7783</v>
      </c>
      <c r="I2627" s="12" t="s">
        <v>74</v>
      </c>
      <c r="J2627" s="12" t="s">
        <v>1203</v>
      </c>
      <c r="L2627" s="12" t="s">
        <v>7785</v>
      </c>
      <c r="O2627" s="12" t="s">
        <v>7715</v>
      </c>
      <c r="Q2627" s="77" t="s">
        <v>7786</v>
      </c>
      <c r="S2627" s="8" t="s">
        <v>7640</v>
      </c>
      <c r="T2627" s="8" t="s">
        <v>7640</v>
      </c>
      <c r="U2627" s="8" t="s">
        <v>7787</v>
      </c>
    </row>
    <row r="2628" spans="1:21" ht="15" customHeight="1" x14ac:dyDescent="0.25">
      <c r="A2628" s="15" t="s">
        <v>3591</v>
      </c>
      <c r="B2628" s="15">
        <v>3840</v>
      </c>
      <c r="D2628" s="10" t="str">
        <f t="shared" si="69"/>
        <v>Trametes versicolor (L.) Lloyd</v>
      </c>
      <c r="E2628" s="12" t="s">
        <v>7718</v>
      </c>
      <c r="F2628" s="12" t="s">
        <v>5422</v>
      </c>
      <c r="G2628" s="12" t="s">
        <v>7788</v>
      </c>
      <c r="H2628" s="12" t="s">
        <v>7789</v>
      </c>
      <c r="I2628" s="12" t="s">
        <v>74</v>
      </c>
      <c r="J2628" s="12" t="s">
        <v>1203</v>
      </c>
      <c r="L2628" s="12" t="s">
        <v>3002</v>
      </c>
      <c r="M2628" s="12" t="s">
        <v>7709</v>
      </c>
      <c r="O2628" s="12" t="s">
        <v>7715</v>
      </c>
      <c r="Q2628" s="77" t="s">
        <v>7790</v>
      </c>
      <c r="S2628" s="8" t="s">
        <v>7640</v>
      </c>
      <c r="T2628" s="8" t="s">
        <v>7640</v>
      </c>
      <c r="U2628" s="8" t="s">
        <v>7680</v>
      </c>
    </row>
    <row r="2629" spans="1:21" ht="15" customHeight="1" x14ac:dyDescent="0.25">
      <c r="A2629" s="15" t="s">
        <v>3591</v>
      </c>
      <c r="B2629" s="15">
        <v>3841</v>
      </c>
      <c r="D2629" s="10" t="str">
        <f t="shared" si="69"/>
        <v>Trametes hirsuta (Wulfen) Lloyd</v>
      </c>
      <c r="E2629" s="12" t="s">
        <v>7718</v>
      </c>
      <c r="F2629" s="12" t="s">
        <v>2040</v>
      </c>
      <c r="G2629" s="12" t="s">
        <v>7717</v>
      </c>
      <c r="H2629" s="38" t="s">
        <v>7791</v>
      </c>
      <c r="I2629" s="12" t="s">
        <v>74</v>
      </c>
      <c r="J2629" s="12" t="s">
        <v>1203</v>
      </c>
      <c r="L2629" s="12" t="s">
        <v>3002</v>
      </c>
      <c r="M2629" s="12" t="s">
        <v>3007</v>
      </c>
      <c r="O2629" s="12" t="s">
        <v>7689</v>
      </c>
      <c r="Q2629" s="77" t="s">
        <v>7723</v>
      </c>
      <c r="S2629" s="8" t="s">
        <v>7639</v>
      </c>
      <c r="T2629" s="8" t="s">
        <v>7640</v>
      </c>
      <c r="U2629" s="8" t="s">
        <v>7792</v>
      </c>
    </row>
    <row r="2630" spans="1:21" ht="15" customHeight="1" x14ac:dyDescent="0.25">
      <c r="A2630" s="15" t="s">
        <v>3591</v>
      </c>
      <c r="B2630" s="15">
        <v>3842</v>
      </c>
      <c r="D2630" s="10" t="str">
        <f t="shared" si="69"/>
        <v>Antrodia serialis (Fr.) Donk</v>
      </c>
      <c r="E2630" s="12" t="s">
        <v>7793</v>
      </c>
      <c r="F2630" s="12" t="s">
        <v>7674</v>
      </c>
      <c r="G2630" s="12" t="s">
        <v>7794</v>
      </c>
      <c r="H2630" s="12" t="s">
        <v>7795</v>
      </c>
      <c r="I2630" s="12" t="s">
        <v>74</v>
      </c>
      <c r="J2630" s="12" t="s">
        <v>1203</v>
      </c>
      <c r="L2630" s="12" t="s">
        <v>7677</v>
      </c>
      <c r="Q2630" s="77" t="s">
        <v>7711</v>
      </c>
      <c r="S2630" s="8" t="s">
        <v>7796</v>
      </c>
      <c r="T2630" s="8" t="s">
        <v>7640</v>
      </c>
      <c r="U2630" s="8" t="s">
        <v>7646</v>
      </c>
    </row>
    <row r="2631" spans="1:21" ht="15" customHeight="1" x14ac:dyDescent="0.25">
      <c r="A2631" s="15" t="s">
        <v>3591</v>
      </c>
      <c r="B2631" s="15">
        <v>3843</v>
      </c>
      <c r="D2631" s="10" t="str">
        <f t="shared" si="69"/>
        <v>Trametes versicolor (L.) Lloyd</v>
      </c>
      <c r="E2631" s="12" t="s">
        <v>7718</v>
      </c>
      <c r="F2631" s="12" t="s">
        <v>5422</v>
      </c>
      <c r="G2631" s="12" t="s">
        <v>7788</v>
      </c>
      <c r="H2631" s="12" t="s">
        <v>7797</v>
      </c>
      <c r="I2631" s="12" t="s">
        <v>74</v>
      </c>
      <c r="J2631" s="12" t="s">
        <v>1203</v>
      </c>
      <c r="L2631" s="12" t="s">
        <v>7785</v>
      </c>
      <c r="Q2631" s="77" t="s">
        <v>7779</v>
      </c>
      <c r="S2631" s="8" t="s">
        <v>7796</v>
      </c>
      <c r="T2631" s="8" t="s">
        <v>7640</v>
      </c>
      <c r="U2631" s="8" t="s">
        <v>7646</v>
      </c>
    </row>
    <row r="2632" spans="1:21" ht="15" customHeight="1" x14ac:dyDescent="0.25">
      <c r="A2632" s="15" t="s">
        <v>3591</v>
      </c>
      <c r="B2632" s="15">
        <v>3844</v>
      </c>
      <c r="D2632" s="10" t="str">
        <f t="shared" si="69"/>
        <v>Antrodia serialis (Fr.) Donk</v>
      </c>
      <c r="E2632" s="12" t="s">
        <v>7793</v>
      </c>
      <c r="F2632" s="12" t="s">
        <v>7674</v>
      </c>
      <c r="G2632" s="12" t="s">
        <v>7794</v>
      </c>
      <c r="H2632" s="38" t="s">
        <v>7798</v>
      </c>
      <c r="I2632" s="12" t="s">
        <v>74</v>
      </c>
      <c r="J2632" s="12" t="s">
        <v>1203</v>
      </c>
      <c r="K2632" s="12" t="s">
        <v>3002</v>
      </c>
      <c r="L2632" s="12" t="s">
        <v>7730</v>
      </c>
      <c r="O2632" s="12" t="s">
        <v>4641</v>
      </c>
      <c r="Q2632" s="77" t="s">
        <v>7779</v>
      </c>
      <c r="S2632" s="8" t="s">
        <v>7640</v>
      </c>
      <c r="T2632" s="8" t="s">
        <v>7640</v>
      </c>
      <c r="U2632" s="8" t="s">
        <v>7646</v>
      </c>
    </row>
    <row r="2633" spans="1:21" ht="15" customHeight="1" x14ac:dyDescent="0.25">
      <c r="A2633" s="15" t="s">
        <v>3591</v>
      </c>
      <c r="B2633" s="15">
        <v>3845</v>
      </c>
      <c r="D2633" s="10" t="str">
        <f t="shared" si="69"/>
        <v>Trametes versicolor (L.) Lloyd</v>
      </c>
      <c r="E2633" s="12" t="s">
        <v>7718</v>
      </c>
      <c r="F2633" s="12" t="s">
        <v>5422</v>
      </c>
      <c r="G2633" s="12" t="s">
        <v>7788</v>
      </c>
      <c r="H2633" s="38" t="s">
        <v>7799</v>
      </c>
      <c r="I2633" s="12" t="s">
        <v>74</v>
      </c>
      <c r="J2633" s="12" t="s">
        <v>1203</v>
      </c>
      <c r="L2633" s="12" t="s">
        <v>3723</v>
      </c>
      <c r="O2633" s="12" t="s">
        <v>4641</v>
      </c>
      <c r="Q2633" s="77" t="s">
        <v>7800</v>
      </c>
      <c r="S2633" s="8" t="s">
        <v>7640</v>
      </c>
      <c r="T2633" s="8" t="s">
        <v>7640</v>
      </c>
      <c r="U2633" s="8" t="s">
        <v>7646</v>
      </c>
    </row>
    <row r="2634" spans="1:21" ht="15" customHeight="1" x14ac:dyDescent="0.25">
      <c r="A2634" s="15" t="s">
        <v>3591</v>
      </c>
      <c r="B2634" s="15">
        <v>3846</v>
      </c>
      <c r="D2634" s="10" t="str">
        <f t="shared" si="69"/>
        <v xml:space="preserve">Psathyrella sp. </v>
      </c>
      <c r="E2634" s="19" t="s">
        <v>7801</v>
      </c>
      <c r="F2634" s="12" t="s">
        <v>67</v>
      </c>
      <c r="H2634" s="12" t="s">
        <v>7802</v>
      </c>
      <c r="I2634" s="12" t="s">
        <v>74</v>
      </c>
      <c r="J2634" s="12" t="s">
        <v>1203</v>
      </c>
      <c r="L2634" s="12" t="s">
        <v>3002</v>
      </c>
      <c r="M2634" s="12" t="s">
        <v>3007</v>
      </c>
      <c r="Q2634" s="77" t="s">
        <v>7803</v>
      </c>
      <c r="S2634" s="8" t="s">
        <v>7804</v>
      </c>
      <c r="T2634" s="8" t="s">
        <v>7640</v>
      </c>
      <c r="U2634" s="8" t="s">
        <v>7805</v>
      </c>
    </row>
    <row r="2635" spans="1:21" ht="15" customHeight="1" x14ac:dyDescent="0.25">
      <c r="A2635" s="15" t="s">
        <v>3591</v>
      </c>
      <c r="B2635" s="15">
        <v>3847</v>
      </c>
      <c r="D2635" s="10" t="str">
        <f t="shared" si="69"/>
        <v>Polyporus fodinarum Velen.</v>
      </c>
      <c r="E2635" s="19" t="s">
        <v>5369</v>
      </c>
      <c r="F2635" s="12" t="s">
        <v>7806</v>
      </c>
      <c r="G2635" s="12" t="s">
        <v>7807</v>
      </c>
      <c r="H2635" s="10" t="s">
        <v>7808</v>
      </c>
      <c r="I2635" s="12" t="s">
        <v>74</v>
      </c>
      <c r="J2635" s="12" t="s">
        <v>1203</v>
      </c>
      <c r="L2635" s="12" t="s">
        <v>7668</v>
      </c>
      <c r="Q2635" s="77"/>
      <c r="S2635" s="8" t="s">
        <v>7809</v>
      </c>
    </row>
    <row r="2636" spans="1:21" ht="15" customHeight="1" x14ac:dyDescent="0.25">
      <c r="A2636" s="15" t="s">
        <v>3591</v>
      </c>
      <c r="B2636" s="15">
        <v>3848</v>
      </c>
      <c r="D2636" s="10" t="str">
        <f t="shared" si="69"/>
        <v>Botryodiplodia savulescui Z. Urb.</v>
      </c>
      <c r="E2636" s="12" t="s">
        <v>7810</v>
      </c>
      <c r="F2636" s="12" t="s">
        <v>7811</v>
      </c>
      <c r="G2636" s="12" t="s">
        <v>7812</v>
      </c>
      <c r="H2636" s="38" t="s">
        <v>7821</v>
      </c>
      <c r="I2636" s="12" t="s">
        <v>934</v>
      </c>
      <c r="K2636" s="38"/>
      <c r="L2636" s="12" t="s">
        <v>7813</v>
      </c>
      <c r="O2636" s="12" t="s">
        <v>7715</v>
      </c>
      <c r="Q2636" s="77" t="s">
        <v>7814</v>
      </c>
      <c r="S2636" s="8" t="s">
        <v>7815</v>
      </c>
      <c r="T2636" s="8" t="s">
        <v>7815</v>
      </c>
    </row>
    <row r="2637" spans="1:21" ht="15" customHeight="1" x14ac:dyDescent="0.25">
      <c r="A2637" s="15" t="s">
        <v>3591</v>
      </c>
      <c r="B2637" s="15">
        <v>3849</v>
      </c>
      <c r="D2637" s="10" t="s">
        <v>7819</v>
      </c>
      <c r="E2637" s="12" t="s">
        <v>7816</v>
      </c>
      <c r="F2637" s="12" t="s">
        <v>7817</v>
      </c>
      <c r="G2637" s="12" t="s">
        <v>7818</v>
      </c>
      <c r="H2637" s="10" t="s">
        <v>7820</v>
      </c>
      <c r="I2637" s="12" t="s">
        <v>27</v>
      </c>
      <c r="K2637" s="38"/>
      <c r="L2637" s="12" t="s">
        <v>7822</v>
      </c>
      <c r="M2637" s="12" t="s">
        <v>7823</v>
      </c>
      <c r="O2637" s="12" t="s">
        <v>7826</v>
      </c>
      <c r="Q2637" s="77" t="s">
        <v>7824</v>
      </c>
      <c r="S2637" s="8" t="s">
        <v>7825</v>
      </c>
      <c r="T2637" s="8" t="s">
        <v>7825</v>
      </c>
    </row>
    <row r="2638" spans="1:21" ht="15" customHeight="1" x14ac:dyDescent="0.25">
      <c r="A2638" s="15" t="s">
        <v>3591</v>
      </c>
      <c r="B2638" s="15">
        <v>3850</v>
      </c>
      <c r="D2638" s="10" t="str">
        <f t="shared" si="69"/>
        <v>Rigidoporus sanguinolentus (Alb. &amp; Schwein.) Donk</v>
      </c>
      <c r="E2638" s="12" t="s">
        <v>7827</v>
      </c>
      <c r="F2638" s="12" t="s">
        <v>7828</v>
      </c>
      <c r="G2638" s="12" t="s">
        <v>7829</v>
      </c>
      <c r="H2638" s="38" t="s">
        <v>7830</v>
      </c>
      <c r="I2638" s="12" t="s">
        <v>74</v>
      </c>
      <c r="J2638" s="12" t="s">
        <v>1203</v>
      </c>
      <c r="K2638" s="38" t="s">
        <v>7832</v>
      </c>
      <c r="L2638" s="12" t="s">
        <v>3723</v>
      </c>
      <c r="O2638" s="12" t="s">
        <v>7833</v>
      </c>
      <c r="Q2638" s="77" t="s">
        <v>7831</v>
      </c>
      <c r="S2638" s="8" t="s">
        <v>7640</v>
      </c>
      <c r="T2638" s="8" t="s">
        <v>7640</v>
      </c>
      <c r="U2638" s="8" t="s">
        <v>7646</v>
      </c>
    </row>
    <row r="2639" spans="1:21" ht="15" customHeight="1" x14ac:dyDescent="0.25">
      <c r="A2639" s="15" t="s">
        <v>3591</v>
      </c>
      <c r="B2639" s="15">
        <v>3851</v>
      </c>
      <c r="D2639" s="10" t="str">
        <f t="shared" si="69"/>
        <v>Pachykytospora tuberculosa (Fr.) Kotl. &amp; Pouzar</v>
      </c>
      <c r="E2639" s="38" t="s">
        <v>7834</v>
      </c>
      <c r="F2639" s="38" t="s">
        <v>7835</v>
      </c>
      <c r="G2639" s="38" t="s">
        <v>7693</v>
      </c>
      <c r="H2639" s="38" t="s">
        <v>7836</v>
      </c>
      <c r="I2639" s="12" t="s">
        <v>74</v>
      </c>
      <c r="J2639" s="12" t="s">
        <v>2361</v>
      </c>
      <c r="K2639" s="38" t="s">
        <v>7837</v>
      </c>
      <c r="L2639" s="12" t="s">
        <v>7837</v>
      </c>
      <c r="O2639" s="12" t="s">
        <v>802</v>
      </c>
      <c r="Q2639" s="77" t="s">
        <v>7838</v>
      </c>
      <c r="S2639" s="8" t="s">
        <v>7839</v>
      </c>
      <c r="T2639" s="8" t="s">
        <v>7640</v>
      </c>
      <c r="U2639" s="8" t="s">
        <v>7688</v>
      </c>
    </row>
    <row r="2640" spans="1:21" ht="15" customHeight="1" x14ac:dyDescent="0.25">
      <c r="A2640" s="15" t="s">
        <v>3591</v>
      </c>
      <c r="B2640" s="15">
        <v>3852</v>
      </c>
      <c r="D2640" s="10" t="str">
        <f t="shared" si="69"/>
        <v>Postia fragilis (Fr.) Jülich</v>
      </c>
      <c r="E2640" s="12" t="s">
        <v>7664</v>
      </c>
      <c r="F2640" s="12" t="s">
        <v>1041</v>
      </c>
      <c r="G2640" s="12" t="s">
        <v>7740</v>
      </c>
      <c r="H2640" s="12" t="s">
        <v>7840</v>
      </c>
      <c r="I2640" s="12" t="s">
        <v>74</v>
      </c>
      <c r="J2640" s="12" t="s">
        <v>1203</v>
      </c>
      <c r="K2640" s="38"/>
      <c r="L2640" s="12" t="s">
        <v>7832</v>
      </c>
      <c r="Q2640" s="77" t="s">
        <v>7754</v>
      </c>
      <c r="S2640" s="8" t="s">
        <v>7841</v>
      </c>
      <c r="T2640" s="8" t="s">
        <v>7640</v>
      </c>
      <c r="U2640" s="8" t="s">
        <v>7787</v>
      </c>
    </row>
    <row r="2641" spans="1:21" ht="15" customHeight="1" x14ac:dyDescent="0.25">
      <c r="A2641" s="15" t="s">
        <v>3591</v>
      </c>
      <c r="B2641" s="15">
        <v>3853</v>
      </c>
      <c r="D2641" s="10" t="str">
        <f t="shared" si="69"/>
        <v>Trametes versicolor (L.) Lloyd</v>
      </c>
      <c r="E2641" s="12" t="s">
        <v>7718</v>
      </c>
      <c r="F2641" s="12" t="s">
        <v>5422</v>
      </c>
      <c r="G2641" s="12" t="s">
        <v>7788</v>
      </c>
      <c r="H2641" s="38" t="s">
        <v>7842</v>
      </c>
      <c r="I2641" s="12" t="s">
        <v>74</v>
      </c>
      <c r="J2641" s="12" t="s">
        <v>1203</v>
      </c>
      <c r="K2641" s="38"/>
      <c r="L2641" s="12" t="s">
        <v>7843</v>
      </c>
      <c r="Q2641" s="77" t="s">
        <v>7844</v>
      </c>
      <c r="S2641" s="8" t="s">
        <v>108</v>
      </c>
      <c r="T2641" s="8" t="s">
        <v>7640</v>
      </c>
      <c r="U2641" s="8" t="s">
        <v>7680</v>
      </c>
    </row>
    <row r="2642" spans="1:21" ht="15" customHeight="1" x14ac:dyDescent="0.25">
      <c r="A2642" s="15" t="s">
        <v>3591</v>
      </c>
      <c r="B2642" s="15">
        <v>3854</v>
      </c>
      <c r="D2642" s="10" t="str">
        <f t="shared" si="69"/>
        <v>Phellinus pomaceus (Pers.) Maire</v>
      </c>
      <c r="E2642" s="38" t="s">
        <v>7655</v>
      </c>
      <c r="F2642" s="38" t="s">
        <v>7654</v>
      </c>
      <c r="G2642" s="38" t="s">
        <v>7662</v>
      </c>
      <c r="H2642" s="38" t="s">
        <v>7845</v>
      </c>
      <c r="I2642" s="12" t="s">
        <v>74</v>
      </c>
      <c r="J2642" s="12" t="s">
        <v>1203</v>
      </c>
      <c r="L2642" s="12" t="s">
        <v>7846</v>
      </c>
      <c r="Q2642" s="77" t="s">
        <v>7847</v>
      </c>
      <c r="S2642" s="8" t="s">
        <v>7640</v>
      </c>
      <c r="T2642" s="8" t="s">
        <v>7640</v>
      </c>
      <c r="U2642" s="8" t="s">
        <v>7722</v>
      </c>
    </row>
    <row r="2643" spans="1:21" ht="15" customHeight="1" x14ac:dyDescent="0.25">
      <c r="A2643" s="15" t="s">
        <v>3591</v>
      </c>
      <c r="B2643" s="15">
        <v>3855</v>
      </c>
      <c r="D2643" s="10" t="str">
        <f t="shared" si="69"/>
        <v>Antrodiella serpula (P. Karst.) Spirin &amp; Niemelä</v>
      </c>
      <c r="E2643" s="38" t="s">
        <v>7849</v>
      </c>
      <c r="F2643" s="38" t="s">
        <v>7850</v>
      </c>
      <c r="G2643" s="38" t="s">
        <v>7851</v>
      </c>
      <c r="H2643" s="38" t="s">
        <v>7848</v>
      </c>
      <c r="I2643" s="12" t="s">
        <v>74</v>
      </c>
      <c r="J2643" s="12" t="s">
        <v>1203</v>
      </c>
      <c r="K2643" s="38" t="s">
        <v>7832</v>
      </c>
      <c r="L2643" s="12" t="s">
        <v>3723</v>
      </c>
      <c r="O2643" s="12" t="s">
        <v>2393</v>
      </c>
      <c r="Q2643" s="77" t="s">
        <v>7800</v>
      </c>
      <c r="S2643" s="8" t="s">
        <v>7640</v>
      </c>
      <c r="T2643" s="8" t="s">
        <v>7640</v>
      </c>
      <c r="U2643" s="8" t="s">
        <v>7688</v>
      </c>
    </row>
    <row r="2644" spans="1:21" ht="15" customHeight="1" x14ac:dyDescent="0.25">
      <c r="A2644" s="15" t="s">
        <v>3591</v>
      </c>
      <c r="B2644" s="15">
        <v>3856</v>
      </c>
      <c r="D2644" s="10" t="str">
        <f t="shared" si="69"/>
        <v>Trametopsis cervina (Schwein.) Tomšovský</v>
      </c>
      <c r="E2644" s="38" t="s">
        <v>7853</v>
      </c>
      <c r="F2644" s="38" t="s">
        <v>4990</v>
      </c>
      <c r="G2644" s="38" t="s">
        <v>7854</v>
      </c>
      <c r="H2644" s="38" t="s">
        <v>7852</v>
      </c>
      <c r="I2644" s="12" t="s">
        <v>74</v>
      </c>
      <c r="J2644" s="12" t="s">
        <v>1203</v>
      </c>
      <c r="L2644" s="12" t="s">
        <v>7856</v>
      </c>
      <c r="Q2644" s="77" t="s">
        <v>7855</v>
      </c>
      <c r="S2644" s="8" t="s">
        <v>7796</v>
      </c>
      <c r="T2644" s="8" t="s">
        <v>7640</v>
      </c>
      <c r="U2644" s="8" t="s">
        <v>7688</v>
      </c>
    </row>
    <row r="2645" spans="1:21" ht="15" customHeight="1" x14ac:dyDescent="0.25">
      <c r="A2645" s="15" t="s">
        <v>3591</v>
      </c>
      <c r="B2645" s="15">
        <v>3857</v>
      </c>
      <c r="D2645" s="10" t="str">
        <f t="shared" si="69"/>
        <v>Postia tephroleuca (Fr.) Jülich</v>
      </c>
      <c r="E2645" s="12" t="s">
        <v>7664</v>
      </c>
      <c r="F2645" s="12" t="s">
        <v>7857</v>
      </c>
      <c r="G2645" s="12" t="s">
        <v>7740</v>
      </c>
      <c r="H2645" s="12" t="s">
        <v>7858</v>
      </c>
      <c r="I2645" s="12" t="s">
        <v>74</v>
      </c>
      <c r="J2645" s="12" t="s">
        <v>1203</v>
      </c>
      <c r="L2645" s="12" t="s">
        <v>3723</v>
      </c>
      <c r="O2645" s="12" t="s">
        <v>4641</v>
      </c>
      <c r="Q2645" s="77" t="s">
        <v>7800</v>
      </c>
      <c r="S2645" s="8" t="s">
        <v>7640</v>
      </c>
      <c r="T2645" s="8" t="s">
        <v>7640</v>
      </c>
      <c r="U2645" s="8" t="s">
        <v>7680</v>
      </c>
    </row>
    <row r="2646" spans="1:21" ht="15" customHeight="1" x14ac:dyDescent="0.25">
      <c r="A2646" s="15" t="s">
        <v>3591</v>
      </c>
      <c r="B2646" s="15">
        <v>3858</v>
      </c>
      <c r="D2646" s="12" t="str">
        <f t="shared" si="69"/>
        <v>Schizopora paradoxa (Schrad.) Donk</v>
      </c>
      <c r="E2646" s="12" t="s">
        <v>7859</v>
      </c>
      <c r="F2646" s="12" t="s">
        <v>7023</v>
      </c>
      <c r="G2646" s="12" t="s">
        <v>7860</v>
      </c>
      <c r="H2646" s="12" t="s">
        <v>7861</v>
      </c>
      <c r="I2646" s="12" t="s">
        <v>74</v>
      </c>
      <c r="J2646" s="12" t="s">
        <v>1215</v>
      </c>
      <c r="L2646" s="12" t="s">
        <v>3717</v>
      </c>
      <c r="Q2646" s="77" t="s">
        <v>7862</v>
      </c>
      <c r="S2646" s="8" t="s">
        <v>7863</v>
      </c>
      <c r="T2646" s="8" t="s">
        <v>7640</v>
      </c>
      <c r="U2646" s="8" t="s">
        <v>7688</v>
      </c>
    </row>
    <row r="2647" spans="1:21" ht="15" customHeight="1" x14ac:dyDescent="0.25">
      <c r="A2647" s="15" t="s">
        <v>3591</v>
      </c>
      <c r="B2647" s="15">
        <v>3859</v>
      </c>
      <c r="D2647" s="12" t="str">
        <f t="shared" si="69"/>
        <v>Trametes versicolor (L.) Lloyd</v>
      </c>
      <c r="E2647" s="12" t="s">
        <v>7718</v>
      </c>
      <c r="F2647" s="12" t="s">
        <v>5422</v>
      </c>
      <c r="G2647" s="12" t="s">
        <v>7788</v>
      </c>
      <c r="H2647" s="12" t="s">
        <v>7864</v>
      </c>
      <c r="I2647" s="12" t="s">
        <v>74</v>
      </c>
      <c r="J2647" s="12" t="s">
        <v>1203</v>
      </c>
      <c r="L2647" s="12" t="s">
        <v>3002</v>
      </c>
      <c r="Q2647" s="77" t="s">
        <v>7865</v>
      </c>
      <c r="S2647" s="8" t="s">
        <v>7639</v>
      </c>
      <c r="T2647" s="8" t="s">
        <v>7640</v>
      </c>
      <c r="U2647" s="8" t="s">
        <v>7688</v>
      </c>
    </row>
    <row r="2648" spans="1:21" ht="15" customHeight="1" x14ac:dyDescent="0.25">
      <c r="A2648" s="15" t="s">
        <v>3591</v>
      </c>
      <c r="B2648" s="15">
        <v>3860</v>
      </c>
      <c r="D2648" s="12" t="str">
        <f t="shared" si="69"/>
        <v>Oxyporus obducens (Pers.) Donk</v>
      </c>
      <c r="E2648" s="12" t="s">
        <v>7867</v>
      </c>
      <c r="F2648" s="12" t="s">
        <v>7868</v>
      </c>
      <c r="G2648" s="12" t="s">
        <v>7082</v>
      </c>
      <c r="H2648" s="12" t="s">
        <v>7870</v>
      </c>
      <c r="I2648" s="12" t="s">
        <v>74</v>
      </c>
      <c r="J2648" s="12" t="s">
        <v>1203</v>
      </c>
      <c r="L2648" s="12" t="s">
        <v>3002</v>
      </c>
      <c r="M2648" s="12" t="s">
        <v>3007</v>
      </c>
      <c r="O2648" s="12" t="s">
        <v>7869</v>
      </c>
      <c r="Q2648" s="77" t="s">
        <v>7652</v>
      </c>
      <c r="S2648" s="8" t="s">
        <v>7640</v>
      </c>
      <c r="T2648" s="8" t="s">
        <v>7640</v>
      </c>
      <c r="U2648" s="8" t="s">
        <v>7680</v>
      </c>
    </row>
    <row r="2649" spans="1:21" ht="15" customHeight="1" x14ac:dyDescent="0.25">
      <c r="A2649" s="15" t="s">
        <v>3591</v>
      </c>
      <c r="B2649" s="15">
        <v>3861</v>
      </c>
      <c r="D2649" s="12" t="str">
        <f t="shared" si="69"/>
        <v>Trametes versicolor (L.) Lloyd</v>
      </c>
      <c r="E2649" s="12" t="s">
        <v>7718</v>
      </c>
      <c r="F2649" s="12" t="s">
        <v>5422</v>
      </c>
      <c r="G2649" s="12" t="s">
        <v>7788</v>
      </c>
      <c r="H2649" s="12" t="s">
        <v>7871</v>
      </c>
      <c r="I2649" s="12" t="s">
        <v>74</v>
      </c>
      <c r="J2649" s="12" t="s">
        <v>1203</v>
      </c>
      <c r="L2649" s="12" t="s">
        <v>6937</v>
      </c>
      <c r="O2649" s="12" t="s">
        <v>5227</v>
      </c>
      <c r="Q2649" s="77" t="s">
        <v>7803</v>
      </c>
      <c r="S2649" s="8" t="s">
        <v>7640</v>
      </c>
      <c r="T2649" s="8" t="s">
        <v>7640</v>
      </c>
      <c r="U2649" s="8" t="s">
        <v>7646</v>
      </c>
    </row>
    <row r="2650" spans="1:21" ht="15" customHeight="1" x14ac:dyDescent="0.25">
      <c r="A2650" s="15" t="s">
        <v>3591</v>
      </c>
      <c r="B2650" s="15">
        <v>3862</v>
      </c>
      <c r="D2650" s="12" t="str">
        <f t="shared" si="69"/>
        <v>Antrodia gossypium (Speg.) Ryvarden</v>
      </c>
      <c r="E2650" s="12" t="s">
        <v>7793</v>
      </c>
      <c r="F2650" s="12" t="s">
        <v>7872</v>
      </c>
      <c r="G2650" s="12" t="s">
        <v>7873</v>
      </c>
      <c r="H2650" s="12" t="s">
        <v>7874</v>
      </c>
      <c r="I2650" s="12" t="s">
        <v>7877</v>
      </c>
      <c r="L2650" s="12" t="s">
        <v>7876</v>
      </c>
      <c r="O2650" s="12" t="s">
        <v>7875</v>
      </c>
      <c r="Q2650" s="77" t="s">
        <v>7750</v>
      </c>
      <c r="S2650" s="8" t="s">
        <v>7640</v>
      </c>
      <c r="T2650" s="8" t="s">
        <v>7640</v>
      </c>
      <c r="U2650" s="8" t="s">
        <v>7646</v>
      </c>
    </row>
    <row r="2651" spans="1:21" ht="15" customHeight="1" x14ac:dyDescent="0.25">
      <c r="A2651" s="15" t="s">
        <v>3591</v>
      </c>
      <c r="B2651" s="15">
        <v>3863</v>
      </c>
      <c r="D2651" s="12" t="str">
        <f t="shared" si="69"/>
        <v>Buglossoporus quercinus (Schrad.) Kotl. &amp; Pouzar</v>
      </c>
      <c r="E2651" s="12" t="s">
        <v>7878</v>
      </c>
      <c r="F2651" s="12" t="s">
        <v>7879</v>
      </c>
      <c r="G2651" s="12" t="s">
        <v>7880</v>
      </c>
      <c r="H2651" s="12" t="s">
        <v>7882</v>
      </c>
      <c r="I2651" s="12" t="s">
        <v>7883</v>
      </c>
      <c r="L2651" s="12" t="s">
        <v>7884</v>
      </c>
      <c r="O2651" s="12" t="s">
        <v>7715</v>
      </c>
      <c r="Q2651" s="77" t="s">
        <v>7881</v>
      </c>
      <c r="S2651" s="8" t="s">
        <v>7639</v>
      </c>
      <c r="T2651" s="8" t="s">
        <v>7640</v>
      </c>
      <c r="U2651" s="8" t="s">
        <v>7722</v>
      </c>
    </row>
    <row r="2652" spans="1:21" ht="15" customHeight="1" x14ac:dyDescent="0.25">
      <c r="A2652" s="15" t="s">
        <v>3591</v>
      </c>
      <c r="B2652" s="15">
        <v>3864</v>
      </c>
      <c r="D2652" s="12" t="str">
        <f t="shared" si="69"/>
        <v>Trametes versicolor (L.) Lloyd</v>
      </c>
      <c r="E2652" s="12" t="s">
        <v>7718</v>
      </c>
      <c r="F2652" s="12" t="s">
        <v>5422</v>
      </c>
      <c r="G2652" s="12" t="s">
        <v>7788</v>
      </c>
      <c r="H2652" s="12" t="s">
        <v>7885</v>
      </c>
      <c r="I2652" s="12" t="s">
        <v>74</v>
      </c>
      <c r="J2652" s="12" t="s">
        <v>1203</v>
      </c>
      <c r="L2652" s="12" t="s">
        <v>3002</v>
      </c>
      <c r="M2652" s="12" t="s">
        <v>7709</v>
      </c>
      <c r="O2652" s="12" t="s">
        <v>7886</v>
      </c>
      <c r="Q2652" s="77" t="s">
        <v>7865</v>
      </c>
      <c r="S2652" s="8" t="s">
        <v>7640</v>
      </c>
      <c r="T2652" s="8" t="s">
        <v>7640</v>
      </c>
      <c r="U2652" s="8" t="s">
        <v>7646</v>
      </c>
    </row>
    <row r="2653" spans="1:21" ht="15" customHeight="1" x14ac:dyDescent="0.25">
      <c r="A2653" s="15" t="s">
        <v>3591</v>
      </c>
      <c r="B2653" s="15">
        <v>3865</v>
      </c>
      <c r="D2653" s="12" t="str">
        <f t="shared" si="69"/>
        <v>Trametes tenuis (Berk.) Justo</v>
      </c>
      <c r="E2653" s="12" t="s">
        <v>7718</v>
      </c>
      <c r="F2653" s="12" t="s">
        <v>7887</v>
      </c>
      <c r="G2653" s="12" t="s">
        <v>7888</v>
      </c>
      <c r="H2653" s="12" t="s">
        <v>7836</v>
      </c>
      <c r="I2653" s="12" t="s">
        <v>74</v>
      </c>
      <c r="J2653" s="12" t="s">
        <v>2361</v>
      </c>
      <c r="K2653" s="12" t="s">
        <v>7837</v>
      </c>
      <c r="L2653" s="12" t="s">
        <v>7837</v>
      </c>
      <c r="O2653" s="12" t="s">
        <v>802</v>
      </c>
      <c r="Q2653" s="77" t="s">
        <v>7838</v>
      </c>
      <c r="S2653" s="8" t="s">
        <v>7839</v>
      </c>
      <c r="T2653" s="8" t="s">
        <v>7640</v>
      </c>
      <c r="U2653" s="8" t="s">
        <v>7688</v>
      </c>
    </row>
    <row r="2654" spans="1:21" ht="15" customHeight="1" x14ac:dyDescent="0.25">
      <c r="A2654" s="15" t="s">
        <v>3591</v>
      </c>
      <c r="B2654" s="15">
        <v>3866</v>
      </c>
      <c r="D2654" s="12" t="str">
        <f t="shared" si="69"/>
        <v>Bjerkandera fumosa (Pers.) P. Karst.</v>
      </c>
      <c r="E2654" s="12" t="s">
        <v>7643</v>
      </c>
      <c r="F2654" s="12" t="s">
        <v>7644</v>
      </c>
      <c r="G2654" s="12" t="s">
        <v>7645</v>
      </c>
      <c r="H2654" s="12" t="s">
        <v>7889</v>
      </c>
      <c r="I2654" s="12" t="s">
        <v>74</v>
      </c>
      <c r="J2654" s="12" t="s">
        <v>1203</v>
      </c>
      <c r="L2654" s="12" t="s">
        <v>3002</v>
      </c>
      <c r="M2654" s="12" t="s">
        <v>3007</v>
      </c>
      <c r="O2654" s="12" t="s">
        <v>7890</v>
      </c>
      <c r="Q2654" s="77" t="s">
        <v>7891</v>
      </c>
      <c r="S2654" s="8" t="s">
        <v>7639</v>
      </c>
      <c r="T2654" s="8" t="s">
        <v>7640</v>
      </c>
      <c r="U2654" s="8" t="s">
        <v>7646</v>
      </c>
    </row>
    <row r="2655" spans="1:21" ht="15" customHeight="1" x14ac:dyDescent="0.25">
      <c r="A2655" s="15" t="s">
        <v>3591</v>
      </c>
      <c r="B2655" s="15">
        <v>3867</v>
      </c>
      <c r="D2655" s="12" t="str">
        <f t="shared" si="69"/>
        <v>Amphinema byssoides (Pers.) J. Erikss.</v>
      </c>
      <c r="E2655" s="12" t="s">
        <v>7892</v>
      </c>
      <c r="F2655" s="12" t="s">
        <v>7893</v>
      </c>
      <c r="G2655" s="12" t="s">
        <v>7122</v>
      </c>
      <c r="H2655" s="12" t="s">
        <v>7895</v>
      </c>
      <c r="I2655" s="12" t="s">
        <v>74</v>
      </c>
      <c r="L2655" s="12" t="s">
        <v>7719</v>
      </c>
      <c r="Q2655" s="77" t="s">
        <v>7711</v>
      </c>
      <c r="S2655" s="8" t="s">
        <v>7640</v>
      </c>
      <c r="T2655" s="8" t="s">
        <v>7640</v>
      </c>
      <c r="U2655" s="8" t="s">
        <v>7894</v>
      </c>
    </row>
    <row r="2656" spans="1:21" ht="15" customHeight="1" x14ac:dyDescent="0.25">
      <c r="A2656" s="15" t="s">
        <v>3591</v>
      </c>
      <c r="B2656" s="15">
        <v>3868</v>
      </c>
      <c r="D2656" s="12" t="str">
        <f t="shared" si="69"/>
        <v>Gloeophyllum odoratum (Wulfen) Imazeki</v>
      </c>
      <c r="E2656" s="12" t="s">
        <v>7896</v>
      </c>
      <c r="F2656" s="12" t="s">
        <v>7897</v>
      </c>
      <c r="G2656" s="12" t="s">
        <v>7898</v>
      </c>
      <c r="H2656" s="12" t="s">
        <v>7899</v>
      </c>
      <c r="I2656" s="12" t="s">
        <v>74</v>
      </c>
      <c r="J2656" s="12" t="s">
        <v>1203</v>
      </c>
      <c r="L2656" s="12" t="s">
        <v>7902</v>
      </c>
      <c r="M2656" s="12" t="s">
        <v>7903</v>
      </c>
      <c r="Q2656" s="77" t="s">
        <v>7900</v>
      </c>
      <c r="S2656" s="8" t="s">
        <v>7901</v>
      </c>
      <c r="T2656" s="8" t="s">
        <v>7640</v>
      </c>
      <c r="U2656" s="8" t="s">
        <v>7646</v>
      </c>
    </row>
    <row r="2657" spans="1:21" ht="15" customHeight="1" x14ac:dyDescent="0.25">
      <c r="A2657" s="15" t="s">
        <v>3591</v>
      </c>
      <c r="B2657" s="15">
        <v>3869</v>
      </c>
      <c r="D2657" s="12" t="str">
        <f t="shared" si="69"/>
        <v>Hydnum repandum L.</v>
      </c>
      <c r="E2657" s="12" t="s">
        <v>7904</v>
      </c>
      <c r="F2657" s="12" t="s">
        <v>7905</v>
      </c>
      <c r="G2657" s="12" t="s">
        <v>7906</v>
      </c>
      <c r="H2657" s="12" t="s">
        <v>7907</v>
      </c>
      <c r="I2657" s="12" t="s">
        <v>74</v>
      </c>
      <c r="J2657" s="12" t="s">
        <v>1203</v>
      </c>
      <c r="L2657" s="12" t="s">
        <v>2344</v>
      </c>
      <c r="Q2657" s="77" t="s">
        <v>7758</v>
      </c>
      <c r="S2657" s="8" t="s">
        <v>7908</v>
      </c>
      <c r="T2657" s="8" t="s">
        <v>7640</v>
      </c>
      <c r="U2657" s="8" t="s">
        <v>7752</v>
      </c>
    </row>
    <row r="2658" spans="1:21" ht="15" customHeight="1" x14ac:dyDescent="0.25">
      <c r="A2658" s="15" t="s">
        <v>3591</v>
      </c>
      <c r="B2658" s="15">
        <v>3870</v>
      </c>
      <c r="D2658" s="12" t="str">
        <f t="shared" si="69"/>
        <v>Cerioporus squamosus (Huds.) Quél.</v>
      </c>
      <c r="E2658" s="12" t="s">
        <v>7909</v>
      </c>
      <c r="F2658" s="12" t="s">
        <v>7910</v>
      </c>
      <c r="G2658" s="12" t="s">
        <v>7911</v>
      </c>
      <c r="H2658" s="12" t="s">
        <v>7912</v>
      </c>
      <c r="I2658" s="12" t="s">
        <v>74</v>
      </c>
      <c r="J2658" s="12" t="s">
        <v>1203</v>
      </c>
      <c r="K2658" s="12" t="s">
        <v>3002</v>
      </c>
      <c r="L2658" s="12" t="s">
        <v>7913</v>
      </c>
      <c r="Q2658" s="77" t="s">
        <v>7914</v>
      </c>
      <c r="S2658" s="8" t="s">
        <v>7915</v>
      </c>
      <c r="T2658" s="8" t="s">
        <v>7640</v>
      </c>
      <c r="U2658" s="8" t="s">
        <v>7680</v>
      </c>
    </row>
    <row r="2659" spans="1:21" ht="15" customHeight="1" x14ac:dyDescent="0.25">
      <c r="A2659" s="15" t="s">
        <v>3591</v>
      </c>
      <c r="B2659" s="15">
        <v>3871</v>
      </c>
      <c r="D2659" s="12" t="str">
        <f t="shared" si="69"/>
        <v>Daedaleopsis confragosa (Bolton) J. Schröt.</v>
      </c>
      <c r="E2659" s="12" t="s">
        <v>5572</v>
      </c>
      <c r="F2659" s="12" t="s">
        <v>5573</v>
      </c>
      <c r="G2659" s="12" t="s">
        <v>7916</v>
      </c>
      <c r="H2659" s="12" t="s">
        <v>7917</v>
      </c>
      <c r="I2659" t="s">
        <v>74</v>
      </c>
      <c r="J2659"/>
      <c r="K2659"/>
      <c r="L2659" t="s">
        <v>7918</v>
      </c>
      <c r="Q2659" s="77" t="s">
        <v>7919</v>
      </c>
      <c r="S2659" s="8" t="s">
        <v>7920</v>
      </c>
      <c r="T2659" s="8" t="s">
        <v>7640</v>
      </c>
      <c r="U2659" s="8" t="s">
        <v>7646</v>
      </c>
    </row>
    <row r="2660" spans="1:21" ht="15" customHeight="1" x14ac:dyDescent="0.25">
      <c r="A2660" s="15" t="s">
        <v>3591</v>
      </c>
      <c r="B2660" s="15">
        <v>3872</v>
      </c>
      <c r="D2660" s="12" t="str">
        <f t="shared" si="69"/>
        <v>Gloeophyllum trabeum  (Pers.) Murrill</v>
      </c>
      <c r="E2660" s="12" t="s">
        <v>7896</v>
      </c>
      <c r="F2660" s="12" t="s">
        <v>7921</v>
      </c>
      <c r="G2660" s="12" t="s">
        <v>7922</v>
      </c>
      <c r="H2660" s="12" t="s">
        <v>7923</v>
      </c>
      <c r="I2660" t="s">
        <v>74</v>
      </c>
      <c r="J2660" t="s">
        <v>1203</v>
      </c>
      <c r="K2660"/>
      <c r="L2660" t="s">
        <v>3002</v>
      </c>
      <c r="M2660" s="12" t="s">
        <v>7709</v>
      </c>
      <c r="O2660" s="12" t="s">
        <v>7694</v>
      </c>
      <c r="Q2660" s="77" t="s">
        <v>7687</v>
      </c>
      <c r="S2660" s="8" t="s">
        <v>7908</v>
      </c>
      <c r="T2660" s="8" t="s">
        <v>7640</v>
      </c>
      <c r="U2660" s="8" t="s">
        <v>7646</v>
      </c>
    </row>
    <row r="2661" spans="1:21" ht="15" customHeight="1" x14ac:dyDescent="0.25">
      <c r="A2661" s="15" t="s">
        <v>3591</v>
      </c>
      <c r="B2661" s="15">
        <v>3873</v>
      </c>
      <c r="D2661" s="12" t="str">
        <f t="shared" si="69"/>
        <v>Serpula tignicola (Harmsen) M.P. Christ.</v>
      </c>
      <c r="E2661" s="12" t="s">
        <v>7924</v>
      </c>
      <c r="F2661" s="12" t="s">
        <v>7925</v>
      </c>
      <c r="G2661" s="12" t="s">
        <v>7926</v>
      </c>
      <c r="H2661" s="12" t="s">
        <v>7927</v>
      </c>
      <c r="I2661" t="s">
        <v>74</v>
      </c>
      <c r="J2661" t="s">
        <v>1203</v>
      </c>
      <c r="K2661" t="s">
        <v>3002</v>
      </c>
      <c r="L2661" t="s">
        <v>3002</v>
      </c>
      <c r="Q2661" s="77" t="s">
        <v>7928</v>
      </c>
      <c r="S2661" s="8" t="s">
        <v>7640</v>
      </c>
      <c r="T2661" s="8" t="s">
        <v>7640</v>
      </c>
      <c r="U2661" s="8" t="s">
        <v>7929</v>
      </c>
    </row>
    <row r="2662" spans="1:21" ht="15" customHeight="1" x14ac:dyDescent="0.25">
      <c r="A2662" s="15" t="s">
        <v>3591</v>
      </c>
      <c r="B2662" s="15">
        <v>3874</v>
      </c>
      <c r="D2662" s="12" t="str">
        <f t="shared" si="69"/>
        <v>Hydnocristella himantia (Schwein.) R.H. Petersen</v>
      </c>
      <c r="E2662" s="12" t="s">
        <v>7930</v>
      </c>
      <c r="F2662" s="12" t="s">
        <v>7931</v>
      </c>
      <c r="G2662" s="12" t="s">
        <v>7932</v>
      </c>
      <c r="H2662" s="12" t="s">
        <v>7933</v>
      </c>
      <c r="I2662" t="s">
        <v>74</v>
      </c>
      <c r="J2662" t="s">
        <v>1203</v>
      </c>
      <c r="K2662"/>
      <c r="L2662" t="s">
        <v>7719</v>
      </c>
      <c r="O2662" s="12" t="s">
        <v>7712</v>
      </c>
      <c r="Q2662" s="77" t="s">
        <v>7934</v>
      </c>
      <c r="S2662" s="8" t="s">
        <v>7640</v>
      </c>
      <c r="T2662" s="8" t="s">
        <v>7640</v>
      </c>
      <c r="U2662" s="8" t="s">
        <v>7929</v>
      </c>
    </row>
    <row r="2663" spans="1:21" ht="15" customHeight="1" x14ac:dyDescent="0.25">
      <c r="A2663" s="15" t="s">
        <v>3591</v>
      </c>
      <c r="B2663" s="15">
        <v>3875</v>
      </c>
      <c r="D2663" s="12" t="str">
        <f t="shared" si="69"/>
        <v>Sarcodontia crocea (Schwein.) Kotl.</v>
      </c>
      <c r="E2663" s="12" t="s">
        <v>7935</v>
      </c>
      <c r="F2663" s="12" t="s">
        <v>103</v>
      </c>
      <c r="G2663" s="12" t="s">
        <v>7936</v>
      </c>
      <c r="H2663" s="12" t="s">
        <v>7937</v>
      </c>
      <c r="I2663" t="s">
        <v>74</v>
      </c>
      <c r="J2663" t="s">
        <v>1203</v>
      </c>
      <c r="K2663" t="s">
        <v>7832</v>
      </c>
      <c r="L2663" t="s">
        <v>7719</v>
      </c>
      <c r="O2663" s="12" t="s">
        <v>7938</v>
      </c>
      <c r="Q2663" s="77" t="s">
        <v>7939</v>
      </c>
      <c r="S2663" s="8" t="s">
        <v>7640</v>
      </c>
      <c r="T2663" s="8" t="s">
        <v>7640</v>
      </c>
      <c r="U2663" s="8" t="s">
        <v>7940</v>
      </c>
    </row>
    <row r="2664" spans="1:21" ht="15" customHeight="1" x14ac:dyDescent="0.25">
      <c r="A2664" s="15" t="s">
        <v>3591</v>
      </c>
      <c r="B2664" s="15">
        <v>3876</v>
      </c>
      <c r="D2664" s="12" t="str">
        <f t="shared" si="69"/>
        <v>Resinicium bicolor (Alb. &amp; Schwein.) Parmasto</v>
      </c>
      <c r="E2664" s="12" t="s">
        <v>7941</v>
      </c>
      <c r="F2664" s="12" t="s">
        <v>7942</v>
      </c>
      <c r="G2664" s="12" t="s">
        <v>7943</v>
      </c>
      <c r="H2664" s="12" t="s">
        <v>7945</v>
      </c>
      <c r="I2664" t="s">
        <v>74</v>
      </c>
      <c r="J2664" t="s">
        <v>1203</v>
      </c>
      <c r="K2664"/>
      <c r="L2664" t="s">
        <v>7719</v>
      </c>
      <c r="O2664" s="12" t="s">
        <v>4641</v>
      </c>
      <c r="Q2664" s="77" t="s">
        <v>7944</v>
      </c>
      <c r="S2664" s="8" t="s">
        <v>7640</v>
      </c>
      <c r="T2664" s="8" t="s">
        <v>108</v>
      </c>
      <c r="U2664" s="8" t="s">
        <v>7929</v>
      </c>
    </row>
    <row r="2665" spans="1:21" ht="15" customHeight="1" x14ac:dyDescent="0.25">
      <c r="A2665" s="15" t="s">
        <v>3591</v>
      </c>
      <c r="B2665" s="15">
        <v>3877</v>
      </c>
      <c r="D2665" s="12" t="str">
        <f t="shared" ref="D2665:D2696" si="70">E2665&amp;" "&amp;F2665&amp;" "&amp;G2665</f>
        <v>Puccinia graminis Pers.</v>
      </c>
      <c r="E2665" s="12" t="s">
        <v>7946</v>
      </c>
      <c r="F2665" s="12" t="s">
        <v>7947</v>
      </c>
      <c r="G2665" s="12" t="s">
        <v>2630</v>
      </c>
      <c r="H2665" s="12" t="s">
        <v>7949</v>
      </c>
      <c r="I2665" t="s">
        <v>74</v>
      </c>
      <c r="J2665" t="s">
        <v>1242</v>
      </c>
      <c r="K2665"/>
      <c r="L2665" t="s">
        <v>7948</v>
      </c>
      <c r="M2665" s="12" t="s">
        <v>7951</v>
      </c>
      <c r="O2665" s="12" t="s">
        <v>7950</v>
      </c>
      <c r="Q2665" s="77" t="s">
        <v>7952</v>
      </c>
      <c r="S2665" s="8" t="s">
        <v>7815</v>
      </c>
      <c r="T2665" s="8" t="s">
        <v>7815</v>
      </c>
    </row>
    <row r="2666" spans="1:21" ht="15" customHeight="1" x14ac:dyDescent="0.25">
      <c r="A2666" s="15" t="s">
        <v>3591</v>
      </c>
      <c r="B2666" s="15">
        <v>3878</v>
      </c>
      <c r="D2666" s="12" t="str">
        <f t="shared" si="70"/>
        <v>Puccinia hordei G.H. Otth</v>
      </c>
      <c r="E2666" s="12" t="s">
        <v>7946</v>
      </c>
      <c r="F2666" s="12" t="s">
        <v>7953</v>
      </c>
      <c r="G2666" s="12" t="s">
        <v>7954</v>
      </c>
      <c r="H2666" s="12" t="s">
        <v>7955</v>
      </c>
      <c r="I2666" t="s">
        <v>74</v>
      </c>
      <c r="J2666"/>
      <c r="K2666" t="s">
        <v>7058</v>
      </c>
      <c r="L2666" t="s">
        <v>7957</v>
      </c>
      <c r="O2666" s="12" t="s">
        <v>7956</v>
      </c>
      <c r="Q2666" s="77" t="s">
        <v>7964</v>
      </c>
      <c r="S2666" s="8" t="s">
        <v>7958</v>
      </c>
      <c r="T2666" s="8" t="s">
        <v>108</v>
      </c>
    </row>
    <row r="2667" spans="1:21" ht="15" customHeight="1" x14ac:dyDescent="0.25">
      <c r="A2667" s="15" t="s">
        <v>3591</v>
      </c>
      <c r="B2667" s="15">
        <v>3879</v>
      </c>
      <c r="D2667" s="12" t="str">
        <f t="shared" si="70"/>
        <v>Mycena aridiphila Cejp</v>
      </c>
      <c r="E2667" s="12" t="s">
        <v>7960</v>
      </c>
      <c r="F2667" s="12" t="s">
        <v>7961</v>
      </c>
      <c r="G2667" s="12" t="s">
        <v>7962</v>
      </c>
      <c r="H2667" s="12" t="s">
        <v>7963</v>
      </c>
      <c r="I2667" t="s">
        <v>74</v>
      </c>
      <c r="J2667" t="s">
        <v>1180</v>
      </c>
      <c r="K2667"/>
      <c r="L2667" t="s">
        <v>1405</v>
      </c>
      <c r="Q2667" s="54">
        <v>9782</v>
      </c>
      <c r="S2667" s="8" t="s">
        <v>7695</v>
      </c>
      <c r="T2667" s="8" t="s">
        <v>7695</v>
      </c>
      <c r="U2667" s="8" t="s">
        <v>7968</v>
      </c>
    </row>
    <row r="2668" spans="1:21" ht="15" customHeight="1" x14ac:dyDescent="0.25">
      <c r="A2668" s="15" t="s">
        <v>3591</v>
      </c>
      <c r="B2668" s="15">
        <v>3880</v>
      </c>
      <c r="D2668" s="12" t="str">
        <f t="shared" si="70"/>
        <v>Mycena sericea Cejp</v>
      </c>
      <c r="E2668" s="12" t="s">
        <v>7960</v>
      </c>
      <c r="F2668" s="12" t="s">
        <v>7966</v>
      </c>
      <c r="G2668" s="12" t="s">
        <v>7962</v>
      </c>
      <c r="H2668" s="12" t="s">
        <v>7967</v>
      </c>
      <c r="I2668" t="s">
        <v>74</v>
      </c>
      <c r="J2668" t="s">
        <v>1203</v>
      </c>
      <c r="K2668"/>
      <c r="L2668" t="s">
        <v>7013</v>
      </c>
      <c r="Q2668" s="54">
        <v>10094</v>
      </c>
      <c r="S2668" s="8" t="s">
        <v>7695</v>
      </c>
      <c r="T2668" s="8" t="s">
        <v>7695</v>
      </c>
      <c r="U2668" s="8" t="s">
        <v>7965</v>
      </c>
    </row>
    <row r="2669" spans="1:21" ht="15" customHeight="1" x14ac:dyDescent="0.25">
      <c r="A2669" s="15" t="s">
        <v>3591</v>
      </c>
      <c r="B2669" s="15">
        <v>3881</v>
      </c>
      <c r="D2669" s="12" t="str">
        <f t="shared" si="70"/>
        <v>Auriscalpium vulgare Gray</v>
      </c>
      <c r="E2669" s="12" t="s">
        <v>7969</v>
      </c>
      <c r="F2669" s="12" t="s">
        <v>7970</v>
      </c>
      <c r="G2669" s="12" t="s">
        <v>7971</v>
      </c>
      <c r="H2669" s="12" t="s">
        <v>7972</v>
      </c>
      <c r="I2669" t="s">
        <v>74</v>
      </c>
      <c r="J2669" t="s">
        <v>1203</v>
      </c>
      <c r="K2669" t="s">
        <v>7832</v>
      </c>
      <c r="L2669" t="s">
        <v>7719</v>
      </c>
      <c r="Q2669" s="77" t="s">
        <v>7973</v>
      </c>
      <c r="S2669" s="8" t="s">
        <v>7640</v>
      </c>
      <c r="T2669" s="8" t="s">
        <v>7640</v>
      </c>
    </row>
    <row r="2670" spans="1:21" ht="15" customHeight="1" x14ac:dyDescent="0.25">
      <c r="A2670" s="15" t="s">
        <v>3591</v>
      </c>
      <c r="B2670" s="15">
        <v>3882</v>
      </c>
      <c r="D2670" s="12" t="str">
        <f t="shared" si="70"/>
        <v>Phellodon niger (Fr.) P. Karst.</v>
      </c>
      <c r="E2670" s="12" t="s">
        <v>7976</v>
      </c>
      <c r="F2670" s="12" t="s">
        <v>7977</v>
      </c>
      <c r="G2670" s="12" t="s">
        <v>7727</v>
      </c>
      <c r="H2670" s="12" t="s">
        <v>7979</v>
      </c>
      <c r="I2670" t="s">
        <v>74</v>
      </c>
      <c r="J2670" t="s">
        <v>1203</v>
      </c>
      <c r="K2670" t="s">
        <v>7832</v>
      </c>
      <c r="L2670" t="s">
        <v>7719</v>
      </c>
      <c r="Q2670" s="12">
        <v>1915</v>
      </c>
      <c r="S2670" s="8" t="s">
        <v>7640</v>
      </c>
      <c r="T2670" s="8" t="s">
        <v>7640</v>
      </c>
      <c r="U2670" s="8" t="s">
        <v>7978</v>
      </c>
    </row>
    <row r="2671" spans="1:21" ht="15" customHeight="1" x14ac:dyDescent="0.25">
      <c r="A2671" s="15" t="s">
        <v>3591</v>
      </c>
      <c r="B2671" s="15">
        <v>3883</v>
      </c>
      <c r="D2671" s="12" t="str">
        <f t="shared" si="70"/>
        <v>Auriscalpium vulgare Gray</v>
      </c>
      <c r="E2671" s="12" t="s">
        <v>7969</v>
      </c>
      <c r="F2671" s="12" t="s">
        <v>7970</v>
      </c>
      <c r="G2671" s="12" t="s">
        <v>7971</v>
      </c>
      <c r="H2671" s="12" t="s">
        <v>7980</v>
      </c>
      <c r="I2671" t="s">
        <v>74</v>
      </c>
      <c r="J2671" t="s">
        <v>1203</v>
      </c>
      <c r="K2671" t="s">
        <v>7668</v>
      </c>
      <c r="L2671" t="s">
        <v>3599</v>
      </c>
      <c r="Q2671" s="12" t="s">
        <v>7981</v>
      </c>
      <c r="S2671" s="8" t="s">
        <v>7796</v>
      </c>
      <c r="T2671" s="8" t="s">
        <v>7640</v>
      </c>
      <c r="U2671" s="8" t="s">
        <v>7695</v>
      </c>
    </row>
    <row r="2672" spans="1:21" ht="15" customHeight="1" x14ac:dyDescent="0.25">
      <c r="A2672" s="15" t="s">
        <v>3591</v>
      </c>
      <c r="B2672" s="15">
        <v>3884</v>
      </c>
      <c r="D2672" s="12" t="str">
        <f t="shared" si="70"/>
        <v>Auriscalpium vulgare Gray</v>
      </c>
      <c r="E2672" s="12" t="s">
        <v>7969</v>
      </c>
      <c r="F2672" s="12" t="s">
        <v>7970</v>
      </c>
      <c r="G2672" s="12" t="s">
        <v>7971</v>
      </c>
      <c r="H2672" s="12" t="s">
        <v>7982</v>
      </c>
      <c r="I2672" t="s">
        <v>74</v>
      </c>
      <c r="J2672" t="s">
        <v>1203</v>
      </c>
      <c r="K2672" t="s">
        <v>7832</v>
      </c>
      <c r="L2672" t="s">
        <v>7832</v>
      </c>
      <c r="Q2672" s="54">
        <v>10092</v>
      </c>
      <c r="S2672" s="8" t="s">
        <v>7695</v>
      </c>
      <c r="T2672" s="8" t="s">
        <v>7695</v>
      </c>
    </row>
    <row r="2673" spans="1:20" ht="15" customHeight="1" x14ac:dyDescent="0.25">
      <c r="A2673" s="15" t="s">
        <v>3591</v>
      </c>
      <c r="B2673" s="15">
        <v>3885</v>
      </c>
      <c r="D2673" s="12" t="str">
        <f t="shared" si="70"/>
        <v>Gloeophyllum abietinum (Bull.) P. Karst.</v>
      </c>
      <c r="E2673" s="12" t="s">
        <v>7896</v>
      </c>
      <c r="F2673" s="12" t="s">
        <v>7983</v>
      </c>
      <c r="G2673" s="12" t="s">
        <v>7984</v>
      </c>
      <c r="H2673" s="12" t="s">
        <v>7985</v>
      </c>
      <c r="I2673" t="s">
        <v>74</v>
      </c>
      <c r="J2673" t="s">
        <v>1203</v>
      </c>
      <c r="K2673" t="s">
        <v>7668</v>
      </c>
      <c r="L2673"/>
      <c r="Q2673" s="12">
        <v>1919</v>
      </c>
      <c r="S2673" s="8" t="s">
        <v>7809</v>
      </c>
      <c r="T2673" s="8" t="s">
        <v>7640</v>
      </c>
    </row>
    <row r="2674" spans="1:20" ht="15" customHeight="1" x14ac:dyDescent="0.25">
      <c r="A2674" s="15" t="s">
        <v>3591</v>
      </c>
      <c r="B2674" s="15">
        <v>3886</v>
      </c>
      <c r="D2674" s="10" t="str">
        <f t="shared" si="70"/>
        <v>Bovista dryina (Morgan) Demoulin</v>
      </c>
      <c r="E2674" s="12" t="s">
        <v>7986</v>
      </c>
      <c r="F2674" s="12" t="s">
        <v>7987</v>
      </c>
      <c r="G2674" s="12" t="s">
        <v>7988</v>
      </c>
      <c r="H2674" s="12" t="s">
        <v>7991</v>
      </c>
      <c r="I2674" t="s">
        <v>7989</v>
      </c>
      <c r="J2674" t="s">
        <v>7993</v>
      </c>
      <c r="K2674" t="s">
        <v>7990</v>
      </c>
      <c r="L2674"/>
      <c r="S2674" s="8" t="s">
        <v>7992</v>
      </c>
      <c r="T2674" s="8" t="s">
        <v>7992</v>
      </c>
    </row>
    <row r="2675" spans="1:20" ht="15" customHeight="1" x14ac:dyDescent="0.25">
      <c r="A2675" s="15" t="s">
        <v>3591</v>
      </c>
      <c r="B2675" s="15">
        <v>3887</v>
      </c>
      <c r="D2675" s="10" t="str">
        <f t="shared" si="70"/>
        <v>Mycena arcangeliana Bres.</v>
      </c>
      <c r="E2675" s="12" t="s">
        <v>7960</v>
      </c>
      <c r="F2675" s="12" t="s">
        <v>7994</v>
      </c>
      <c r="G2675" s="12" t="s">
        <v>7995</v>
      </c>
      <c r="H2675" s="38" t="s">
        <v>7996</v>
      </c>
      <c r="I2675" t="s">
        <v>1648</v>
      </c>
      <c r="J2675"/>
      <c r="K2675" t="s">
        <v>7998</v>
      </c>
      <c r="L2675" t="s">
        <v>7998</v>
      </c>
      <c r="M2675" s="12" t="s">
        <v>7999</v>
      </c>
      <c r="O2675" s="12" t="s">
        <v>8000</v>
      </c>
      <c r="Q2675" s="12">
        <v>1903</v>
      </c>
      <c r="S2675" s="8" t="s">
        <v>7997</v>
      </c>
      <c r="T2675" s="8" t="s">
        <v>7997</v>
      </c>
    </row>
    <row r="2676" spans="1:20" ht="15" customHeight="1" x14ac:dyDescent="0.25">
      <c r="A2676" s="15" t="s">
        <v>3591</v>
      </c>
      <c r="B2676" s="15">
        <v>3888</v>
      </c>
      <c r="D2676" s="10" t="str">
        <f t="shared" si="70"/>
        <v>Auriscalpium vulgare Gray</v>
      </c>
      <c r="E2676" s="12" t="s">
        <v>7969</v>
      </c>
      <c r="F2676" s="12" t="s">
        <v>7970</v>
      </c>
      <c r="G2676" s="12" t="s">
        <v>7971</v>
      </c>
      <c r="H2676" s="12" t="s">
        <v>8148</v>
      </c>
      <c r="I2676" t="s">
        <v>74</v>
      </c>
      <c r="J2676" t="s">
        <v>1203</v>
      </c>
      <c r="K2676"/>
      <c r="L2676" t="s">
        <v>7785</v>
      </c>
      <c r="Q2676" s="12" t="s">
        <v>8001</v>
      </c>
      <c r="S2676" s="8" t="s">
        <v>7695</v>
      </c>
      <c r="T2676" s="8" t="s">
        <v>7695</v>
      </c>
    </row>
    <row r="2677" spans="1:20" ht="15" customHeight="1" x14ac:dyDescent="0.25">
      <c r="A2677" s="15" t="s">
        <v>3591</v>
      </c>
      <c r="B2677" s="15">
        <v>3889</v>
      </c>
      <c r="D2677" s="10" t="str">
        <f t="shared" si="70"/>
        <v>Agaricus trachycephalus F. Muell. &amp; Kalchbr.</v>
      </c>
      <c r="E2677" s="12" t="s">
        <v>8002</v>
      </c>
      <c r="F2677" s="12" t="s">
        <v>8003</v>
      </c>
      <c r="G2677" s="12" t="s">
        <v>8004</v>
      </c>
      <c r="H2677" s="12" t="s">
        <v>8005</v>
      </c>
      <c r="I2677" t="s">
        <v>8006</v>
      </c>
      <c r="J2677"/>
      <c r="K2677" t="s">
        <v>8009</v>
      </c>
      <c r="L2677" t="s">
        <v>8010</v>
      </c>
      <c r="M2677" s="12" t="s">
        <v>8007</v>
      </c>
      <c r="Q2677" s="12" t="s">
        <v>8008</v>
      </c>
    </row>
    <row r="2678" spans="1:20" ht="15" customHeight="1" x14ac:dyDescent="0.25">
      <c r="A2678" s="15" t="s">
        <v>3591</v>
      </c>
      <c r="B2678" s="15">
        <v>3890</v>
      </c>
      <c r="C2678" s="12">
        <v>236</v>
      </c>
      <c r="D2678" s="10" t="str">
        <f t="shared" si="70"/>
        <v>Trichophea gregaria (Rehm) Boud.</v>
      </c>
      <c r="E2678" s="12" t="s">
        <v>8011</v>
      </c>
      <c r="F2678" s="12" t="s">
        <v>8012</v>
      </c>
      <c r="G2678" t="s">
        <v>8013</v>
      </c>
      <c r="H2678" s="38" t="s">
        <v>8014</v>
      </c>
      <c r="I2678" t="s">
        <v>74</v>
      </c>
      <c r="J2678"/>
      <c r="K2678"/>
      <c r="L2678" t="s">
        <v>8016</v>
      </c>
      <c r="M2678" t="s">
        <v>8017</v>
      </c>
      <c r="O2678" t="s">
        <v>952</v>
      </c>
      <c r="P2678" t="s">
        <v>8015</v>
      </c>
      <c r="Q2678" s="54">
        <v>41930</v>
      </c>
      <c r="S2678" s="8" t="s">
        <v>3598</v>
      </c>
    </row>
    <row r="2679" spans="1:20" ht="15" customHeight="1" x14ac:dyDescent="0.25">
      <c r="A2679" s="15" t="s">
        <v>3591</v>
      </c>
      <c r="B2679" s="15">
        <v>3891</v>
      </c>
      <c r="C2679" s="12">
        <v>152</v>
      </c>
      <c r="D2679" s="10" t="str">
        <f t="shared" si="70"/>
        <v>Hypocrea pulvinata Fuckel</v>
      </c>
      <c r="E2679" s="12" t="s">
        <v>8018</v>
      </c>
      <c r="F2679" s="12" t="s">
        <v>8019</v>
      </c>
      <c r="G2679" t="s">
        <v>8020</v>
      </c>
      <c r="H2679" s="38" t="str">
        <f>H2697</f>
        <v>Poroptyche candida Beck</v>
      </c>
      <c r="I2679" t="s">
        <v>74</v>
      </c>
      <c r="J2679" t="s">
        <v>1242</v>
      </c>
      <c r="K2679"/>
      <c r="L2679"/>
      <c r="M2679" t="s">
        <v>8023</v>
      </c>
      <c r="N2679">
        <v>848</v>
      </c>
      <c r="O2679" t="s">
        <v>8021</v>
      </c>
      <c r="P2679" t="s">
        <v>8022</v>
      </c>
      <c r="Q2679" s="80">
        <v>41179</v>
      </c>
      <c r="S2679" s="8" t="s">
        <v>3598</v>
      </c>
      <c r="T2679" s="8" t="s">
        <v>3598</v>
      </c>
    </row>
    <row r="2680" spans="1:20" ht="15" customHeight="1" x14ac:dyDescent="0.25">
      <c r="A2680" s="15" t="s">
        <v>3591</v>
      </c>
      <c r="B2680" s="15">
        <v>3892</v>
      </c>
      <c r="C2680" s="12">
        <v>270</v>
      </c>
      <c r="D2680" s="10" t="str">
        <f t="shared" si="70"/>
        <v>Beltrania rhombica Penz.</v>
      </c>
      <c r="E2680" s="12" t="s">
        <v>8024</v>
      </c>
      <c r="F2680" s="12" t="s">
        <v>8025</v>
      </c>
      <c r="G2680" t="s">
        <v>8026</v>
      </c>
      <c r="H2680" s="38" t="str">
        <f t="shared" ref="H2680:H2696" si="71">D2680</f>
        <v>Beltrania rhombica Penz.</v>
      </c>
      <c r="I2680" t="s">
        <v>8027</v>
      </c>
      <c r="J2680"/>
      <c r="K2680"/>
      <c r="L2680"/>
      <c r="Q2680" s="12">
        <v>2015</v>
      </c>
      <c r="S2680" t="s">
        <v>7636</v>
      </c>
      <c r="T2680" t="s">
        <v>3598</v>
      </c>
    </row>
    <row r="2681" spans="1:20" ht="15" customHeight="1" x14ac:dyDescent="0.25">
      <c r="A2681" s="15" t="s">
        <v>3591</v>
      </c>
      <c r="B2681" s="15">
        <v>3893</v>
      </c>
      <c r="C2681" s="12">
        <v>269</v>
      </c>
      <c r="D2681" s="10" t="str">
        <f t="shared" si="70"/>
        <v>Ocellaria ocellata (Pers.) J. Schröt.</v>
      </c>
      <c r="E2681" s="12" t="s">
        <v>8028</v>
      </c>
      <c r="F2681" s="12" t="s">
        <v>3324</v>
      </c>
      <c r="G2681" t="s">
        <v>8029</v>
      </c>
      <c r="H2681" s="38" t="str">
        <f t="shared" si="71"/>
        <v>Ocellaria ocellata (Pers.) J. Schröt.</v>
      </c>
      <c r="I2681" t="s">
        <v>74</v>
      </c>
      <c r="J2681" t="s">
        <v>1203</v>
      </c>
      <c r="K2681"/>
      <c r="L2681" t="s">
        <v>8030</v>
      </c>
      <c r="M2681" t="s">
        <v>8033</v>
      </c>
      <c r="N2681" s="12">
        <v>212</v>
      </c>
      <c r="O2681" t="s">
        <v>8031</v>
      </c>
      <c r="P2681" t="s">
        <v>8032</v>
      </c>
      <c r="Q2681" s="54">
        <v>42168</v>
      </c>
      <c r="S2681" s="8" t="s">
        <v>3598</v>
      </c>
      <c r="T2681" s="8" t="s">
        <v>3598</v>
      </c>
    </row>
    <row r="2682" spans="1:20" ht="15" customHeight="1" x14ac:dyDescent="0.25">
      <c r="A2682" s="15" t="s">
        <v>3591</v>
      </c>
      <c r="B2682" s="15">
        <v>3894</v>
      </c>
      <c r="C2682" s="12">
        <v>265</v>
      </c>
      <c r="D2682" s="10" t="str">
        <f t="shared" si="70"/>
        <v>Mitrula paludosa Fr.</v>
      </c>
      <c r="E2682" s="12" t="s">
        <v>8034</v>
      </c>
      <c r="F2682" s="12" t="s">
        <v>8035</v>
      </c>
      <c r="G2682" t="s">
        <v>2433</v>
      </c>
      <c r="H2682" s="38" t="str">
        <f t="shared" si="71"/>
        <v>Mitrula paludosa Fr.</v>
      </c>
      <c r="I2682" t="s">
        <v>74</v>
      </c>
      <c r="J2682" t="s">
        <v>1242</v>
      </c>
      <c r="K2682"/>
      <c r="L2682" t="s">
        <v>7560</v>
      </c>
      <c r="M2682" t="s">
        <v>8036</v>
      </c>
      <c r="N2682" s="12">
        <v>418</v>
      </c>
      <c r="O2682" t="s">
        <v>8037</v>
      </c>
      <c r="P2682" t="s">
        <v>8038</v>
      </c>
      <c r="Q2682" s="54">
        <v>42159</v>
      </c>
      <c r="S2682" s="8" t="s">
        <v>3598</v>
      </c>
      <c r="T2682" s="8" t="s">
        <v>3598</v>
      </c>
    </row>
    <row r="2683" spans="1:20" ht="15" customHeight="1" x14ac:dyDescent="0.25">
      <c r="A2683" s="15" t="s">
        <v>3591</v>
      </c>
      <c r="B2683" s="15">
        <v>3895</v>
      </c>
      <c r="C2683" s="12">
        <v>183</v>
      </c>
      <c r="D2683" s="10" t="str">
        <f t="shared" si="70"/>
        <v>Anthracobia macrocystis (Cooke) Boud.</v>
      </c>
      <c r="E2683" s="12" t="s">
        <v>8039</v>
      </c>
      <c r="F2683" s="12" t="s">
        <v>8040</v>
      </c>
      <c r="G2683" t="s">
        <v>8041</v>
      </c>
      <c r="H2683" s="38" t="str">
        <f t="shared" si="71"/>
        <v>Anthracobia macrocystis (Cooke) Boud.</v>
      </c>
      <c r="I2683" t="s">
        <v>74</v>
      </c>
      <c r="J2683"/>
      <c r="K2683"/>
      <c r="L2683" t="s">
        <v>8043</v>
      </c>
      <c r="M2683" t="s">
        <v>8042</v>
      </c>
      <c r="N2683" s="12">
        <v>383</v>
      </c>
      <c r="O2683" t="s">
        <v>8044</v>
      </c>
      <c r="P2683" t="s">
        <v>8045</v>
      </c>
      <c r="Q2683" s="54">
        <v>41542</v>
      </c>
      <c r="S2683" s="8" t="s">
        <v>3598</v>
      </c>
      <c r="T2683" s="8" t="s">
        <v>3615</v>
      </c>
    </row>
    <row r="2684" spans="1:20" ht="15" customHeight="1" x14ac:dyDescent="0.25">
      <c r="A2684" s="15" t="s">
        <v>3591</v>
      </c>
      <c r="B2684" s="15">
        <v>3896</v>
      </c>
      <c r="C2684" s="12">
        <v>233</v>
      </c>
      <c r="D2684" s="10" t="str">
        <f t="shared" si="70"/>
        <v>Coryne cf. atrovirens (Pers.) Sacc.</v>
      </c>
      <c r="E2684" s="12" t="s">
        <v>8046</v>
      </c>
      <c r="F2684" s="12" t="s">
        <v>8047</v>
      </c>
      <c r="G2684" t="s">
        <v>8048</v>
      </c>
      <c r="H2684" s="38" t="str">
        <f t="shared" si="71"/>
        <v>Coryne cf. atrovirens (Pers.) Sacc.</v>
      </c>
      <c r="I2684" t="s">
        <v>74</v>
      </c>
      <c r="J2684" t="s">
        <v>1203</v>
      </c>
      <c r="K2684" t="s">
        <v>3002</v>
      </c>
      <c r="L2684" t="s">
        <v>8049</v>
      </c>
      <c r="M2684" s="12" t="s">
        <v>8050</v>
      </c>
      <c r="N2684" s="12">
        <v>331</v>
      </c>
      <c r="O2684" t="s">
        <v>8051</v>
      </c>
      <c r="P2684" t="s">
        <v>8052</v>
      </c>
      <c r="Q2684" s="54">
        <v>41896</v>
      </c>
      <c r="S2684" s="8" t="s">
        <v>3598</v>
      </c>
      <c r="T2684" s="8" t="s">
        <v>3598</v>
      </c>
    </row>
    <row r="2685" spans="1:20" ht="15" customHeight="1" x14ac:dyDescent="0.25">
      <c r="A2685" s="15" t="s">
        <v>3591</v>
      </c>
      <c r="B2685" s="15">
        <v>3897</v>
      </c>
      <c r="C2685" s="12">
        <v>151</v>
      </c>
      <c r="D2685" s="10" t="str">
        <f t="shared" si="70"/>
        <v>Chlorociboria aeruginascens (Nyl.) Kanouse ex C.S. Ramamurthi, Korf &amp; L.R. Batra</v>
      </c>
      <c r="E2685" s="12" t="s">
        <v>8053</v>
      </c>
      <c r="F2685" s="12" t="s">
        <v>8054</v>
      </c>
      <c r="G2685" t="s">
        <v>8055</v>
      </c>
      <c r="H2685" s="38" t="str">
        <f t="shared" si="71"/>
        <v>Chlorociboria aeruginascens (Nyl.) Kanouse ex C.S. Ramamurthi, Korf &amp; L.R. Batra</v>
      </c>
      <c r="I2685" t="s">
        <v>74</v>
      </c>
      <c r="J2685" t="s">
        <v>2556</v>
      </c>
      <c r="K2685"/>
      <c r="L2685"/>
      <c r="M2685" t="s">
        <v>8056</v>
      </c>
      <c r="N2685" s="12">
        <v>892</v>
      </c>
      <c r="O2685" t="s">
        <v>8057</v>
      </c>
      <c r="P2685" t="s">
        <v>8058</v>
      </c>
      <c r="Q2685" s="54">
        <v>41178</v>
      </c>
      <c r="S2685" s="8" t="s">
        <v>109</v>
      </c>
      <c r="T2685" s="8" t="s">
        <v>3598</v>
      </c>
    </row>
    <row r="2686" spans="1:20" ht="15" customHeight="1" x14ac:dyDescent="0.25">
      <c r="A2686" s="15" t="s">
        <v>3591</v>
      </c>
      <c r="B2686" s="15">
        <v>3898</v>
      </c>
      <c r="C2686" s="12">
        <v>267</v>
      </c>
      <c r="D2686" s="10" t="str">
        <f t="shared" si="70"/>
        <v>Xylaria carpophila (Pers.) Fr. 1849</v>
      </c>
      <c r="E2686" s="12" t="s">
        <v>7470</v>
      </c>
      <c r="F2686" s="12" t="s">
        <v>8059</v>
      </c>
      <c r="G2686" t="s">
        <v>8060</v>
      </c>
      <c r="H2686" s="38" t="str">
        <f t="shared" si="71"/>
        <v>Xylaria carpophila (Pers.) Fr. 1849</v>
      </c>
      <c r="I2686" t="s">
        <v>74</v>
      </c>
      <c r="J2686" t="s">
        <v>2556</v>
      </c>
      <c r="K2686"/>
      <c r="L2686" t="s">
        <v>7560</v>
      </c>
      <c r="M2686" t="s">
        <v>8061</v>
      </c>
      <c r="N2686" s="12">
        <v>388</v>
      </c>
      <c r="O2686" t="s">
        <v>8062</v>
      </c>
      <c r="P2686" t="s">
        <v>8063</v>
      </c>
      <c r="Q2686" s="54">
        <v>42156</v>
      </c>
      <c r="S2686" s="8" t="s">
        <v>3598</v>
      </c>
      <c r="T2686" s="8" t="s">
        <v>3598</v>
      </c>
    </row>
    <row r="2687" spans="1:20" ht="15" customHeight="1" x14ac:dyDescent="0.25">
      <c r="A2687" s="15" t="s">
        <v>3591</v>
      </c>
      <c r="B2687" s="15">
        <v>3899</v>
      </c>
      <c r="C2687" s="12">
        <v>150</v>
      </c>
      <c r="D2687" s="10" t="str">
        <f t="shared" si="70"/>
        <v>Trichoglossum walteri (Berk.) E.J. Durand</v>
      </c>
      <c r="E2687" s="12" t="s">
        <v>8064</v>
      </c>
      <c r="F2687" s="12" t="s">
        <v>8065</v>
      </c>
      <c r="G2687" t="s">
        <v>8066</v>
      </c>
      <c r="H2687" s="38" t="str">
        <f t="shared" si="71"/>
        <v>Trichoglossum walteri (Berk.) E.J. Durand</v>
      </c>
      <c r="I2687" t="s">
        <v>74</v>
      </c>
      <c r="J2687"/>
      <c r="K2687" t="s">
        <v>8067</v>
      </c>
      <c r="L2687"/>
      <c r="M2687" t="s">
        <v>8068</v>
      </c>
      <c r="N2687" s="12">
        <v>660</v>
      </c>
      <c r="O2687" t="s">
        <v>8069</v>
      </c>
      <c r="P2687" t="s">
        <v>8070</v>
      </c>
      <c r="Q2687" s="54">
        <v>41201</v>
      </c>
      <c r="S2687" s="8" t="s">
        <v>8071</v>
      </c>
      <c r="T2687" s="8" t="s">
        <v>3598</v>
      </c>
    </row>
    <row r="2688" spans="1:20" ht="15" customHeight="1" x14ac:dyDescent="0.25">
      <c r="A2688" s="15" t="s">
        <v>3591</v>
      </c>
      <c r="B2688" s="15">
        <v>3900</v>
      </c>
      <c r="C2688" s="12">
        <v>173</v>
      </c>
      <c r="D2688" s="10" t="str">
        <f t="shared" si="70"/>
        <v>Gyromitra infula (Schaeff.) Quél.</v>
      </c>
      <c r="E2688" s="12" t="s">
        <v>8072</v>
      </c>
      <c r="F2688" s="12" t="s">
        <v>8073</v>
      </c>
      <c r="G2688" t="s">
        <v>8074</v>
      </c>
      <c r="H2688" s="38" t="str">
        <f t="shared" si="71"/>
        <v>Gyromitra infula (Schaeff.) Quél.</v>
      </c>
      <c r="I2688" t="s">
        <v>74</v>
      </c>
      <c r="J2688" t="s">
        <v>2556</v>
      </c>
      <c r="K2688"/>
      <c r="L2688" t="s">
        <v>8075</v>
      </c>
      <c r="M2688" t="s">
        <v>8076</v>
      </c>
      <c r="N2688" s="12">
        <v>845</v>
      </c>
      <c r="O2688" t="s">
        <v>952</v>
      </c>
      <c r="P2688" t="s">
        <v>8077</v>
      </c>
      <c r="Q2688" s="54">
        <v>41179</v>
      </c>
      <c r="S2688" s="8" t="s">
        <v>3598</v>
      </c>
      <c r="T2688" s="8" t="s">
        <v>3598</v>
      </c>
    </row>
    <row r="2689" spans="1:20" ht="15" customHeight="1" x14ac:dyDescent="0.25">
      <c r="A2689" s="15" t="s">
        <v>3591</v>
      </c>
      <c r="B2689" s="15">
        <v>3901</v>
      </c>
      <c r="C2689" s="12">
        <v>263</v>
      </c>
      <c r="D2689" s="10" t="str">
        <f t="shared" si="70"/>
        <v>Sarcosphaera coronaria (Jacq.) J. Schröt.</v>
      </c>
      <c r="E2689" s="12" t="s">
        <v>8078</v>
      </c>
      <c r="F2689" s="12" t="s">
        <v>8079</v>
      </c>
      <c r="G2689" t="s">
        <v>8080</v>
      </c>
      <c r="H2689" s="38" t="str">
        <f t="shared" si="71"/>
        <v>Sarcosphaera coronaria (Jacq.) J. Schröt.</v>
      </c>
      <c r="I2689" t="s">
        <v>74</v>
      </c>
      <c r="J2689" t="s">
        <v>1203</v>
      </c>
      <c r="K2689" t="s">
        <v>8081</v>
      </c>
      <c r="L2689" t="s">
        <v>8082</v>
      </c>
      <c r="M2689" s="12" t="s">
        <v>8085</v>
      </c>
      <c r="N2689">
        <v>348</v>
      </c>
      <c r="O2689" t="s">
        <v>952</v>
      </c>
      <c r="P2689" t="s">
        <v>8084</v>
      </c>
      <c r="Q2689" s="54">
        <v>41791</v>
      </c>
      <c r="S2689" s="8" t="s">
        <v>8083</v>
      </c>
      <c r="T2689" s="8" t="s">
        <v>3598</v>
      </c>
    </row>
    <row r="2690" spans="1:20" ht="15" customHeight="1" x14ac:dyDescent="0.25">
      <c r="A2690" s="15" t="s">
        <v>3591</v>
      </c>
      <c r="B2690" s="15">
        <v>3902</v>
      </c>
      <c r="C2690" s="12">
        <v>264</v>
      </c>
      <c r="D2690" s="10" t="str">
        <f t="shared" si="70"/>
        <v>Cordyceps unilateralis (Tul. &amp; C. Tul.) Sacc.</v>
      </c>
      <c r="E2690" s="12" t="s">
        <v>7288</v>
      </c>
      <c r="F2690" s="12" t="s">
        <v>8086</v>
      </c>
      <c r="G2690" t="s">
        <v>8087</v>
      </c>
      <c r="H2690" s="38" t="str">
        <f t="shared" si="71"/>
        <v>Cordyceps unilateralis (Tul. &amp; C. Tul.) Sacc.</v>
      </c>
      <c r="I2690" t="s">
        <v>7580</v>
      </c>
      <c r="J2690"/>
      <c r="K2690"/>
      <c r="L2690"/>
      <c r="M2690" t="s">
        <v>8088</v>
      </c>
      <c r="O2690" t="s">
        <v>8090</v>
      </c>
      <c r="Q2690" s="54">
        <v>41950</v>
      </c>
      <c r="S2690" t="s">
        <v>8089</v>
      </c>
      <c r="T2690" s="8" t="s">
        <v>3598</v>
      </c>
    </row>
    <row r="2691" spans="1:20" ht="15" customHeight="1" x14ac:dyDescent="0.25">
      <c r="A2691" s="15" t="s">
        <v>3591</v>
      </c>
      <c r="B2691" s="15">
        <v>3903</v>
      </c>
      <c r="C2691" s="12">
        <v>260</v>
      </c>
      <c r="D2691" s="10" t="str">
        <f t="shared" si="70"/>
        <v>Chalara ginkgonis Ferd. &amp; Winge</v>
      </c>
      <c r="E2691" s="12" t="s">
        <v>7247</v>
      </c>
      <c r="F2691" s="12" t="s">
        <v>8091</v>
      </c>
      <c r="G2691" t="s">
        <v>8092</v>
      </c>
      <c r="H2691" s="38" t="str">
        <f t="shared" si="71"/>
        <v>Chalara ginkgonis Ferd. &amp; Winge</v>
      </c>
      <c r="I2691" t="s">
        <v>74</v>
      </c>
      <c r="J2691" t="s">
        <v>1203</v>
      </c>
      <c r="K2691"/>
      <c r="L2691" t="s">
        <v>3002</v>
      </c>
      <c r="M2691" t="s">
        <v>8094</v>
      </c>
      <c r="N2691" s="12">
        <v>250</v>
      </c>
      <c r="O2691" t="s">
        <v>8093</v>
      </c>
      <c r="P2691" t="s">
        <v>8095</v>
      </c>
      <c r="Q2691" s="54">
        <v>42046</v>
      </c>
      <c r="S2691" s="8" t="s">
        <v>3598</v>
      </c>
      <c r="T2691" s="8" t="s">
        <v>3598</v>
      </c>
    </row>
    <row r="2692" spans="1:20" ht="15" customHeight="1" x14ac:dyDescent="0.25">
      <c r="A2692" s="15" t="s">
        <v>3591</v>
      </c>
      <c r="B2692" s="15">
        <v>3904</v>
      </c>
      <c r="C2692" s="12">
        <v>113</v>
      </c>
      <c r="D2692" s="10" t="str">
        <f t="shared" si="70"/>
        <v>Heyderia pusilla (Alb. &amp; Schwein.) Link</v>
      </c>
      <c r="E2692" s="12" t="s">
        <v>8096</v>
      </c>
      <c r="F2692" s="12" t="s">
        <v>8097</v>
      </c>
      <c r="G2692" t="s">
        <v>8098</v>
      </c>
      <c r="H2692" s="38" t="str">
        <f t="shared" si="71"/>
        <v>Heyderia pusilla (Alb. &amp; Schwein.) Link</v>
      </c>
      <c r="I2692" t="s">
        <v>7528</v>
      </c>
      <c r="J2692"/>
      <c r="K2692" t="s">
        <v>7529</v>
      </c>
      <c r="L2692"/>
      <c r="M2692" t="s">
        <v>8099</v>
      </c>
      <c r="N2692" s="12">
        <v>54</v>
      </c>
      <c r="O2692" t="s">
        <v>7516</v>
      </c>
      <c r="P2692" t="s">
        <v>8100</v>
      </c>
      <c r="Q2692" s="54">
        <v>41195</v>
      </c>
      <c r="S2692" s="8" t="s">
        <v>3598</v>
      </c>
      <c r="T2692" s="8" t="s">
        <v>3598</v>
      </c>
    </row>
    <row r="2693" spans="1:20" ht="15" customHeight="1" x14ac:dyDescent="0.25">
      <c r="A2693" s="15" t="s">
        <v>3591</v>
      </c>
      <c r="B2693" s="15">
        <v>3905</v>
      </c>
      <c r="C2693" s="12">
        <v>184</v>
      </c>
      <c r="D2693" s="10" t="str">
        <f t="shared" si="70"/>
        <v>Cheilymenia stercorea (Pers.) Boud.</v>
      </c>
      <c r="E2693" s="12" t="s">
        <v>8101</v>
      </c>
      <c r="F2693" s="12" t="s">
        <v>8102</v>
      </c>
      <c r="G2693" t="s">
        <v>8103</v>
      </c>
      <c r="H2693" s="38" t="str">
        <f t="shared" si="71"/>
        <v>Cheilymenia stercorea (Pers.) Boud.</v>
      </c>
      <c r="I2693" t="s">
        <v>74</v>
      </c>
      <c r="J2693" t="s">
        <v>1180</v>
      </c>
      <c r="K2693"/>
      <c r="L2693" t="s">
        <v>8043</v>
      </c>
      <c r="M2693" t="s">
        <v>8105</v>
      </c>
      <c r="N2693" s="12">
        <v>383</v>
      </c>
      <c r="O2693" t="s">
        <v>8104</v>
      </c>
      <c r="P2693" t="s">
        <v>8045</v>
      </c>
      <c r="Q2693" s="54">
        <v>41542</v>
      </c>
      <c r="S2693" t="s">
        <v>8106</v>
      </c>
      <c r="T2693" s="8" t="s">
        <v>3598</v>
      </c>
    </row>
    <row r="2694" spans="1:20" ht="15" customHeight="1" x14ac:dyDescent="0.25">
      <c r="A2694" s="15" t="s">
        <v>3591</v>
      </c>
      <c r="B2694" s="15">
        <v>3906</v>
      </c>
      <c r="C2694" s="12">
        <v>186</v>
      </c>
      <c r="D2694" s="10" t="str">
        <f t="shared" si="70"/>
        <v>Cyathicula coronata (Bull.) Rehm</v>
      </c>
      <c r="E2694" s="12" t="s">
        <v>8107</v>
      </c>
      <c r="F2694" s="12" t="s">
        <v>1403</v>
      </c>
      <c r="G2694" t="s">
        <v>8108</v>
      </c>
      <c r="H2694" s="38" t="str">
        <f t="shared" si="71"/>
        <v>Cyathicula coronata (Bull.) Rehm</v>
      </c>
      <c r="I2694" t="s">
        <v>74</v>
      </c>
      <c r="J2694" t="s">
        <v>1180</v>
      </c>
      <c r="K2694"/>
      <c r="L2694" t="s">
        <v>3632</v>
      </c>
      <c r="M2694" s="12" t="s">
        <v>8111</v>
      </c>
      <c r="N2694" s="12">
        <v>398</v>
      </c>
      <c r="O2694" t="s">
        <v>8109</v>
      </c>
      <c r="P2694" t="s">
        <v>8110</v>
      </c>
      <c r="Q2694" s="54">
        <v>41536</v>
      </c>
      <c r="S2694" s="8" t="s">
        <v>3598</v>
      </c>
      <c r="T2694" s="8" t="s">
        <v>3598</v>
      </c>
    </row>
    <row r="2695" spans="1:20" ht="15" customHeight="1" x14ac:dyDescent="0.25">
      <c r="A2695" s="15" t="s">
        <v>3591</v>
      </c>
      <c r="B2695" s="15">
        <v>3907</v>
      </c>
      <c r="C2695" s="12">
        <v>182</v>
      </c>
      <c r="D2695" s="10" t="str">
        <f t="shared" si="70"/>
        <v>Ascocoryne sarcoides (Jacq.) J.W. Groves &amp; D.E. Wilson</v>
      </c>
      <c r="E2695" s="12" t="s">
        <v>8112</v>
      </c>
      <c r="F2695" s="12" t="s">
        <v>8113</v>
      </c>
      <c r="G2695" t="s">
        <v>8114</v>
      </c>
      <c r="H2695" s="38" t="str">
        <f t="shared" si="71"/>
        <v>Ascocoryne sarcoides (Jacq.) J.W. Groves &amp; D.E. Wilson</v>
      </c>
      <c r="I2695" t="s">
        <v>74</v>
      </c>
      <c r="J2695" t="s">
        <v>1215</v>
      </c>
      <c r="K2695"/>
      <c r="L2695" t="s">
        <v>8115</v>
      </c>
      <c r="M2695" s="12" t="s">
        <v>8121</v>
      </c>
      <c r="N2695" s="12">
        <v>490</v>
      </c>
      <c r="O2695" t="s">
        <v>8116</v>
      </c>
      <c r="P2695" t="s">
        <v>8117</v>
      </c>
      <c r="Q2695" s="54">
        <v>41546</v>
      </c>
      <c r="S2695" s="8" t="s">
        <v>3598</v>
      </c>
      <c r="T2695" s="8" t="s">
        <v>3598</v>
      </c>
    </row>
    <row r="2696" spans="1:20" ht="15" customHeight="1" x14ac:dyDescent="0.25">
      <c r="A2696" s="15" t="s">
        <v>3591</v>
      </c>
      <c r="B2696" s="15">
        <v>3908</v>
      </c>
      <c r="C2696" s="12">
        <v>185</v>
      </c>
      <c r="D2696" s="10" t="str">
        <f t="shared" si="70"/>
        <v>Pyronema domesticum (Sowerby) Sacc.</v>
      </c>
      <c r="E2696" s="12" t="s">
        <v>8118</v>
      </c>
      <c r="F2696" s="12" t="s">
        <v>8119</v>
      </c>
      <c r="G2696" t="s">
        <v>8120</v>
      </c>
      <c r="H2696" s="38" t="str">
        <f t="shared" si="71"/>
        <v>Pyronema domesticum (Sowerby) Sacc.</v>
      </c>
      <c r="I2696" t="s">
        <v>74</v>
      </c>
      <c r="J2696" t="s">
        <v>1180</v>
      </c>
      <c r="K2696"/>
      <c r="L2696" t="s">
        <v>8043</v>
      </c>
      <c r="M2696" s="12" t="s">
        <v>8122</v>
      </c>
      <c r="N2696" s="12">
        <v>443</v>
      </c>
      <c r="O2696" t="s">
        <v>8123</v>
      </c>
      <c r="P2696" t="s">
        <v>8124</v>
      </c>
      <c r="Q2696" s="54">
        <v>41542</v>
      </c>
      <c r="S2696" s="8" t="s">
        <v>3598</v>
      </c>
      <c r="T2696" s="8" t="s">
        <v>3598</v>
      </c>
    </row>
    <row r="2697" spans="1:20" ht="15" customHeight="1" x14ac:dyDescent="0.25">
      <c r="A2697" s="15" t="s">
        <v>3591</v>
      </c>
      <c r="B2697" s="15">
        <v>3909</v>
      </c>
      <c r="D2697" s="10" t="str">
        <f>E2697&amp;" "&amp;F2697&amp;" "&amp;G2697</f>
        <v>Poroptyche candida Beck</v>
      </c>
      <c r="E2697" s="12" t="s">
        <v>8126</v>
      </c>
      <c r="F2697" s="12" t="s">
        <v>4772</v>
      </c>
      <c r="G2697" t="s">
        <v>2703</v>
      </c>
      <c r="H2697" s="38" t="str">
        <f>D2697</f>
        <v>Poroptyche candida Beck</v>
      </c>
      <c r="I2697" s="12" t="s">
        <v>27</v>
      </c>
      <c r="L2697" s="12" t="s">
        <v>8125</v>
      </c>
      <c r="S2697" s="8" t="s">
        <v>2703</v>
      </c>
      <c r="T2697" s="8" t="s">
        <v>2703</v>
      </c>
    </row>
    <row r="2698" spans="1:20" ht="15" customHeight="1" x14ac:dyDescent="0.25">
      <c r="A2698" s="15" t="s">
        <v>3591</v>
      </c>
      <c r="B2698" s="15">
        <v>3910</v>
      </c>
      <c r="C2698" s="12">
        <v>321</v>
      </c>
      <c r="D2698" s="10" t="str">
        <f t="shared" ref="D2698:D2761" si="72">E2698&amp;" "&amp;F2698&amp;" "&amp;G2698</f>
        <v>Valseutypella tristicha (De Not.) Höhn.</v>
      </c>
      <c r="E2698" s="12" t="s">
        <v>8127</v>
      </c>
      <c r="F2698" s="12" t="s">
        <v>8128</v>
      </c>
      <c r="G2698" t="s">
        <v>8129</v>
      </c>
      <c r="H2698" s="38" t="str">
        <f t="shared" ref="H2698:H2715" si="73">D2698</f>
        <v>Valseutypella tristicha (De Not.) Höhn.</v>
      </c>
      <c r="I2698" s="12" t="s">
        <v>199</v>
      </c>
      <c r="M2698" s="12" t="s">
        <v>8131</v>
      </c>
      <c r="O2698" s="12" t="s">
        <v>8130</v>
      </c>
      <c r="Q2698" s="54">
        <v>21757</v>
      </c>
      <c r="S2698" s="8" t="s">
        <v>7815</v>
      </c>
      <c r="T2698" s="8" t="s">
        <v>7815</v>
      </c>
    </row>
    <row r="2699" spans="1:20" ht="15" customHeight="1" x14ac:dyDescent="0.25">
      <c r="A2699" s="15" t="s">
        <v>3591</v>
      </c>
      <c r="B2699" s="15">
        <v>3911</v>
      </c>
      <c r="C2699" s="12">
        <v>1</v>
      </c>
      <c r="D2699" s="10" t="str">
        <f t="shared" si="72"/>
        <v>Mycena sericea Cejp</v>
      </c>
      <c r="E2699" s="12" t="s">
        <v>7960</v>
      </c>
      <c r="F2699" s="12" t="s">
        <v>7966</v>
      </c>
      <c r="G2699" t="s">
        <v>7962</v>
      </c>
      <c r="H2699" s="38" t="str">
        <f t="shared" si="73"/>
        <v>Mycena sericea Cejp</v>
      </c>
    </row>
    <row r="2700" spans="1:20" ht="15" customHeight="1" x14ac:dyDescent="0.25">
      <c r="A2700" s="15" t="s">
        <v>3591</v>
      </c>
      <c r="B2700" s="15">
        <v>3912</v>
      </c>
      <c r="D2700" s="10" t="str">
        <f t="shared" si="72"/>
        <v>Resinicium bicolor (Alb. &amp; Schwein.) Parmasto</v>
      </c>
      <c r="E2700" s="12" t="s">
        <v>7941</v>
      </c>
      <c r="F2700" s="12" t="s">
        <v>7942</v>
      </c>
      <c r="G2700" t="s">
        <v>7943</v>
      </c>
      <c r="H2700" s="38" t="s">
        <v>8132</v>
      </c>
      <c r="I2700" t="s">
        <v>74</v>
      </c>
      <c r="J2700" t="s">
        <v>1203</v>
      </c>
      <c r="K2700"/>
      <c r="L2700" t="s">
        <v>7719</v>
      </c>
      <c r="O2700" s="12" t="s">
        <v>4641</v>
      </c>
      <c r="Q2700" s="54" t="s">
        <v>7711</v>
      </c>
      <c r="S2700" s="8" t="s">
        <v>7640</v>
      </c>
      <c r="T2700" s="8" t="s">
        <v>8133</v>
      </c>
    </row>
    <row r="2701" spans="1:20" ht="15" customHeight="1" x14ac:dyDescent="0.25">
      <c r="A2701" s="15" t="s">
        <v>3591</v>
      </c>
      <c r="B2701" s="15">
        <v>3913</v>
      </c>
      <c r="D2701" s="10" t="str">
        <f t="shared" si="72"/>
        <v>Taphridium cicuate Lindr.</v>
      </c>
      <c r="E2701" s="12" t="s">
        <v>8138</v>
      </c>
      <c r="F2701" s="12" t="s">
        <v>8139</v>
      </c>
      <c r="G2701" t="s">
        <v>8140</v>
      </c>
      <c r="H2701" s="38" t="str">
        <f>D2701</f>
        <v>Taphridium cicuate Lindr.</v>
      </c>
      <c r="O2701" s="12" t="s">
        <v>8143</v>
      </c>
      <c r="Q2701" s="54" t="s">
        <v>8142</v>
      </c>
      <c r="S2701" s="8" t="s">
        <v>8141</v>
      </c>
    </row>
    <row r="2702" spans="1:20" ht="15" customHeight="1" x14ac:dyDescent="0.25">
      <c r="A2702" s="15" t="s">
        <v>3591</v>
      </c>
      <c r="B2702" s="15">
        <v>3914</v>
      </c>
      <c r="D2702" s="10" t="str">
        <f t="shared" si="72"/>
        <v>Hydnum bohemicum Velen.</v>
      </c>
      <c r="E2702" s="12" t="s">
        <v>7904</v>
      </c>
      <c r="F2702" s="12" t="s">
        <v>8144</v>
      </c>
      <c r="G2702" t="s">
        <v>7807</v>
      </c>
      <c r="H2702" s="38" t="str">
        <f t="shared" si="73"/>
        <v>Hydnum bohemicum Velen.</v>
      </c>
    </row>
    <row r="2703" spans="1:20" ht="15" customHeight="1" x14ac:dyDescent="0.25">
      <c r="A2703" s="15" t="s">
        <v>3591</v>
      </c>
      <c r="B2703" s="15">
        <v>3915</v>
      </c>
      <c r="D2703" s="10" t="str">
        <f t="shared" si="72"/>
        <v>Micropeltis hirtellae Batista et H.</v>
      </c>
      <c r="E2703" s="12" t="s">
        <v>8145</v>
      </c>
      <c r="F2703" s="12" t="s">
        <v>8146</v>
      </c>
      <c r="G2703" t="s">
        <v>8147</v>
      </c>
      <c r="H2703" s="38" t="str">
        <f t="shared" si="73"/>
        <v>Micropeltis hirtellae Batista et H.</v>
      </c>
    </row>
    <row r="2704" spans="1:20" ht="15" customHeight="1" x14ac:dyDescent="0.25">
      <c r="A2704" s="15" t="s">
        <v>3591</v>
      </c>
      <c r="B2704" s="15">
        <v>3916</v>
      </c>
      <c r="C2704" s="12">
        <v>4176</v>
      </c>
      <c r="D2704" s="10" t="str">
        <f t="shared" si="72"/>
        <v>Septoria lafoensiae Viéga</v>
      </c>
      <c r="E2704" s="12" t="s">
        <v>8149</v>
      </c>
      <c r="F2704" s="12" t="s">
        <v>8150</v>
      </c>
      <c r="G2704" t="s">
        <v>8151</v>
      </c>
      <c r="H2704" s="38" t="str">
        <f t="shared" si="73"/>
        <v>Septoria lafoensiae Viéga</v>
      </c>
      <c r="I2704" s="12" t="s">
        <v>2334</v>
      </c>
      <c r="L2704" s="12" t="s">
        <v>2335</v>
      </c>
      <c r="M2704" s="12" t="s">
        <v>8154</v>
      </c>
      <c r="O2704" s="12" t="s">
        <v>8157</v>
      </c>
      <c r="Q2704" s="54">
        <v>15725</v>
      </c>
      <c r="S2704" s="8" t="s">
        <v>8152</v>
      </c>
      <c r="T2704" s="8" t="s">
        <v>8153</v>
      </c>
    </row>
    <row r="2705" spans="1:20" ht="15" customHeight="1" x14ac:dyDescent="0.25">
      <c r="A2705" s="15" t="s">
        <v>3591</v>
      </c>
      <c r="B2705" s="15">
        <v>3917</v>
      </c>
      <c r="C2705" s="12">
        <v>4803</v>
      </c>
      <c r="D2705" s="10" t="str">
        <f t="shared" si="72"/>
        <v>Phyllosticta mkielmeyrae Viégas</v>
      </c>
      <c r="E2705" s="12" t="s">
        <v>8155</v>
      </c>
      <c r="F2705" s="12" t="s">
        <v>8156</v>
      </c>
      <c r="G2705" t="s">
        <v>8153</v>
      </c>
      <c r="H2705" s="38" t="str">
        <f t="shared" si="73"/>
        <v>Phyllosticta mkielmeyrae Viégas</v>
      </c>
      <c r="I2705" s="12" t="s">
        <v>2334</v>
      </c>
      <c r="L2705" s="12" t="s">
        <v>2335</v>
      </c>
      <c r="M2705" s="12" t="s">
        <v>8158</v>
      </c>
      <c r="O2705" s="12" t="s">
        <v>8159</v>
      </c>
      <c r="Q2705" s="54">
        <v>16346</v>
      </c>
      <c r="S2705" s="8" t="s">
        <v>8160</v>
      </c>
      <c r="T2705" s="8" t="s">
        <v>8153</v>
      </c>
    </row>
    <row r="2706" spans="1:20" ht="15" customHeight="1" x14ac:dyDescent="0.25">
      <c r="A2706" s="15" t="s">
        <v>3591</v>
      </c>
      <c r="B2706" s="15">
        <v>3918</v>
      </c>
      <c r="C2706" s="12">
        <v>3109</v>
      </c>
      <c r="D2706" s="10" t="str">
        <f t="shared" si="72"/>
        <v>Septoria ingae Viégas</v>
      </c>
      <c r="E2706" s="12" t="s">
        <v>8149</v>
      </c>
      <c r="F2706" s="12" t="s">
        <v>8161</v>
      </c>
      <c r="G2706" t="s">
        <v>8153</v>
      </c>
      <c r="H2706" s="38" t="str">
        <f t="shared" si="73"/>
        <v>Septoria ingae Viégas</v>
      </c>
      <c r="I2706" s="12" t="s">
        <v>2334</v>
      </c>
      <c r="L2706" s="12" t="s">
        <v>8163</v>
      </c>
      <c r="M2706" s="12" t="s">
        <v>8164</v>
      </c>
      <c r="O2706" s="12" t="s">
        <v>8162</v>
      </c>
      <c r="Q2706" s="54">
        <v>14508</v>
      </c>
      <c r="S2706" s="8" t="s">
        <v>8165</v>
      </c>
      <c r="T2706" s="8" t="s">
        <v>8153</v>
      </c>
    </row>
    <row r="2707" spans="1:20" ht="15" customHeight="1" x14ac:dyDescent="0.25">
      <c r="A2707" s="15" t="s">
        <v>3591</v>
      </c>
      <c r="B2707" s="15">
        <v>3919</v>
      </c>
      <c r="C2707" s="12">
        <v>3899</v>
      </c>
      <c r="D2707" s="10" t="str">
        <f t="shared" si="72"/>
        <v>Phyllosticta moquiniae Viégas</v>
      </c>
      <c r="E2707" s="12" t="s">
        <v>8155</v>
      </c>
      <c r="F2707" s="12" t="s">
        <v>8166</v>
      </c>
      <c r="G2707" t="s">
        <v>8153</v>
      </c>
      <c r="H2707" s="38" t="str">
        <f t="shared" si="73"/>
        <v>Phyllosticta moquiniae Viégas</v>
      </c>
      <c r="I2707" s="12" t="s">
        <v>2334</v>
      </c>
      <c r="L2707" s="12" t="s">
        <v>8163</v>
      </c>
      <c r="M2707" s="12" t="s">
        <v>8167</v>
      </c>
      <c r="O2707" s="12" t="s">
        <v>8168</v>
      </c>
      <c r="Q2707" s="54">
        <v>15268</v>
      </c>
      <c r="S2707" s="8" t="s">
        <v>8153</v>
      </c>
      <c r="T2707" s="8" t="s">
        <v>8153</v>
      </c>
    </row>
    <row r="2708" spans="1:20" ht="15" customHeight="1" x14ac:dyDescent="0.25">
      <c r="A2708" s="15" t="s">
        <v>3591</v>
      </c>
      <c r="B2708" s="15">
        <v>3920</v>
      </c>
      <c r="C2708" s="12">
        <v>3077</v>
      </c>
      <c r="D2708" s="10" t="str">
        <f t="shared" si="72"/>
        <v>Septoria fusariospora Viégas</v>
      </c>
      <c r="E2708" s="12" t="s">
        <v>8149</v>
      </c>
      <c r="F2708" s="12" t="s">
        <v>8169</v>
      </c>
      <c r="G2708" t="s">
        <v>8153</v>
      </c>
      <c r="H2708" s="38" t="str">
        <f t="shared" si="73"/>
        <v>Septoria fusariospora Viégas</v>
      </c>
      <c r="I2708" s="12" t="s">
        <v>2334</v>
      </c>
      <c r="L2708" s="12" t="s">
        <v>8163</v>
      </c>
      <c r="M2708" s="12" t="s">
        <v>8167</v>
      </c>
      <c r="O2708" s="12" t="s">
        <v>8170</v>
      </c>
      <c r="Q2708" s="54">
        <v>14483</v>
      </c>
      <c r="S2708" s="8" t="s">
        <v>8171</v>
      </c>
      <c r="T2708" s="8" t="s">
        <v>8153</v>
      </c>
    </row>
    <row r="2709" spans="1:20" ht="15" customHeight="1" x14ac:dyDescent="0.25">
      <c r="A2709" s="15" t="s">
        <v>3591</v>
      </c>
      <c r="B2709" s="15">
        <v>3921</v>
      </c>
      <c r="C2709" s="12">
        <v>3004</v>
      </c>
      <c r="D2709" s="10" t="str">
        <f t="shared" si="72"/>
        <v>Septoria jarrinhae Viégas</v>
      </c>
      <c r="E2709" s="12" t="s">
        <v>8149</v>
      </c>
      <c r="F2709" s="12" t="s">
        <v>8172</v>
      </c>
      <c r="G2709" t="s">
        <v>8153</v>
      </c>
      <c r="H2709" s="38" t="str">
        <f t="shared" si="73"/>
        <v>Septoria jarrinhae Viégas</v>
      </c>
      <c r="I2709" s="12" t="s">
        <v>2334</v>
      </c>
      <c r="L2709" s="12" t="s">
        <v>8163</v>
      </c>
      <c r="M2709" s="12" t="s">
        <v>8173</v>
      </c>
      <c r="O2709" s="12" t="s">
        <v>8174</v>
      </c>
      <c r="Q2709" s="54">
        <v>12366</v>
      </c>
      <c r="S2709" s="8" t="s">
        <v>8175</v>
      </c>
      <c r="T2709" s="8" t="s">
        <v>8153</v>
      </c>
    </row>
    <row r="2710" spans="1:20" ht="15" customHeight="1" x14ac:dyDescent="0.25">
      <c r="A2710" s="15" t="s">
        <v>3591</v>
      </c>
      <c r="B2710" s="15">
        <v>3922</v>
      </c>
      <c r="C2710" s="12">
        <v>4739</v>
      </c>
      <c r="D2710" s="10" t="str">
        <f t="shared" si="72"/>
        <v>Phyllosticta lavrensis Viégas</v>
      </c>
      <c r="E2710" s="12" t="s">
        <v>8155</v>
      </c>
      <c r="F2710" s="12" t="s">
        <v>8176</v>
      </c>
      <c r="G2710" t="s">
        <v>8153</v>
      </c>
      <c r="H2710" s="38" t="str">
        <f t="shared" si="73"/>
        <v>Phyllosticta lavrensis Viégas</v>
      </c>
      <c r="I2710" s="12" t="s">
        <v>2334</v>
      </c>
      <c r="L2710" s="12" t="s">
        <v>2335</v>
      </c>
      <c r="M2710" s="12" t="s">
        <v>8158</v>
      </c>
      <c r="O2710" s="12" t="s">
        <v>8177</v>
      </c>
      <c r="Q2710" s="54">
        <v>16318</v>
      </c>
      <c r="S2710" s="8" t="s">
        <v>8178</v>
      </c>
      <c r="T2710" s="8" t="s">
        <v>108</v>
      </c>
    </row>
    <row r="2711" spans="1:20" ht="15" customHeight="1" x14ac:dyDescent="0.25">
      <c r="A2711" s="15" t="s">
        <v>3591</v>
      </c>
      <c r="B2711" s="15">
        <v>3923</v>
      </c>
      <c r="C2711" s="12">
        <v>4131</v>
      </c>
      <c r="D2711" s="10" t="str">
        <f t="shared" si="72"/>
        <v xml:space="preserve">Phyllosticta sp. </v>
      </c>
      <c r="E2711" s="12" t="s">
        <v>8155</v>
      </c>
      <c r="F2711" s="12" t="s">
        <v>67</v>
      </c>
      <c r="G2711"/>
      <c r="H2711" s="38" t="str">
        <f t="shared" si="73"/>
        <v xml:space="preserve">Phyllosticta sp. </v>
      </c>
      <c r="I2711" s="12" t="s">
        <v>2334</v>
      </c>
      <c r="L2711" s="12" t="s">
        <v>2335</v>
      </c>
      <c r="M2711" s="12" t="s">
        <v>8180</v>
      </c>
      <c r="O2711" s="12" t="s">
        <v>8179</v>
      </c>
      <c r="Q2711" s="54">
        <v>15739</v>
      </c>
      <c r="S2711" s="8" t="s">
        <v>8153</v>
      </c>
    </row>
    <row r="2712" spans="1:20" ht="15" customHeight="1" x14ac:dyDescent="0.25">
      <c r="A2712" s="15" t="s">
        <v>3591</v>
      </c>
      <c r="B2712" s="15">
        <v>3924</v>
      </c>
      <c r="C2712" s="12">
        <v>540</v>
      </c>
      <c r="D2712" s="10" t="str">
        <f t="shared" si="72"/>
        <v>Septoria crotalariae Viégas</v>
      </c>
      <c r="E2712" s="12" t="s">
        <v>8149</v>
      </c>
      <c r="F2712" s="12" t="s">
        <v>8181</v>
      </c>
      <c r="G2712" t="s">
        <v>8153</v>
      </c>
      <c r="H2712" s="38" t="str">
        <f t="shared" si="73"/>
        <v>Septoria crotalariae Viégas</v>
      </c>
      <c r="I2712" s="12" t="s">
        <v>2334</v>
      </c>
      <c r="L2712" s="12" t="s">
        <v>8163</v>
      </c>
      <c r="M2712" s="12" t="s">
        <v>8167</v>
      </c>
      <c r="O2712" s="12" t="s">
        <v>8182</v>
      </c>
      <c r="Q2712" s="54">
        <v>12784</v>
      </c>
      <c r="S2712" s="8" t="s">
        <v>8183</v>
      </c>
      <c r="T2712" s="8" t="s">
        <v>8153</v>
      </c>
    </row>
    <row r="2713" spans="1:20" ht="15" customHeight="1" x14ac:dyDescent="0.25">
      <c r="A2713" s="15" t="s">
        <v>3591</v>
      </c>
      <c r="B2713" s="15">
        <v>3925</v>
      </c>
      <c r="C2713" s="12">
        <v>574</v>
      </c>
      <c r="D2713" s="10" t="str">
        <f t="shared" si="72"/>
        <v>Septoria guaximae Viégas</v>
      </c>
      <c r="E2713" s="12" t="s">
        <v>8149</v>
      </c>
      <c r="F2713" s="12" t="s">
        <v>8184</v>
      </c>
      <c r="G2713" t="s">
        <v>8153</v>
      </c>
      <c r="H2713" s="38" t="str">
        <f t="shared" si="73"/>
        <v>Septoria guaximae Viégas</v>
      </c>
      <c r="I2713" s="12" t="s">
        <v>2334</v>
      </c>
      <c r="L2713" s="12" t="s">
        <v>8163</v>
      </c>
      <c r="M2713" s="12" t="s">
        <v>8185</v>
      </c>
      <c r="O2713" s="12" t="s">
        <v>8186</v>
      </c>
      <c r="Q2713" s="54">
        <v>12804</v>
      </c>
      <c r="S2713" s="8" t="s">
        <v>8187</v>
      </c>
      <c r="T2713" s="8" t="s">
        <v>8153</v>
      </c>
    </row>
    <row r="2714" spans="1:20" ht="15" customHeight="1" x14ac:dyDescent="0.25">
      <c r="A2714" s="15" t="s">
        <v>3591</v>
      </c>
      <c r="B2714" s="15">
        <v>3926</v>
      </c>
      <c r="D2714" s="12" t="s">
        <v>8190</v>
      </c>
      <c r="E2714" s="12" t="s">
        <v>7960</v>
      </c>
      <c r="F2714" s="12" t="s">
        <v>8188</v>
      </c>
      <c r="G2714" t="s">
        <v>8189</v>
      </c>
      <c r="H2714" s="38" t="str">
        <f t="shared" si="73"/>
        <v>Mycena megaspora Kauffman</v>
      </c>
      <c r="I2714" s="12" t="s">
        <v>8191</v>
      </c>
      <c r="K2714" s="12" t="s">
        <v>8192</v>
      </c>
      <c r="Q2714" s="54">
        <v>12377</v>
      </c>
      <c r="S2714" s="8" t="s">
        <v>7695</v>
      </c>
      <c r="T2714" s="8" t="s">
        <v>3720</v>
      </c>
    </row>
    <row r="2715" spans="1:20" ht="15" customHeight="1" x14ac:dyDescent="0.25">
      <c r="A2715" s="15" t="s">
        <v>3591</v>
      </c>
      <c r="B2715" s="15">
        <v>3927</v>
      </c>
      <c r="C2715" s="12">
        <v>4169</v>
      </c>
      <c r="D2715" s="10" t="str">
        <f t="shared" si="72"/>
        <v>Septoria siparunae Viégas</v>
      </c>
      <c r="E2715" s="12" t="s">
        <v>8149</v>
      </c>
      <c r="F2715" s="12" t="s">
        <v>8193</v>
      </c>
      <c r="G2715" t="s">
        <v>8153</v>
      </c>
      <c r="H2715" s="38" t="str">
        <f t="shared" si="73"/>
        <v>Septoria siparunae Viégas</v>
      </c>
      <c r="I2715" s="12" t="s">
        <v>2334</v>
      </c>
      <c r="L2715" s="12" t="s">
        <v>2335</v>
      </c>
      <c r="M2715" s="12" t="s">
        <v>8180</v>
      </c>
      <c r="O2715" s="12" t="s">
        <v>8194</v>
      </c>
      <c r="Q2715" s="54">
        <v>15725</v>
      </c>
      <c r="S2715" s="8" t="s">
        <v>8195</v>
      </c>
      <c r="T2715" s="8" t="s">
        <v>8153</v>
      </c>
    </row>
    <row r="2716" spans="1:20" ht="15" customHeight="1" x14ac:dyDescent="0.25">
      <c r="A2716" t="s">
        <v>24</v>
      </c>
      <c r="B2716">
        <v>3928</v>
      </c>
      <c r="C2716">
        <v>2486</v>
      </c>
      <c r="D2716" s="10" t="str">
        <f t="shared" si="72"/>
        <v>Peltigera  aphthosa  (L.) Willd.</v>
      </c>
      <c r="E2716" t="s">
        <v>8606</v>
      </c>
      <c r="F2716" s="12" t="s">
        <v>8607</v>
      </c>
      <c r="G2716" t="s">
        <v>2686</v>
      </c>
      <c r="H2716" t="s">
        <v>8562</v>
      </c>
      <c r="I2716" s="12" t="s">
        <v>8604</v>
      </c>
      <c r="J2716" s="12" t="s">
        <v>8605</v>
      </c>
      <c r="M2716" t="s">
        <v>8563</v>
      </c>
      <c r="Q2716" t="s">
        <v>8564</v>
      </c>
      <c r="S2716" t="s">
        <v>8565</v>
      </c>
      <c r="T2716" t="s">
        <v>109</v>
      </c>
    </row>
    <row r="2717" spans="1:20" ht="15" customHeight="1" x14ac:dyDescent="0.25">
      <c r="A2717" t="s">
        <v>24</v>
      </c>
      <c r="B2717">
        <v>3929</v>
      </c>
      <c r="C2717">
        <v>2502</v>
      </c>
      <c r="D2717" s="10" t="str">
        <f t="shared" si="72"/>
        <v>Alectoria  sarmentosa  (Ach.) Ach.</v>
      </c>
      <c r="E2717" t="s">
        <v>8608</v>
      </c>
      <c r="F2717" s="12" t="s">
        <v>8609</v>
      </c>
      <c r="G2717" t="s">
        <v>46</v>
      </c>
      <c r="H2717" t="s">
        <v>1241</v>
      </c>
      <c r="I2717" s="12" t="s">
        <v>8604</v>
      </c>
      <c r="J2717" s="12" t="s">
        <v>8605</v>
      </c>
      <c r="M2717" t="s">
        <v>8566</v>
      </c>
      <c r="Q2717" t="s">
        <v>8567</v>
      </c>
      <c r="S2717" t="s">
        <v>8565</v>
      </c>
      <c r="T2717" t="s">
        <v>109</v>
      </c>
    </row>
    <row r="2718" spans="1:20" ht="15" customHeight="1" x14ac:dyDescent="0.25">
      <c r="A2718" t="s">
        <v>24</v>
      </c>
      <c r="B2718">
        <v>3930</v>
      </c>
      <c r="C2718">
        <v>2520</v>
      </c>
      <c r="D2718" s="10" t="str">
        <f t="shared" si="72"/>
        <v>Peltigera  leucophlebia  (Nyl.) Gyeln.</v>
      </c>
      <c r="E2718" t="s">
        <v>8606</v>
      </c>
      <c r="F2718" s="12" t="s">
        <v>8610</v>
      </c>
      <c r="G2718" t="s">
        <v>8568</v>
      </c>
      <c r="H2718" t="s">
        <v>8569</v>
      </c>
      <c r="I2718" s="12" t="s">
        <v>8604</v>
      </c>
      <c r="J2718" s="12" t="s">
        <v>8605</v>
      </c>
      <c r="M2718" t="s">
        <v>8570</v>
      </c>
      <c r="Q2718" t="s">
        <v>327</v>
      </c>
      <c r="S2718" t="s">
        <v>8565</v>
      </c>
      <c r="T2718" t="s">
        <v>8571</v>
      </c>
    </row>
    <row r="2719" spans="1:20" ht="15" customHeight="1" x14ac:dyDescent="0.25">
      <c r="A2719" t="s">
        <v>24</v>
      </c>
      <c r="B2719">
        <v>3931</v>
      </c>
      <c r="C2719">
        <v>2530</v>
      </c>
      <c r="D2719" s="10" t="str">
        <f t="shared" si="72"/>
        <v>Peltigera   extenuata (Vain.) Lojka</v>
      </c>
      <c r="E2719" t="s">
        <v>8611</v>
      </c>
      <c r="F2719" s="12" t="s">
        <v>2713</v>
      </c>
      <c r="G2719" t="s">
        <v>8572</v>
      </c>
      <c r="H2719" t="s">
        <v>8573</v>
      </c>
      <c r="I2719" s="12" t="s">
        <v>8604</v>
      </c>
      <c r="J2719" s="12" t="s">
        <v>8605</v>
      </c>
      <c r="M2719" t="s">
        <v>8570</v>
      </c>
      <c r="Q2719" t="s">
        <v>327</v>
      </c>
      <c r="S2719" t="s">
        <v>8565</v>
      </c>
      <c r="T2719" t="s">
        <v>8571</v>
      </c>
    </row>
    <row r="2720" spans="1:20" ht="15" customHeight="1" x14ac:dyDescent="0.25">
      <c r="A2720" t="s">
        <v>24</v>
      </c>
      <c r="B2720">
        <v>3932</v>
      </c>
      <c r="C2720">
        <v>2538</v>
      </c>
      <c r="D2720" s="10" t="str">
        <f t="shared" si="72"/>
        <v>Letharia   columbiana (Nutt.) J.W. Thomson</v>
      </c>
      <c r="E2720" t="s">
        <v>8612</v>
      </c>
      <c r="F2720" s="12" t="s">
        <v>8613</v>
      </c>
      <c r="G2720" t="s">
        <v>8574</v>
      </c>
      <c r="H2720" t="s">
        <v>8575</v>
      </c>
      <c r="I2720" s="12" t="s">
        <v>8604</v>
      </c>
      <c r="J2720" s="12" t="s">
        <v>8605</v>
      </c>
      <c r="M2720" t="s">
        <v>8576</v>
      </c>
      <c r="Q2720" t="s">
        <v>8577</v>
      </c>
      <c r="S2720" t="s">
        <v>8565</v>
      </c>
      <c r="T2720" t="s">
        <v>109</v>
      </c>
    </row>
    <row r="2721" spans="1:20" ht="15" customHeight="1" x14ac:dyDescent="0.25">
      <c r="A2721" t="s">
        <v>24</v>
      </c>
      <c r="B2721">
        <v>3933</v>
      </c>
      <c r="C2721">
        <v>2539</v>
      </c>
      <c r="D2721" s="10" t="str">
        <f t="shared" si="72"/>
        <v>Letharia   columbiana (Nutt.) J.W. Thomson</v>
      </c>
      <c r="E2721" t="s">
        <v>8612</v>
      </c>
      <c r="F2721" s="12" t="s">
        <v>8613</v>
      </c>
      <c r="G2721" t="s">
        <v>8574</v>
      </c>
      <c r="H2721" t="s">
        <v>8575</v>
      </c>
      <c r="I2721" s="12" t="s">
        <v>8604</v>
      </c>
      <c r="J2721" s="12" t="s">
        <v>8605</v>
      </c>
      <c r="M2721" t="s">
        <v>8576</v>
      </c>
      <c r="Q2721" t="s">
        <v>8577</v>
      </c>
      <c r="S2721" t="s">
        <v>8565</v>
      </c>
      <c r="T2721" t="s">
        <v>109</v>
      </c>
    </row>
    <row r="2722" spans="1:20" ht="15" customHeight="1" x14ac:dyDescent="0.25">
      <c r="A2722" t="s">
        <v>24</v>
      </c>
      <c r="B2722">
        <v>3934</v>
      </c>
      <c r="C2722">
        <v>2540</v>
      </c>
      <c r="D2722" s="10" t="str">
        <f t="shared" si="72"/>
        <v>Letharia   columbiana (Nutt.) J.W. Thomson</v>
      </c>
      <c r="E2722" t="s">
        <v>8612</v>
      </c>
      <c r="F2722" s="12" t="s">
        <v>8613</v>
      </c>
      <c r="G2722" t="s">
        <v>8574</v>
      </c>
      <c r="H2722" t="s">
        <v>8575</v>
      </c>
      <c r="I2722" s="12" t="s">
        <v>8604</v>
      </c>
      <c r="J2722" s="12" t="s">
        <v>8605</v>
      </c>
      <c r="M2722" t="s">
        <v>8576</v>
      </c>
      <c r="Q2722" t="s">
        <v>8577</v>
      </c>
      <c r="S2722" t="s">
        <v>8565</v>
      </c>
      <c r="T2722" t="s">
        <v>109</v>
      </c>
    </row>
    <row r="2723" spans="1:20" ht="15" customHeight="1" x14ac:dyDescent="0.25">
      <c r="A2723" t="s">
        <v>24</v>
      </c>
      <c r="B2723">
        <v>3935</v>
      </c>
      <c r="C2723">
        <v>2545</v>
      </c>
      <c r="D2723" s="10" t="str">
        <f t="shared" si="72"/>
        <v>Ramalina  menziessii  Taylor</v>
      </c>
      <c r="E2723" t="s">
        <v>8614</v>
      </c>
      <c r="F2723" s="12" t="s">
        <v>8615</v>
      </c>
      <c r="G2723" t="s">
        <v>2660</v>
      </c>
      <c r="H2723" t="s">
        <v>8578</v>
      </c>
      <c r="I2723" s="12" t="s">
        <v>8604</v>
      </c>
      <c r="J2723" s="12" t="s">
        <v>8605</v>
      </c>
      <c r="M2723" t="s">
        <v>8579</v>
      </c>
      <c r="Q2723" t="s">
        <v>8580</v>
      </c>
      <c r="S2723" t="s">
        <v>109</v>
      </c>
      <c r="T2723" t="s">
        <v>109</v>
      </c>
    </row>
    <row r="2724" spans="1:20" ht="15" customHeight="1" x14ac:dyDescent="0.25">
      <c r="A2724" t="s">
        <v>24</v>
      </c>
      <c r="B2724">
        <v>3936</v>
      </c>
      <c r="C2724">
        <v>2554</v>
      </c>
      <c r="D2724" s="10" t="str">
        <f t="shared" si="72"/>
        <v>Lobaria  pulmonaria  (L.) Hoffm.</v>
      </c>
      <c r="E2724" t="s">
        <v>8616</v>
      </c>
      <c r="F2724" s="12" t="s">
        <v>8617</v>
      </c>
      <c r="G2724" t="s">
        <v>528</v>
      </c>
      <c r="H2724" t="s">
        <v>866</v>
      </c>
      <c r="I2724" s="12" t="s">
        <v>8604</v>
      </c>
      <c r="J2724" s="12" t="s">
        <v>8605</v>
      </c>
      <c r="M2724" t="s">
        <v>8581</v>
      </c>
      <c r="Q2724" t="s">
        <v>327</v>
      </c>
      <c r="S2724" t="s">
        <v>8565</v>
      </c>
      <c r="T2724" t="s">
        <v>109</v>
      </c>
    </row>
    <row r="2725" spans="1:20" ht="15" customHeight="1" x14ac:dyDescent="0.25">
      <c r="A2725" t="s">
        <v>24</v>
      </c>
      <c r="B2725">
        <v>3937</v>
      </c>
      <c r="C2725">
        <v>2559</v>
      </c>
      <c r="D2725" s="10" t="str">
        <f t="shared" si="72"/>
        <v>Lobaria  oregana  (Tuck.) Müll. Arg.</v>
      </c>
      <c r="E2725" t="s">
        <v>8616</v>
      </c>
      <c r="F2725" s="12" t="s">
        <v>8618</v>
      </c>
      <c r="G2725" t="s">
        <v>8582</v>
      </c>
      <c r="H2725" t="s">
        <v>8583</v>
      </c>
      <c r="I2725" s="12" t="s">
        <v>8604</v>
      </c>
      <c r="J2725" s="12" t="s">
        <v>8605</v>
      </c>
      <c r="M2725" t="s">
        <v>8584</v>
      </c>
      <c r="Q2725" t="s">
        <v>8585</v>
      </c>
      <c r="S2725" t="s">
        <v>8565</v>
      </c>
      <c r="T2725" t="s">
        <v>109</v>
      </c>
    </row>
    <row r="2726" spans="1:20" ht="15" customHeight="1" x14ac:dyDescent="0.25">
      <c r="A2726" t="s">
        <v>24</v>
      </c>
      <c r="B2726">
        <v>3938</v>
      </c>
      <c r="C2726">
        <v>2560</v>
      </c>
      <c r="D2726" s="10" t="str">
        <f t="shared" si="72"/>
        <v>Lobaria  oregana  (Tuck.) Müll. Arg.</v>
      </c>
      <c r="E2726" t="s">
        <v>8616</v>
      </c>
      <c r="F2726" s="12" t="s">
        <v>8618</v>
      </c>
      <c r="G2726" t="s">
        <v>8582</v>
      </c>
      <c r="H2726" t="s">
        <v>8583</v>
      </c>
      <c r="I2726" s="12" t="s">
        <v>8604</v>
      </c>
      <c r="J2726" s="12" t="s">
        <v>8605</v>
      </c>
      <c r="M2726" t="s">
        <v>8584</v>
      </c>
      <c r="Q2726" t="s">
        <v>8585</v>
      </c>
      <c r="S2726" t="s">
        <v>8565</v>
      </c>
      <c r="T2726" t="s">
        <v>109</v>
      </c>
    </row>
    <row r="2727" spans="1:20" ht="15" customHeight="1" x14ac:dyDescent="0.25">
      <c r="A2727" t="s">
        <v>24</v>
      </c>
      <c r="B2727">
        <v>3939</v>
      </c>
      <c r="C2727">
        <v>2562</v>
      </c>
      <c r="D2727" s="10" t="str">
        <f t="shared" si="72"/>
        <v>Lobaria  oregana  (Tuck.) Müll. Arg.</v>
      </c>
      <c r="E2727" t="s">
        <v>8616</v>
      </c>
      <c r="F2727" s="12" t="s">
        <v>8618</v>
      </c>
      <c r="G2727" t="s">
        <v>8582</v>
      </c>
      <c r="H2727" t="s">
        <v>8583</v>
      </c>
      <c r="I2727" s="12" t="s">
        <v>8604</v>
      </c>
      <c r="J2727" s="12" t="s">
        <v>8605</v>
      </c>
      <c r="M2727" t="s">
        <v>8584</v>
      </c>
      <c r="Q2727" t="s">
        <v>8585</v>
      </c>
      <c r="S2727" t="s">
        <v>8565</v>
      </c>
      <c r="T2727" t="s">
        <v>109</v>
      </c>
    </row>
    <row r="2728" spans="1:20" ht="15" customHeight="1" x14ac:dyDescent="0.25">
      <c r="A2728" t="s">
        <v>24</v>
      </c>
      <c r="B2728">
        <v>3940</v>
      </c>
      <c r="C2728">
        <v>2565</v>
      </c>
      <c r="D2728" s="10" t="str">
        <f t="shared" si="72"/>
        <v>Usnea  longissima  Ach.</v>
      </c>
      <c r="E2728" t="s">
        <v>8619</v>
      </c>
      <c r="F2728" s="12" t="s">
        <v>8620</v>
      </c>
      <c r="G2728" t="s">
        <v>2389</v>
      </c>
      <c r="H2728" t="s">
        <v>8586</v>
      </c>
      <c r="I2728" s="12" t="s">
        <v>8604</v>
      </c>
      <c r="J2728" s="12" t="s">
        <v>8605</v>
      </c>
      <c r="M2728" t="s">
        <v>8566</v>
      </c>
      <c r="Q2728" t="s">
        <v>8567</v>
      </c>
      <c r="S2728" t="s">
        <v>8565</v>
      </c>
      <c r="T2728" t="s">
        <v>109</v>
      </c>
    </row>
    <row r="2729" spans="1:20" ht="15" customHeight="1" x14ac:dyDescent="0.25">
      <c r="A2729" t="s">
        <v>24</v>
      </c>
      <c r="B2729">
        <v>3941</v>
      </c>
      <c r="C2729">
        <v>2566</v>
      </c>
      <c r="D2729" s="10" t="str">
        <f t="shared" si="72"/>
        <v>Usnea  longissima  Ach.</v>
      </c>
      <c r="E2729" t="s">
        <v>8619</v>
      </c>
      <c r="F2729" s="12" t="s">
        <v>8620</v>
      </c>
      <c r="G2729" t="s">
        <v>2389</v>
      </c>
      <c r="H2729" t="s">
        <v>8586</v>
      </c>
      <c r="I2729" s="12" t="s">
        <v>8604</v>
      </c>
      <c r="J2729" s="12" t="s">
        <v>8605</v>
      </c>
      <c r="M2729" t="s">
        <v>8566</v>
      </c>
      <c r="Q2729" t="s">
        <v>8567</v>
      </c>
      <c r="S2729" t="s">
        <v>8565</v>
      </c>
      <c r="T2729" t="s">
        <v>109</v>
      </c>
    </row>
    <row r="2730" spans="1:20" ht="15" customHeight="1" x14ac:dyDescent="0.25">
      <c r="A2730" t="s">
        <v>24</v>
      </c>
      <c r="B2730">
        <v>3942</v>
      </c>
      <c r="C2730">
        <v>2573</v>
      </c>
      <c r="D2730" s="10" t="str">
        <f t="shared" si="72"/>
        <v>Peltigera  chionophila  Goward et Goffinet</v>
      </c>
      <c r="E2730" t="s">
        <v>8606</v>
      </c>
      <c r="F2730" s="12" t="s">
        <v>8621</v>
      </c>
      <c r="G2730" t="s">
        <v>8587</v>
      </c>
      <c r="H2730" t="s">
        <v>8588</v>
      </c>
      <c r="I2730" s="12" t="s">
        <v>8604</v>
      </c>
      <c r="J2730" s="12" t="s">
        <v>8605</v>
      </c>
      <c r="M2730" t="s">
        <v>8589</v>
      </c>
      <c r="Q2730" t="s">
        <v>8590</v>
      </c>
      <c r="S2730" t="s">
        <v>8565</v>
      </c>
      <c r="T2730" t="s">
        <v>8571</v>
      </c>
    </row>
    <row r="2731" spans="1:20" ht="15" customHeight="1" x14ac:dyDescent="0.25">
      <c r="A2731" t="s">
        <v>24</v>
      </c>
      <c r="B2731">
        <v>3943</v>
      </c>
      <c r="C2731">
        <v>2580</v>
      </c>
      <c r="D2731" s="10" t="str">
        <f t="shared" si="72"/>
        <v>Sphaerophorus  globosus  (Huds.) Vain.</v>
      </c>
      <c r="E2731" t="s">
        <v>8622</v>
      </c>
      <c r="F2731" s="12" t="s">
        <v>8623</v>
      </c>
      <c r="G2731" t="s">
        <v>8591</v>
      </c>
      <c r="H2731" t="s">
        <v>2008</v>
      </c>
      <c r="I2731" s="12" t="s">
        <v>8604</v>
      </c>
      <c r="J2731" s="12" t="s">
        <v>8605</v>
      </c>
      <c r="M2731" t="s">
        <v>8566</v>
      </c>
      <c r="Q2731" t="s">
        <v>8567</v>
      </c>
      <c r="S2731" t="s">
        <v>8565</v>
      </c>
      <c r="T2731" t="s">
        <v>109</v>
      </c>
    </row>
    <row r="2732" spans="1:20" ht="15" customHeight="1" x14ac:dyDescent="0.25">
      <c r="A2732" t="s">
        <v>24</v>
      </c>
      <c r="B2732">
        <v>3944</v>
      </c>
      <c r="C2732">
        <v>2593</v>
      </c>
      <c r="D2732" s="10" t="str">
        <f t="shared" si="72"/>
        <v>Peltigera   britannica (Gyel.) Holt.-Hartw. &amp; Tonsb.</v>
      </c>
      <c r="E2732" t="s">
        <v>8611</v>
      </c>
      <c r="F2732" s="12" t="s">
        <v>8624</v>
      </c>
      <c r="G2732" t="s">
        <v>8592</v>
      </c>
      <c r="H2732" t="s">
        <v>8593</v>
      </c>
      <c r="I2732" s="12" t="s">
        <v>8604</v>
      </c>
      <c r="J2732" s="12" t="s">
        <v>8605</v>
      </c>
      <c r="M2732" t="s">
        <v>8570</v>
      </c>
      <c r="Q2732" t="s">
        <v>327</v>
      </c>
      <c r="S2732" t="s">
        <v>8565</v>
      </c>
      <c r="T2732" t="s">
        <v>8571</v>
      </c>
    </row>
    <row r="2733" spans="1:20" ht="15" customHeight="1" x14ac:dyDescent="0.25">
      <c r="A2733" t="s">
        <v>24</v>
      </c>
      <c r="B2733">
        <v>3945</v>
      </c>
      <c r="C2733">
        <v>2598</v>
      </c>
      <c r="D2733" s="10" t="str">
        <f t="shared" si="72"/>
        <v>Peltigera  extenuata  (Vain.) Lojka</v>
      </c>
      <c r="E2733" t="s">
        <v>8606</v>
      </c>
      <c r="F2733" s="12" t="s">
        <v>8625</v>
      </c>
      <c r="G2733" t="s">
        <v>8572</v>
      </c>
      <c r="H2733" t="s">
        <v>8573</v>
      </c>
      <c r="I2733" s="12" t="s">
        <v>8604</v>
      </c>
      <c r="J2733" s="12" t="s">
        <v>8605</v>
      </c>
      <c r="M2733" t="s">
        <v>8594</v>
      </c>
      <c r="Q2733" t="s">
        <v>8595</v>
      </c>
      <c r="S2733" t="s">
        <v>8565</v>
      </c>
      <c r="T2733" t="s">
        <v>8571</v>
      </c>
    </row>
    <row r="2734" spans="1:20" ht="15" customHeight="1" x14ac:dyDescent="0.25">
      <c r="A2734" t="s">
        <v>24</v>
      </c>
      <c r="B2734">
        <v>3946</v>
      </c>
      <c r="C2734">
        <v>2602</v>
      </c>
      <c r="D2734" s="10" t="str">
        <f t="shared" si="72"/>
        <v>Peltigera   leucophlebia (Nyl.) Gyeln.</v>
      </c>
      <c r="E2734" t="s">
        <v>8611</v>
      </c>
      <c r="F2734" s="12" t="s">
        <v>958</v>
      </c>
      <c r="G2734" t="s">
        <v>8568</v>
      </c>
      <c r="H2734" t="s">
        <v>8569</v>
      </c>
      <c r="I2734" s="12" t="s">
        <v>8604</v>
      </c>
      <c r="J2734" s="12" t="s">
        <v>8605</v>
      </c>
      <c r="M2734" t="s">
        <v>8596</v>
      </c>
      <c r="Q2734" t="s">
        <v>8597</v>
      </c>
      <c r="S2734" t="s">
        <v>8565</v>
      </c>
      <c r="T2734" t="s">
        <v>8571</v>
      </c>
    </row>
    <row r="2735" spans="1:20" ht="15" customHeight="1" x14ac:dyDescent="0.25">
      <c r="A2735" t="s">
        <v>24</v>
      </c>
      <c r="B2735">
        <v>3947</v>
      </c>
      <c r="C2735">
        <v>2603</v>
      </c>
      <c r="D2735" s="10" t="str">
        <f t="shared" si="72"/>
        <v>Peltigera   britannica (Gyel.) Holt.-Hartw. &amp; Tonsb.</v>
      </c>
      <c r="E2735" t="s">
        <v>8611</v>
      </c>
      <c r="F2735" s="12" t="s">
        <v>8624</v>
      </c>
      <c r="G2735" t="s">
        <v>8592</v>
      </c>
      <c r="H2735" t="s">
        <v>8593</v>
      </c>
      <c r="I2735" s="12" t="s">
        <v>8604</v>
      </c>
      <c r="J2735" s="12" t="s">
        <v>8605</v>
      </c>
      <c r="M2735" t="s">
        <v>8570</v>
      </c>
      <c r="Q2735" t="s">
        <v>327</v>
      </c>
      <c r="S2735" t="s">
        <v>8565</v>
      </c>
      <c r="T2735" t="s">
        <v>8571</v>
      </c>
    </row>
    <row r="2736" spans="1:20" ht="15" customHeight="1" x14ac:dyDescent="0.25">
      <c r="A2736" t="s">
        <v>24</v>
      </c>
      <c r="B2736">
        <v>3948</v>
      </c>
      <c r="C2736">
        <v>2605</v>
      </c>
      <c r="D2736" s="10" t="str">
        <f t="shared" si="72"/>
        <v>Peltigera   britannica (Gyel.) Holt.-Hartw. &amp; Tonsb.</v>
      </c>
      <c r="E2736" t="s">
        <v>8611</v>
      </c>
      <c r="F2736" s="12" t="s">
        <v>8624</v>
      </c>
      <c r="G2736" t="s">
        <v>8592</v>
      </c>
      <c r="H2736" t="s">
        <v>8593</v>
      </c>
      <c r="I2736" s="12" t="s">
        <v>8604</v>
      </c>
      <c r="J2736" s="12" t="s">
        <v>8605</v>
      </c>
      <c r="M2736" t="s">
        <v>8570</v>
      </c>
      <c r="Q2736" t="s">
        <v>327</v>
      </c>
      <c r="S2736" t="s">
        <v>8565</v>
      </c>
      <c r="T2736" t="s">
        <v>8571</v>
      </c>
    </row>
    <row r="2737" spans="1:25" ht="15" customHeight="1" x14ac:dyDescent="0.25">
      <c r="A2737" t="s">
        <v>24</v>
      </c>
      <c r="B2737">
        <v>3949</v>
      </c>
      <c r="C2737">
        <v>2616</v>
      </c>
      <c r="D2737" s="10" t="str">
        <f t="shared" si="72"/>
        <v>Alectoria   sarmentosa (Ach.) Ach.</v>
      </c>
      <c r="E2737" t="s">
        <v>8626</v>
      </c>
      <c r="F2737" s="12" t="s">
        <v>45</v>
      </c>
      <c r="G2737" t="s">
        <v>46</v>
      </c>
      <c r="H2737" t="s">
        <v>1241</v>
      </c>
      <c r="I2737" s="12" t="s">
        <v>8604</v>
      </c>
      <c r="J2737" s="12" t="s">
        <v>8605</v>
      </c>
      <c r="M2737" t="s">
        <v>8598</v>
      </c>
      <c r="Q2737" t="s">
        <v>8599</v>
      </c>
      <c r="S2737" t="s">
        <v>8565</v>
      </c>
      <c r="T2737" t="s">
        <v>8571</v>
      </c>
    </row>
    <row r="2738" spans="1:25" ht="15" customHeight="1" x14ac:dyDescent="0.25">
      <c r="A2738" t="s">
        <v>24</v>
      </c>
      <c r="B2738">
        <v>3950</v>
      </c>
      <c r="C2738">
        <v>2650</v>
      </c>
      <c r="D2738" s="10" t="str">
        <f t="shared" si="72"/>
        <v>Bacidia   trachona (Ach.) Lettau</v>
      </c>
      <c r="E2738" t="s">
        <v>8627</v>
      </c>
      <c r="F2738" s="12" t="s">
        <v>8628</v>
      </c>
      <c r="G2738" t="s">
        <v>3557</v>
      </c>
      <c r="H2738" t="s">
        <v>8600</v>
      </c>
      <c r="I2738" s="12" t="s">
        <v>74</v>
      </c>
      <c r="M2738" t="s">
        <v>8601</v>
      </c>
      <c r="Q2738" t="s">
        <v>8602</v>
      </c>
      <c r="S2738" t="s">
        <v>8603</v>
      </c>
      <c r="T2738" t="s">
        <v>109</v>
      </c>
    </row>
    <row r="2739" spans="1:25" ht="15" customHeight="1" x14ac:dyDescent="0.25">
      <c r="A2739" t="s">
        <v>24</v>
      </c>
      <c r="B2739">
        <v>3951</v>
      </c>
      <c r="C2739">
        <v>2627</v>
      </c>
      <c r="D2739" s="10" t="str">
        <f t="shared" si="72"/>
        <v>Solorina crocea (L.) Ach.</v>
      </c>
      <c r="E2739" s="12" t="s">
        <v>87</v>
      </c>
      <c r="F2739" s="12" t="s">
        <v>103</v>
      </c>
      <c r="G2739" t="s">
        <v>89</v>
      </c>
      <c r="H2739" t="s">
        <v>102</v>
      </c>
      <c r="I2739" s="12" t="s">
        <v>8604</v>
      </c>
      <c r="J2739" s="12" t="s">
        <v>8605</v>
      </c>
      <c r="K2739"/>
      <c r="L2739"/>
      <c r="M2739" t="s">
        <v>8630</v>
      </c>
      <c r="Q2739" s="91">
        <v>39659</v>
      </c>
      <c r="S2739" t="s">
        <v>8565</v>
      </c>
      <c r="T2739" t="s">
        <v>109</v>
      </c>
    </row>
    <row r="2740" spans="1:25" ht="15" customHeight="1" x14ac:dyDescent="0.25">
      <c r="A2740" t="s">
        <v>24</v>
      </c>
      <c r="B2740">
        <v>3952</v>
      </c>
      <c r="C2740" s="95">
        <v>159</v>
      </c>
      <c r="D2740" s="10" t="str">
        <f t="shared" si="72"/>
        <v>Verrucaria muralis Ach.</v>
      </c>
      <c r="E2740" s="93" t="s">
        <v>2052</v>
      </c>
      <c r="F2740" s="93" t="s">
        <v>4216</v>
      </c>
      <c r="G2740" s="93" t="s">
        <v>2389</v>
      </c>
      <c r="H2740" s="92" t="str">
        <f t="shared" ref="H2740:H2746" si="74">D2740</f>
        <v>Verrucaria muralis Ach.</v>
      </c>
      <c r="I2740" s="12" t="s">
        <v>74</v>
      </c>
      <c r="J2740" s="93" t="s">
        <v>1203</v>
      </c>
      <c r="K2740" s="93" t="s">
        <v>1864</v>
      </c>
      <c r="L2740" s="93" t="s">
        <v>8631</v>
      </c>
      <c r="M2740" s="93" t="s">
        <v>8632</v>
      </c>
      <c r="N2740" s="94" t="s">
        <v>8633</v>
      </c>
      <c r="O2740" s="93" t="s">
        <v>8634</v>
      </c>
      <c r="P2740" s="93" t="s">
        <v>8635</v>
      </c>
      <c r="Q2740" s="92" t="s">
        <v>8636</v>
      </c>
      <c r="R2740" s="93"/>
      <c r="S2740" s="93" t="s">
        <v>8637</v>
      </c>
      <c r="T2740" s="93" t="s">
        <v>8637</v>
      </c>
      <c r="U2740" s="93"/>
      <c r="V2740" s="92" t="str">
        <f t="shared" ref="V2740:V2745" si="75">D2740</f>
        <v>Verrucaria muralis Ach.</v>
      </c>
      <c r="W2740" s="93" t="s">
        <v>8637</v>
      </c>
      <c r="X2740" s="93" t="s">
        <v>8638</v>
      </c>
      <c r="Y2740" s="93" t="s">
        <v>8639</v>
      </c>
    </row>
    <row r="2741" spans="1:25" ht="15" customHeight="1" x14ac:dyDescent="0.25">
      <c r="A2741" t="s">
        <v>24</v>
      </c>
      <c r="B2741">
        <v>3952</v>
      </c>
      <c r="C2741" s="95">
        <v>159</v>
      </c>
      <c r="D2741" s="10" t="str">
        <f t="shared" si="72"/>
        <v>Aspicilia contorta (Hoffm.) Kremp.</v>
      </c>
      <c r="E2741" s="93" t="s">
        <v>190</v>
      </c>
      <c r="F2741" s="93" t="s">
        <v>4992</v>
      </c>
      <c r="G2741" s="93" t="s">
        <v>8640</v>
      </c>
      <c r="H2741" s="92" t="str">
        <f t="shared" si="74"/>
        <v>Aspicilia contorta (Hoffm.) Kremp.</v>
      </c>
      <c r="I2741" s="12" t="s">
        <v>74</v>
      </c>
      <c r="J2741" s="93" t="s">
        <v>1203</v>
      </c>
      <c r="K2741" s="93" t="s">
        <v>1864</v>
      </c>
      <c r="L2741" s="93" t="s">
        <v>8631</v>
      </c>
      <c r="M2741" s="93" t="s">
        <v>8632</v>
      </c>
      <c r="N2741" s="94" t="s">
        <v>8633</v>
      </c>
      <c r="O2741" s="93" t="s">
        <v>8634</v>
      </c>
      <c r="P2741" s="93" t="s">
        <v>8635</v>
      </c>
      <c r="Q2741" s="92" t="s">
        <v>8636</v>
      </c>
      <c r="R2741" s="93"/>
      <c r="S2741" s="93" t="s">
        <v>8637</v>
      </c>
      <c r="T2741" s="93" t="s">
        <v>8637</v>
      </c>
      <c r="U2741" s="93"/>
      <c r="V2741" s="92" t="str">
        <f t="shared" si="75"/>
        <v>Aspicilia contorta (Hoffm.) Kremp.</v>
      </c>
      <c r="W2741" s="93" t="s">
        <v>8637</v>
      </c>
      <c r="X2741" s="93" t="s">
        <v>8641</v>
      </c>
      <c r="Y2741" s="93" t="s">
        <v>8639</v>
      </c>
    </row>
    <row r="2742" spans="1:25" ht="15" customHeight="1" x14ac:dyDescent="0.25">
      <c r="A2742" t="s">
        <v>24</v>
      </c>
      <c r="B2742">
        <v>3952</v>
      </c>
      <c r="C2742" s="95">
        <v>159</v>
      </c>
      <c r="D2742" s="10" t="str">
        <f t="shared" si="72"/>
        <v>Acarospora umbilicata Bagl.</v>
      </c>
      <c r="E2742" s="93" t="s">
        <v>1191</v>
      </c>
      <c r="F2742" s="93" t="s">
        <v>8642</v>
      </c>
      <c r="G2742" s="93" t="s">
        <v>8643</v>
      </c>
      <c r="H2742" s="92" t="str">
        <f t="shared" si="74"/>
        <v>Acarospora umbilicata Bagl.</v>
      </c>
      <c r="I2742" s="12" t="s">
        <v>74</v>
      </c>
      <c r="J2742" s="93" t="s">
        <v>1203</v>
      </c>
      <c r="K2742" s="93" t="s">
        <v>1864</v>
      </c>
      <c r="L2742" s="93" t="s">
        <v>8631</v>
      </c>
      <c r="M2742" s="93" t="s">
        <v>8632</v>
      </c>
      <c r="N2742" s="94" t="s">
        <v>8633</v>
      </c>
      <c r="O2742" s="93" t="s">
        <v>8634</v>
      </c>
      <c r="P2742" s="93" t="s">
        <v>8635</v>
      </c>
      <c r="Q2742" s="92" t="s">
        <v>8636</v>
      </c>
      <c r="R2742" s="93"/>
      <c r="S2742" s="93" t="s">
        <v>8637</v>
      </c>
      <c r="T2742" s="93" t="s">
        <v>8637</v>
      </c>
      <c r="U2742" s="93"/>
      <c r="V2742" s="92" t="str">
        <f t="shared" si="75"/>
        <v>Acarospora umbilicata Bagl.</v>
      </c>
      <c r="W2742" s="93" t="s">
        <v>8637</v>
      </c>
      <c r="X2742" s="93"/>
      <c r="Y2742" s="93" t="s">
        <v>8639</v>
      </c>
    </row>
    <row r="2743" spans="1:25" ht="15" customHeight="1" x14ac:dyDescent="0.25">
      <c r="A2743" t="s">
        <v>24</v>
      </c>
      <c r="B2743">
        <v>3952</v>
      </c>
      <c r="C2743" s="95">
        <v>159</v>
      </c>
      <c r="D2743" s="10" t="str">
        <f t="shared" si="72"/>
        <v>Acarospora veronensis A. Massal.</v>
      </c>
      <c r="E2743" s="93" t="s">
        <v>1191</v>
      </c>
      <c r="F2743" s="93" t="s">
        <v>8644</v>
      </c>
      <c r="G2743" s="93" t="s">
        <v>8645</v>
      </c>
      <c r="H2743" s="92" t="str">
        <f t="shared" si="74"/>
        <v>Acarospora veronensis A. Massal.</v>
      </c>
      <c r="I2743" s="12" t="s">
        <v>74</v>
      </c>
      <c r="J2743" s="93" t="s">
        <v>1203</v>
      </c>
      <c r="K2743" s="93" t="s">
        <v>1864</v>
      </c>
      <c r="L2743" s="93" t="s">
        <v>8631</v>
      </c>
      <c r="M2743" s="93" t="s">
        <v>8632</v>
      </c>
      <c r="N2743" s="94" t="s">
        <v>8633</v>
      </c>
      <c r="O2743" s="93" t="s">
        <v>8634</v>
      </c>
      <c r="P2743" s="93" t="s">
        <v>8635</v>
      </c>
      <c r="Q2743" s="92" t="s">
        <v>8636</v>
      </c>
      <c r="R2743" s="93"/>
      <c r="S2743" s="93" t="s">
        <v>8637</v>
      </c>
      <c r="T2743" s="93" t="s">
        <v>8637</v>
      </c>
      <c r="U2743" s="93"/>
      <c r="V2743" s="92" t="str">
        <f t="shared" si="75"/>
        <v>Acarospora veronensis A. Massal.</v>
      </c>
      <c r="W2743" s="93" t="s">
        <v>8637</v>
      </c>
      <c r="X2743" s="93"/>
      <c r="Y2743" s="93" t="s">
        <v>8639</v>
      </c>
    </row>
    <row r="2744" spans="1:25" ht="15" customHeight="1" x14ac:dyDescent="0.25">
      <c r="A2744" t="s">
        <v>24</v>
      </c>
      <c r="B2744">
        <v>3952</v>
      </c>
      <c r="C2744" s="95">
        <v>159</v>
      </c>
      <c r="D2744" s="10" t="str">
        <f t="shared" si="72"/>
        <v>Caloplaca crenulatella (Nyl.) H. Olivier</v>
      </c>
      <c r="E2744" s="93" t="s">
        <v>218</v>
      </c>
      <c r="F2744" s="93" t="s">
        <v>5014</v>
      </c>
      <c r="G2744" s="93" t="s">
        <v>5015</v>
      </c>
      <c r="H2744" s="92" t="str">
        <f t="shared" si="74"/>
        <v>Caloplaca crenulatella (Nyl.) H. Olivier</v>
      </c>
      <c r="I2744" s="12" t="s">
        <v>74</v>
      </c>
      <c r="J2744" s="93" t="s">
        <v>1203</v>
      </c>
      <c r="K2744" s="93" t="s">
        <v>1864</v>
      </c>
      <c r="L2744" s="93" t="s">
        <v>8631</v>
      </c>
      <c r="M2744" s="93" t="s">
        <v>8632</v>
      </c>
      <c r="N2744" s="94" t="s">
        <v>8633</v>
      </c>
      <c r="O2744" s="93" t="s">
        <v>8634</v>
      </c>
      <c r="P2744" s="93" t="s">
        <v>8635</v>
      </c>
      <c r="Q2744" s="92" t="s">
        <v>8636</v>
      </c>
      <c r="R2744" s="93"/>
      <c r="S2744" s="93" t="s">
        <v>8637</v>
      </c>
      <c r="T2744" s="93" t="s">
        <v>8637</v>
      </c>
      <c r="U2744" s="93"/>
      <c r="V2744" s="92" t="str">
        <f t="shared" si="75"/>
        <v>Caloplaca crenulatella (Nyl.) H. Olivier</v>
      </c>
      <c r="W2744" s="93" t="s">
        <v>8637</v>
      </c>
      <c r="X2744" s="93"/>
      <c r="Y2744" s="93" t="s">
        <v>8639</v>
      </c>
    </row>
    <row r="2745" spans="1:25" ht="15" customHeight="1" x14ac:dyDescent="0.25">
      <c r="A2745" t="s">
        <v>24</v>
      </c>
      <c r="B2745">
        <v>3952</v>
      </c>
      <c r="C2745" s="95">
        <v>159</v>
      </c>
      <c r="D2745" s="10" t="str">
        <f t="shared" si="72"/>
        <v>Verrucaria nigrescens Pers.</v>
      </c>
      <c r="E2745" s="93" t="s">
        <v>2052</v>
      </c>
      <c r="F2745" s="93" t="s">
        <v>2388</v>
      </c>
      <c r="G2745" s="93" t="s">
        <v>2630</v>
      </c>
      <c r="H2745" s="92" t="str">
        <f t="shared" si="74"/>
        <v>Verrucaria nigrescens Pers.</v>
      </c>
      <c r="I2745" s="12" t="s">
        <v>74</v>
      </c>
      <c r="J2745" s="93" t="s">
        <v>1203</v>
      </c>
      <c r="K2745" s="93" t="s">
        <v>1864</v>
      </c>
      <c r="L2745" s="93" t="s">
        <v>8631</v>
      </c>
      <c r="M2745" s="93" t="s">
        <v>8632</v>
      </c>
      <c r="N2745" s="94" t="s">
        <v>8633</v>
      </c>
      <c r="O2745" s="93" t="s">
        <v>8634</v>
      </c>
      <c r="P2745" s="93" t="s">
        <v>8635</v>
      </c>
      <c r="Q2745" s="92" t="s">
        <v>8636</v>
      </c>
      <c r="R2745" s="93"/>
      <c r="S2745" s="93" t="s">
        <v>8637</v>
      </c>
      <c r="T2745" s="93" t="s">
        <v>8637</v>
      </c>
      <c r="U2745" s="93"/>
      <c r="V2745" s="92" t="str">
        <f t="shared" si="75"/>
        <v>Verrucaria nigrescens Pers.</v>
      </c>
      <c r="W2745" s="93" t="s">
        <v>8637</v>
      </c>
      <c r="X2745" s="93"/>
      <c r="Y2745" s="93" t="s">
        <v>8639</v>
      </c>
    </row>
    <row r="2746" spans="1:25" ht="15" customHeight="1" x14ac:dyDescent="0.25">
      <c r="A2746" t="s">
        <v>24</v>
      </c>
      <c r="B2746" s="96">
        <v>3953</v>
      </c>
      <c r="C2746" s="92"/>
      <c r="D2746" s="10" t="str">
        <f t="shared" si="72"/>
        <v>Aspicilia dominiana (Servít) Szatala</v>
      </c>
      <c r="E2746" s="93" t="s">
        <v>190</v>
      </c>
      <c r="F2746" s="93" t="s">
        <v>8646</v>
      </c>
      <c r="G2746" s="93" t="s">
        <v>8647</v>
      </c>
      <c r="H2746" s="92" t="str">
        <f t="shared" si="74"/>
        <v>Aspicilia dominiana (Servít) Szatala</v>
      </c>
      <c r="I2746" s="12" t="s">
        <v>74</v>
      </c>
      <c r="J2746" s="93" t="s">
        <v>1203</v>
      </c>
      <c r="K2746" s="93" t="s">
        <v>3002</v>
      </c>
      <c r="L2746" s="93" t="s">
        <v>5737</v>
      </c>
      <c r="M2746" s="93" t="s">
        <v>8648</v>
      </c>
      <c r="N2746" s="93" t="s">
        <v>5763</v>
      </c>
      <c r="O2746" s="93" t="s">
        <v>8634</v>
      </c>
      <c r="P2746" s="93" t="s">
        <v>8649</v>
      </c>
      <c r="Q2746" s="94">
        <v>39175</v>
      </c>
      <c r="R2746" s="93"/>
      <c r="S2746" s="93" t="s">
        <v>195</v>
      </c>
      <c r="T2746" s="93" t="s">
        <v>195</v>
      </c>
    </row>
    <row r="2747" spans="1:25" ht="15" customHeight="1" x14ac:dyDescent="0.25">
      <c r="A2747" t="s">
        <v>24</v>
      </c>
      <c r="B2747" s="96">
        <v>3954</v>
      </c>
      <c r="C2747" s="96" t="s">
        <v>8650</v>
      </c>
      <c r="D2747" s="10" t="str">
        <f t="shared" si="72"/>
        <v>Lecidella albida Hafellner</v>
      </c>
      <c r="E2747" s="93" t="s">
        <v>1733</v>
      </c>
      <c r="F2747" s="93" t="s">
        <v>8652</v>
      </c>
      <c r="G2747" s="93" t="s">
        <v>8653</v>
      </c>
      <c r="H2747" s="93" t="s">
        <v>8651</v>
      </c>
      <c r="I2747" s="93" t="s">
        <v>74</v>
      </c>
      <c r="J2747" s="93" t="s">
        <v>1203</v>
      </c>
      <c r="K2747" s="93" t="s">
        <v>6392</v>
      </c>
      <c r="L2747" s="93" t="s">
        <v>8654</v>
      </c>
      <c r="M2747" s="93" t="s">
        <v>8655</v>
      </c>
      <c r="N2747" s="93" t="s">
        <v>8656</v>
      </c>
      <c r="O2747" s="93" t="s">
        <v>1893</v>
      </c>
      <c r="P2747" s="93" t="s">
        <v>8657</v>
      </c>
      <c r="Q2747" s="96">
        <v>42457</v>
      </c>
      <c r="S2747" s="93" t="s">
        <v>1188</v>
      </c>
      <c r="T2747" s="93" t="s">
        <v>1188</v>
      </c>
    </row>
    <row r="2748" spans="1:25" ht="15" customHeight="1" x14ac:dyDescent="0.25">
      <c r="A2748" t="s">
        <v>24</v>
      </c>
      <c r="B2748" s="96">
        <v>3955</v>
      </c>
      <c r="C2748" s="96" t="s">
        <v>8658</v>
      </c>
      <c r="D2748" s="10" t="str">
        <f t="shared" si="72"/>
        <v>Peltigera  degenii Gyeln.</v>
      </c>
      <c r="E2748" s="93" t="s">
        <v>8606</v>
      </c>
      <c r="F2748" s="93" t="s">
        <v>3937</v>
      </c>
      <c r="G2748" s="93" t="s">
        <v>3938</v>
      </c>
      <c r="H2748" s="93" t="s">
        <v>3936</v>
      </c>
      <c r="I2748" s="93" t="s">
        <v>199</v>
      </c>
      <c r="J2748" s="93" t="s">
        <v>2144</v>
      </c>
      <c r="K2748" s="93" t="s">
        <v>8659</v>
      </c>
      <c r="L2748" s="93" t="s">
        <v>8660</v>
      </c>
      <c r="M2748" s="93" t="s">
        <v>8661</v>
      </c>
      <c r="N2748" s="93" t="s">
        <v>8662</v>
      </c>
      <c r="O2748" s="93" t="s">
        <v>8663</v>
      </c>
      <c r="P2748" s="93" t="s">
        <v>8664</v>
      </c>
      <c r="Q2748" s="96">
        <v>41849</v>
      </c>
      <c r="S2748" s="93" t="s">
        <v>8665</v>
      </c>
      <c r="T2748" s="93" t="s">
        <v>1188</v>
      </c>
    </row>
    <row r="2749" spans="1:25" ht="15" customHeight="1" x14ac:dyDescent="0.25">
      <c r="A2749" t="s">
        <v>24</v>
      </c>
      <c r="B2749" s="96">
        <v>3956</v>
      </c>
      <c r="C2749" s="96" t="s">
        <v>8666</v>
      </c>
      <c r="D2749" s="10" t="str">
        <f t="shared" si="72"/>
        <v>Thelopsis melathelia Nyl.</v>
      </c>
      <c r="E2749" s="93" t="s">
        <v>1134</v>
      </c>
      <c r="F2749" s="93" t="s">
        <v>1135</v>
      </c>
      <c r="G2749" s="93" t="s">
        <v>831</v>
      </c>
      <c r="H2749" s="93" t="s">
        <v>8667</v>
      </c>
      <c r="I2749" s="93" t="s">
        <v>199</v>
      </c>
      <c r="J2749" s="93" t="s">
        <v>2144</v>
      </c>
      <c r="K2749" s="93" t="s">
        <v>8659</v>
      </c>
      <c r="L2749" s="93" t="s">
        <v>8660</v>
      </c>
      <c r="M2749" s="93" t="s">
        <v>8668</v>
      </c>
      <c r="N2749" s="93" t="s">
        <v>8669</v>
      </c>
      <c r="O2749" s="93" t="s">
        <v>8670</v>
      </c>
      <c r="P2749" s="93" t="s">
        <v>8671</v>
      </c>
      <c r="Q2749" s="96">
        <v>41849</v>
      </c>
      <c r="S2749" s="93" t="s">
        <v>8665</v>
      </c>
      <c r="T2749" s="93" t="s">
        <v>1188</v>
      </c>
    </row>
    <row r="2750" spans="1:25" ht="15" customHeight="1" x14ac:dyDescent="0.25">
      <c r="A2750" t="s">
        <v>24</v>
      </c>
      <c r="B2750" s="96">
        <v>3957</v>
      </c>
      <c r="C2750" s="39" t="s">
        <v>8683</v>
      </c>
      <c r="D2750" s="10" t="str">
        <f t="shared" si="72"/>
        <v>Aspicilia intermutans (Nyl.) Arnold</v>
      </c>
      <c r="E2750" s="93" t="s">
        <v>190</v>
      </c>
      <c r="F2750" s="93" t="s">
        <v>8684</v>
      </c>
      <c r="G2750" s="93" t="s">
        <v>8685</v>
      </c>
      <c r="H2750" s="38" t="s">
        <v>8686</v>
      </c>
      <c r="I2750" s="93" t="s">
        <v>199</v>
      </c>
      <c r="K2750" s="93" t="s">
        <v>8687</v>
      </c>
      <c r="L2750" s="93" t="s">
        <v>8688</v>
      </c>
      <c r="M2750" s="93" t="s">
        <v>8689</v>
      </c>
      <c r="N2750" s="93" t="s">
        <v>8690</v>
      </c>
      <c r="O2750" s="93" t="s">
        <v>8691</v>
      </c>
      <c r="P2750" s="93" t="s">
        <v>8692</v>
      </c>
      <c r="Q2750" s="54">
        <v>41220</v>
      </c>
      <c r="S2750" s="8" t="s">
        <v>8693</v>
      </c>
      <c r="T2750" s="8" t="s">
        <v>195</v>
      </c>
    </row>
    <row r="2751" spans="1:25" ht="15" customHeight="1" x14ac:dyDescent="0.25">
      <c r="A2751" t="s">
        <v>24</v>
      </c>
      <c r="B2751" s="96">
        <v>3958</v>
      </c>
      <c r="D2751" s="10" t="str">
        <f t="shared" si="72"/>
        <v xml:space="preserve">Peltigera practextata </v>
      </c>
      <c r="E2751" s="93" t="s">
        <v>926</v>
      </c>
      <c r="F2751" s="93" t="s">
        <v>8694</v>
      </c>
      <c r="H2751" s="38" t="s">
        <v>8695</v>
      </c>
      <c r="I2751" s="93" t="s">
        <v>7497</v>
      </c>
      <c r="L2751" s="93" t="s">
        <v>5944</v>
      </c>
      <c r="M2751" s="93" t="s">
        <v>8696</v>
      </c>
      <c r="O2751" s="93" t="s">
        <v>8697</v>
      </c>
      <c r="P2751" s="93" t="s">
        <v>8698</v>
      </c>
      <c r="Q2751" s="54">
        <v>39241</v>
      </c>
      <c r="S2751" s="8" t="s">
        <v>8699</v>
      </c>
      <c r="T2751" s="8" t="s">
        <v>109</v>
      </c>
    </row>
    <row r="2752" spans="1:25" ht="15" customHeight="1" x14ac:dyDescent="0.25">
      <c r="A2752" t="s">
        <v>24</v>
      </c>
      <c r="B2752" s="96">
        <v>3959</v>
      </c>
      <c r="D2752" s="10" t="str">
        <f t="shared" si="72"/>
        <v xml:space="preserve">Parmotrema perlatum </v>
      </c>
      <c r="E2752" s="93" t="s">
        <v>8700</v>
      </c>
      <c r="F2752" s="93" t="s">
        <v>8701</v>
      </c>
      <c r="H2752" s="38" t="s">
        <v>8702</v>
      </c>
      <c r="I2752" s="93" t="s">
        <v>7497</v>
      </c>
      <c r="L2752" s="93" t="s">
        <v>5944</v>
      </c>
      <c r="M2752" s="93" t="s">
        <v>8696</v>
      </c>
      <c r="O2752" s="93" t="s">
        <v>8697</v>
      </c>
      <c r="P2752" s="93" t="s">
        <v>8698</v>
      </c>
      <c r="Q2752" s="54">
        <v>39242</v>
      </c>
      <c r="S2752" s="8" t="s">
        <v>8699</v>
      </c>
    </row>
    <row r="2753" spans="1:24" ht="15" customHeight="1" x14ac:dyDescent="0.25">
      <c r="A2753" t="s">
        <v>24</v>
      </c>
      <c r="B2753" s="96">
        <v>3960</v>
      </c>
      <c r="D2753" s="10" t="str">
        <f t="shared" si="72"/>
        <v xml:space="preserve">Flavoparmelia caperata </v>
      </c>
      <c r="E2753" s="93" t="s">
        <v>798</v>
      </c>
      <c r="F2753" s="93" t="s">
        <v>799</v>
      </c>
      <c r="H2753" s="38" t="s">
        <v>8703</v>
      </c>
      <c r="I2753" s="93" t="s">
        <v>7497</v>
      </c>
      <c r="L2753" s="93" t="s">
        <v>5944</v>
      </c>
      <c r="M2753" s="93" t="s">
        <v>8696</v>
      </c>
      <c r="O2753" s="93" t="s">
        <v>8697</v>
      </c>
      <c r="P2753" s="93" t="s">
        <v>8698</v>
      </c>
      <c r="Q2753" s="54">
        <v>39243</v>
      </c>
      <c r="S2753" s="8" t="s">
        <v>8699</v>
      </c>
      <c r="T2753" s="8" t="s">
        <v>109</v>
      </c>
    </row>
    <row r="2754" spans="1:24" ht="15" customHeight="1" x14ac:dyDescent="0.25">
      <c r="A2754" t="s">
        <v>24</v>
      </c>
      <c r="B2754" s="96">
        <v>3961</v>
      </c>
      <c r="D2754" s="10" t="str">
        <f>E2754&amp;" "&amp;F2754&amp;" "&amp;G2754</f>
        <v xml:space="preserve">Parmotrema perlatum </v>
      </c>
      <c r="E2754" s="93" t="s">
        <v>8700</v>
      </c>
      <c r="F2754" s="93" t="s">
        <v>8701</v>
      </c>
      <c r="H2754" s="38" t="s">
        <v>8702</v>
      </c>
      <c r="I2754" s="93" t="s">
        <v>7497</v>
      </c>
      <c r="L2754" s="93" t="s">
        <v>5944</v>
      </c>
      <c r="M2754" s="93" t="s">
        <v>8696</v>
      </c>
      <c r="O2754" s="93" t="s">
        <v>8697</v>
      </c>
      <c r="P2754" s="93" t="s">
        <v>8698</v>
      </c>
      <c r="Q2754" s="54">
        <v>39244</v>
      </c>
      <c r="S2754" s="8" t="s">
        <v>8699</v>
      </c>
      <c r="T2754" s="8" t="s">
        <v>4259</v>
      </c>
    </row>
    <row r="2755" spans="1:24" ht="15" customHeight="1" x14ac:dyDescent="0.25">
      <c r="A2755" t="s">
        <v>24</v>
      </c>
      <c r="B2755" s="96">
        <v>3962</v>
      </c>
      <c r="D2755" s="10" t="str">
        <f t="shared" si="72"/>
        <v xml:space="preserve">Flavoparmelia caperata </v>
      </c>
      <c r="E2755" s="93" t="s">
        <v>798</v>
      </c>
      <c r="F2755" s="93" t="s">
        <v>799</v>
      </c>
      <c r="H2755" s="38" t="s">
        <v>8703</v>
      </c>
      <c r="I2755" s="93" t="s">
        <v>7497</v>
      </c>
      <c r="L2755" s="93" t="s">
        <v>5944</v>
      </c>
      <c r="M2755" s="93" t="s">
        <v>8696</v>
      </c>
      <c r="O2755" s="93" t="s">
        <v>8697</v>
      </c>
      <c r="P2755" s="93" t="s">
        <v>8698</v>
      </c>
      <c r="Q2755" s="54">
        <v>39245</v>
      </c>
      <c r="S2755" s="8" t="s">
        <v>8699</v>
      </c>
      <c r="T2755" s="8" t="s">
        <v>109</v>
      </c>
    </row>
    <row r="2756" spans="1:24" ht="15" customHeight="1" x14ac:dyDescent="0.25">
      <c r="A2756" t="s">
        <v>24</v>
      </c>
      <c r="B2756" s="96">
        <v>3963</v>
      </c>
      <c r="D2756" s="10" t="str">
        <f t="shared" si="72"/>
        <v xml:space="preserve">Peltigera practextata </v>
      </c>
      <c r="E2756" s="93" t="s">
        <v>926</v>
      </c>
      <c r="F2756" s="93" t="s">
        <v>8694</v>
      </c>
      <c r="H2756" s="38" t="s">
        <v>8695</v>
      </c>
      <c r="I2756" s="93" t="s">
        <v>7497</v>
      </c>
      <c r="L2756" s="93" t="s">
        <v>5944</v>
      </c>
      <c r="M2756" s="93" t="s">
        <v>8696</v>
      </c>
      <c r="O2756" s="93" t="s">
        <v>8697</v>
      </c>
      <c r="P2756" s="93" t="s">
        <v>8698</v>
      </c>
      <c r="Q2756" s="54">
        <v>39246</v>
      </c>
      <c r="S2756" s="8" t="s">
        <v>8699</v>
      </c>
      <c r="T2756" s="8" t="s">
        <v>109</v>
      </c>
    </row>
    <row r="2757" spans="1:24" ht="15" customHeight="1" x14ac:dyDescent="0.25">
      <c r="A2757" t="s">
        <v>24</v>
      </c>
      <c r="B2757" s="96">
        <v>3964</v>
      </c>
      <c r="D2757" s="10" t="str">
        <f t="shared" si="72"/>
        <v xml:space="preserve">Peltigera practextata </v>
      </c>
      <c r="E2757" s="93" t="s">
        <v>926</v>
      </c>
      <c r="F2757" s="93" t="s">
        <v>8694</v>
      </c>
      <c r="H2757" s="38" t="s">
        <v>8695</v>
      </c>
      <c r="I2757" s="93" t="s">
        <v>7497</v>
      </c>
      <c r="L2757" s="93" t="s">
        <v>5944</v>
      </c>
      <c r="M2757" s="93" t="s">
        <v>8696</v>
      </c>
      <c r="O2757" s="93" t="s">
        <v>8697</v>
      </c>
      <c r="P2757" s="93" t="s">
        <v>8698</v>
      </c>
      <c r="Q2757" s="54">
        <v>39247</v>
      </c>
      <c r="S2757" s="8" t="s">
        <v>8699</v>
      </c>
    </row>
    <row r="2758" spans="1:24" ht="15" customHeight="1" x14ac:dyDescent="0.25">
      <c r="A2758" t="s">
        <v>24</v>
      </c>
      <c r="B2758" s="96">
        <v>3965</v>
      </c>
      <c r="D2758" s="10" t="str">
        <f t="shared" si="72"/>
        <v xml:space="preserve">Peltigera horizontalis </v>
      </c>
      <c r="E2758" s="93" t="s">
        <v>926</v>
      </c>
      <c r="F2758" s="93" t="s">
        <v>954</v>
      </c>
      <c r="H2758" s="38" t="s">
        <v>8706</v>
      </c>
      <c r="I2758" s="93" t="s">
        <v>7497</v>
      </c>
      <c r="L2758" s="93" t="s">
        <v>5944</v>
      </c>
      <c r="M2758" s="93" t="s">
        <v>8696</v>
      </c>
      <c r="O2758" s="93" t="s">
        <v>8697</v>
      </c>
      <c r="P2758" s="93" t="s">
        <v>8698</v>
      </c>
      <c r="Q2758" s="54">
        <v>39248</v>
      </c>
      <c r="S2758" s="8" t="s">
        <v>8699</v>
      </c>
      <c r="T2758" s="8" t="s">
        <v>109</v>
      </c>
    </row>
    <row r="2759" spans="1:24" ht="15" customHeight="1" x14ac:dyDescent="0.25">
      <c r="A2759" t="s">
        <v>24</v>
      </c>
      <c r="B2759" s="96">
        <v>3966</v>
      </c>
      <c r="D2759" s="10" t="str">
        <f t="shared" si="72"/>
        <v xml:space="preserve">Cladonia rangiformis </v>
      </c>
      <c r="E2759" s="93" t="s">
        <v>26</v>
      </c>
      <c r="F2759" s="93" t="s">
        <v>728</v>
      </c>
      <c r="H2759" s="38" t="s">
        <v>8707</v>
      </c>
      <c r="I2759" s="93" t="s">
        <v>7497</v>
      </c>
      <c r="L2759" s="93" t="s">
        <v>5944</v>
      </c>
      <c r="M2759" s="93" t="s">
        <v>8696</v>
      </c>
      <c r="O2759" s="93" t="s">
        <v>8697</v>
      </c>
      <c r="P2759" s="93" t="s">
        <v>8698</v>
      </c>
      <c r="Q2759" s="54">
        <v>39249</v>
      </c>
      <c r="S2759" s="8" t="s">
        <v>8699</v>
      </c>
      <c r="T2759" s="8" t="s">
        <v>109</v>
      </c>
    </row>
    <row r="2760" spans="1:24" ht="15" customHeight="1" x14ac:dyDescent="0.25">
      <c r="A2760" t="s">
        <v>24</v>
      </c>
      <c r="B2760" s="96">
        <v>3967</v>
      </c>
      <c r="D2760" s="10" t="str">
        <f t="shared" si="72"/>
        <v xml:space="preserve">Lobaria pulmonaria </v>
      </c>
      <c r="E2760" s="93" t="s">
        <v>867</v>
      </c>
      <c r="F2760" s="93" t="s">
        <v>868</v>
      </c>
      <c r="H2760" s="38" t="s">
        <v>8708</v>
      </c>
      <c r="I2760" s="93" t="s">
        <v>7497</v>
      </c>
      <c r="L2760" s="93" t="s">
        <v>5944</v>
      </c>
      <c r="M2760" s="93" t="s">
        <v>8696</v>
      </c>
      <c r="O2760" s="93" t="s">
        <v>8697</v>
      </c>
      <c r="P2760" s="93" t="s">
        <v>8698</v>
      </c>
      <c r="Q2760" s="54">
        <v>39250</v>
      </c>
      <c r="S2760" s="8" t="s">
        <v>8699</v>
      </c>
      <c r="T2760" s="8" t="s">
        <v>109</v>
      </c>
    </row>
    <row r="2761" spans="1:24" ht="15" customHeight="1" x14ac:dyDescent="0.25">
      <c r="A2761" t="s">
        <v>24</v>
      </c>
      <c r="B2761" s="96">
        <v>3968</v>
      </c>
      <c r="D2761" s="10" t="str">
        <f t="shared" si="72"/>
        <v xml:space="preserve">Collema nigrescens </v>
      </c>
      <c r="E2761" s="93" t="s">
        <v>2358</v>
      </c>
      <c r="F2761" s="93" t="s">
        <v>2388</v>
      </c>
      <c r="H2761" s="38" t="s">
        <v>8709</v>
      </c>
      <c r="I2761" s="93" t="s">
        <v>7497</v>
      </c>
      <c r="L2761" s="93" t="s">
        <v>5944</v>
      </c>
      <c r="M2761" s="93" t="s">
        <v>8696</v>
      </c>
      <c r="O2761" s="93" t="s">
        <v>8697</v>
      </c>
      <c r="P2761" s="93" t="s">
        <v>8698</v>
      </c>
      <c r="Q2761" s="54">
        <v>39251</v>
      </c>
      <c r="S2761" s="8" t="s">
        <v>8699</v>
      </c>
      <c r="T2761" s="8" t="s">
        <v>109</v>
      </c>
    </row>
    <row r="2762" spans="1:24" ht="15" customHeight="1" x14ac:dyDescent="0.25">
      <c r="A2762" t="s">
        <v>24</v>
      </c>
      <c r="B2762" s="96">
        <v>3969</v>
      </c>
      <c r="D2762" s="10" t="str">
        <f t="shared" ref="D2762:D2825" si="76">E2762&amp;" "&amp;F2762&amp;" "&amp;G2762</f>
        <v xml:space="preserve">Parmelia saxatilis </v>
      </c>
      <c r="E2762" s="93" t="s">
        <v>2648</v>
      </c>
      <c r="F2762" s="93" t="s">
        <v>2649</v>
      </c>
      <c r="H2762" s="38" t="s">
        <v>8704</v>
      </c>
      <c r="I2762" s="93" t="s">
        <v>7497</v>
      </c>
      <c r="L2762" s="93" t="s">
        <v>5944</v>
      </c>
      <c r="M2762" s="93" t="s">
        <v>8696</v>
      </c>
      <c r="O2762" s="93" t="s">
        <v>8697</v>
      </c>
      <c r="P2762" s="93" t="s">
        <v>8698</v>
      </c>
      <c r="Q2762" s="54">
        <v>39252</v>
      </c>
      <c r="S2762" s="8" t="s">
        <v>8699</v>
      </c>
      <c r="X2762" s="9" t="s">
        <v>8705</v>
      </c>
    </row>
    <row r="2763" spans="1:24" ht="15" customHeight="1" x14ac:dyDescent="0.25">
      <c r="A2763" s="12" t="s">
        <v>3591</v>
      </c>
      <c r="B2763" s="96">
        <v>3970</v>
      </c>
      <c r="C2763" s="12">
        <v>263</v>
      </c>
      <c r="D2763" s="10" t="str">
        <f t="shared" si="76"/>
        <v>Peziza atrofusca Beck.</v>
      </c>
      <c r="E2763" s="93" t="s">
        <v>8741</v>
      </c>
      <c r="F2763" s="93" t="s">
        <v>8742</v>
      </c>
      <c r="G2763" s="12" t="s">
        <v>8743</v>
      </c>
      <c r="H2763" s="18" t="s">
        <v>8745</v>
      </c>
      <c r="I2763" s="16" t="s">
        <v>2086</v>
      </c>
      <c r="J2763" s="8"/>
      <c r="K2763" s="16"/>
      <c r="L2763" s="8" t="s">
        <v>7705</v>
      </c>
      <c r="M2763" s="16" t="s">
        <v>7706</v>
      </c>
      <c r="N2763" s="16"/>
      <c r="O2763" s="16"/>
      <c r="P2763" s="8"/>
      <c r="Q2763" s="21" t="s">
        <v>8746</v>
      </c>
      <c r="R2763" s="21"/>
      <c r="S2763" s="13" t="s">
        <v>2703</v>
      </c>
      <c r="T2763" s="13" t="s">
        <v>2703</v>
      </c>
      <c r="U2763" s="12"/>
      <c r="V2763" s="12"/>
      <c r="W2763" s="8" t="s">
        <v>7708</v>
      </c>
      <c r="X2763" s="8"/>
    </row>
    <row r="2764" spans="1:24" ht="15" customHeight="1" x14ac:dyDescent="0.25">
      <c r="A2764" s="12" t="s">
        <v>3591</v>
      </c>
      <c r="B2764" s="96">
        <v>3971</v>
      </c>
      <c r="C2764" s="12" t="s">
        <v>8747</v>
      </c>
      <c r="D2764" s="10" t="str">
        <f t="shared" si="76"/>
        <v>Wynnella silvicola Nannf.</v>
      </c>
      <c r="E2764" s="93" t="s">
        <v>7703</v>
      </c>
      <c r="F2764" s="93" t="s">
        <v>7702</v>
      </c>
      <c r="G2764" s="12" t="s">
        <v>7704</v>
      </c>
      <c r="H2764" s="38" t="s">
        <v>8748</v>
      </c>
      <c r="I2764" s="93" t="s">
        <v>8604</v>
      </c>
      <c r="J2764" s="93" t="s">
        <v>8749</v>
      </c>
      <c r="L2764" s="93" t="s">
        <v>8750</v>
      </c>
      <c r="M2764" s="93" t="s">
        <v>8751</v>
      </c>
      <c r="N2764" s="12">
        <v>1030</v>
      </c>
      <c r="O2764" s="93" t="s">
        <v>8752</v>
      </c>
      <c r="Q2764" s="54">
        <v>41091</v>
      </c>
      <c r="S2764" s="8" t="s">
        <v>3598</v>
      </c>
      <c r="T2764" s="8" t="s">
        <v>3598</v>
      </c>
    </row>
    <row r="2765" spans="1:24" ht="15" customHeight="1" x14ac:dyDescent="0.25">
      <c r="A2765" s="12" t="s">
        <v>3591</v>
      </c>
      <c r="B2765" s="96">
        <v>3972</v>
      </c>
      <c r="D2765" s="10" t="str">
        <f t="shared" si="76"/>
        <v>Wynnella silvicola Nannf.</v>
      </c>
      <c r="E2765" s="93" t="s">
        <v>7703</v>
      </c>
      <c r="F2765" s="93" t="s">
        <v>7702</v>
      </c>
      <c r="G2765" s="12" t="s">
        <v>7704</v>
      </c>
      <c r="H2765" s="38" t="s">
        <v>8753</v>
      </c>
      <c r="Q2765" s="54">
        <v>1890</v>
      </c>
      <c r="S2765" s="8" t="s">
        <v>8797</v>
      </c>
    </row>
    <row r="2766" spans="1:24" ht="15" customHeight="1" x14ac:dyDescent="0.25">
      <c r="A2766" s="12" t="s">
        <v>3591</v>
      </c>
      <c r="B2766" s="96">
        <v>3973</v>
      </c>
      <c r="D2766" s="10" t="s">
        <v>8756</v>
      </c>
      <c r="E2766" s="93" t="s">
        <v>8754</v>
      </c>
      <c r="F2766" s="93" t="s">
        <v>103</v>
      </c>
      <c r="G2766" s="38" t="s">
        <v>8757</v>
      </c>
      <c r="H2766" s="38" t="s">
        <v>8755</v>
      </c>
      <c r="I2766" s="93" t="s">
        <v>74</v>
      </c>
      <c r="J2766" s="93" t="s">
        <v>1180</v>
      </c>
      <c r="K2766" s="93" t="s">
        <v>2656</v>
      </c>
      <c r="L2766" s="93" t="s">
        <v>8758</v>
      </c>
      <c r="M2766" s="93" t="s">
        <v>8773</v>
      </c>
      <c r="N2766" s="12">
        <v>550</v>
      </c>
      <c r="O2766" s="93" t="s">
        <v>8759</v>
      </c>
      <c r="P2766" s="93" t="s">
        <v>8760</v>
      </c>
      <c r="Q2766" s="54">
        <v>41939</v>
      </c>
      <c r="S2766" s="8" t="s">
        <v>8761</v>
      </c>
      <c r="T2766" s="8" t="s">
        <v>8761</v>
      </c>
    </row>
    <row r="2767" spans="1:24" ht="15" customHeight="1" x14ac:dyDescent="0.25">
      <c r="A2767" s="12" t="s">
        <v>3591</v>
      </c>
      <c r="B2767" s="96">
        <v>3974</v>
      </c>
      <c r="D2767" s="10" t="s">
        <v>8762</v>
      </c>
      <c r="E2767" s="93" t="s">
        <v>8754</v>
      </c>
      <c r="F2767" s="93" t="s">
        <v>8765</v>
      </c>
      <c r="G2767" s="12" t="s">
        <v>8763</v>
      </c>
      <c r="H2767" s="38" t="s">
        <v>8764</v>
      </c>
      <c r="I2767" s="93" t="s">
        <v>7228</v>
      </c>
      <c r="J2767" s="93" t="s">
        <v>7229</v>
      </c>
      <c r="K2767" s="93" t="s">
        <v>7230</v>
      </c>
      <c r="L2767" s="93" t="s">
        <v>7230</v>
      </c>
      <c r="M2767" s="93" t="s">
        <v>8766</v>
      </c>
      <c r="O2767" s="93" t="s">
        <v>3130</v>
      </c>
      <c r="Q2767" s="54">
        <v>42200</v>
      </c>
      <c r="S2767" s="8" t="s">
        <v>8767</v>
      </c>
      <c r="T2767" s="8" t="s">
        <v>8767</v>
      </c>
      <c r="U2767" s="8" t="s">
        <v>8761</v>
      </c>
    </row>
    <row r="2768" spans="1:24" ht="15" customHeight="1" x14ac:dyDescent="0.25">
      <c r="A2768" s="12" t="s">
        <v>3591</v>
      </c>
      <c r="B2768" s="96">
        <v>3975</v>
      </c>
      <c r="D2768" s="10" t="s">
        <v>8768</v>
      </c>
      <c r="E2768" s="93" t="s">
        <v>8754</v>
      </c>
      <c r="F2768" s="93" t="s">
        <v>8769</v>
      </c>
      <c r="G2768" s="12" t="s">
        <v>8770</v>
      </c>
      <c r="H2768" s="38" t="s">
        <v>8771</v>
      </c>
      <c r="I2768" s="93" t="s">
        <v>74</v>
      </c>
      <c r="J2768" s="93" t="s">
        <v>1203</v>
      </c>
      <c r="K2768" s="93" t="s">
        <v>8774</v>
      </c>
      <c r="L2768" s="93" t="s">
        <v>8772</v>
      </c>
      <c r="M2768" s="93" t="s">
        <v>8775</v>
      </c>
      <c r="N2768" s="12">
        <v>317</v>
      </c>
      <c r="O2768" s="93" t="s">
        <v>8777</v>
      </c>
      <c r="P2768" s="93" t="s">
        <v>8776</v>
      </c>
      <c r="Q2768" s="54">
        <v>41560</v>
      </c>
      <c r="S2768" s="8" t="s">
        <v>8761</v>
      </c>
      <c r="T2768" s="8" t="s">
        <v>8761</v>
      </c>
    </row>
    <row r="2769" spans="1:24" ht="15" customHeight="1" x14ac:dyDescent="0.25">
      <c r="A2769" s="12" t="s">
        <v>3591</v>
      </c>
      <c r="B2769" s="96">
        <v>3976</v>
      </c>
      <c r="D2769" s="10" t="s">
        <v>8778</v>
      </c>
      <c r="E2769" s="93" t="s">
        <v>8754</v>
      </c>
      <c r="F2769" s="93" t="s">
        <v>8779</v>
      </c>
      <c r="H2769" s="38" t="s">
        <v>8780</v>
      </c>
      <c r="I2769" s="93" t="s">
        <v>74</v>
      </c>
      <c r="J2769" s="93" t="s">
        <v>1203</v>
      </c>
      <c r="K2769" s="93" t="s">
        <v>8774</v>
      </c>
      <c r="L2769" s="93" t="s">
        <v>8781</v>
      </c>
      <c r="M2769" s="93" t="s">
        <v>8782</v>
      </c>
      <c r="N2769" s="12">
        <v>363</v>
      </c>
      <c r="O2769" s="93" t="s">
        <v>8777</v>
      </c>
      <c r="P2769" s="93" t="s">
        <v>8783</v>
      </c>
      <c r="Q2769" s="54">
        <v>41569</v>
      </c>
      <c r="S2769" s="8" t="s">
        <v>8761</v>
      </c>
      <c r="T2769" s="8" t="s">
        <v>8761</v>
      </c>
    </row>
    <row r="2770" spans="1:24" ht="15" customHeight="1" x14ac:dyDescent="0.25">
      <c r="A2770" s="12" t="s">
        <v>3591</v>
      </c>
      <c r="B2770" s="96">
        <v>3977</v>
      </c>
      <c r="D2770" s="10" t="str">
        <f t="shared" si="76"/>
        <v xml:space="preserve">Ramariopsis sp. </v>
      </c>
      <c r="E2770" s="93" t="s">
        <v>8754</v>
      </c>
      <c r="F2770" s="93" t="s">
        <v>67</v>
      </c>
      <c r="H2770" s="38" t="s">
        <v>8784</v>
      </c>
      <c r="I2770" s="93" t="s">
        <v>199</v>
      </c>
      <c r="J2770" s="93" t="s">
        <v>5755</v>
      </c>
      <c r="K2770" s="93" t="s">
        <v>8785</v>
      </c>
      <c r="L2770" s="93" t="s">
        <v>8786</v>
      </c>
      <c r="M2770" s="93" t="s">
        <v>8787</v>
      </c>
      <c r="N2770" s="12">
        <v>415</v>
      </c>
      <c r="O2770" s="93" t="s">
        <v>8759</v>
      </c>
      <c r="P2770" s="93" t="s">
        <v>8788</v>
      </c>
      <c r="Q2770" s="54">
        <v>41585</v>
      </c>
      <c r="S2770" s="8" t="s">
        <v>8761</v>
      </c>
      <c r="T2770" s="8" t="s">
        <v>8761</v>
      </c>
    </row>
    <row r="2771" spans="1:24" ht="15" customHeight="1" x14ac:dyDescent="0.25">
      <c r="A2771" s="12" t="s">
        <v>3591</v>
      </c>
      <c r="B2771" s="96">
        <v>3978</v>
      </c>
      <c r="D2771" s="10" t="str">
        <f t="shared" si="76"/>
        <v xml:space="preserve">Ramariopsis sp. </v>
      </c>
      <c r="E2771" s="93" t="s">
        <v>8754</v>
      </c>
      <c r="F2771" s="93" t="s">
        <v>67</v>
      </c>
      <c r="H2771" s="38" t="s">
        <v>8784</v>
      </c>
      <c r="I2771" s="93" t="s">
        <v>199</v>
      </c>
      <c r="J2771" s="93" t="s">
        <v>5755</v>
      </c>
      <c r="K2771" s="93" t="s">
        <v>8785</v>
      </c>
      <c r="L2771" s="93" t="s">
        <v>8786</v>
      </c>
      <c r="M2771" s="93" t="s">
        <v>8787</v>
      </c>
      <c r="N2771" s="12">
        <v>415</v>
      </c>
      <c r="O2771" s="93" t="s">
        <v>8759</v>
      </c>
      <c r="P2771" s="93" t="s">
        <v>8788</v>
      </c>
      <c r="Q2771" s="54">
        <v>41935</v>
      </c>
      <c r="S2771" s="8" t="s">
        <v>8761</v>
      </c>
      <c r="T2771" s="8" t="s">
        <v>8761</v>
      </c>
    </row>
    <row r="2772" spans="1:24" ht="15" customHeight="1" x14ac:dyDescent="0.25">
      <c r="A2772" s="12" t="s">
        <v>3591</v>
      </c>
      <c r="B2772" s="96">
        <v>3979</v>
      </c>
      <c r="D2772" s="10" t="str">
        <f t="shared" si="76"/>
        <v xml:space="preserve">Ramariopsis cf. Subtilis </v>
      </c>
      <c r="E2772" s="93" t="s">
        <v>8754</v>
      </c>
      <c r="F2772" s="93" t="s">
        <v>8789</v>
      </c>
      <c r="H2772" s="38" t="s">
        <v>8790</v>
      </c>
      <c r="I2772" s="93" t="s">
        <v>74</v>
      </c>
      <c r="J2772" s="93" t="s">
        <v>1203</v>
      </c>
      <c r="K2772" s="93" t="s">
        <v>8774</v>
      </c>
      <c r="L2772" s="93" t="s">
        <v>8791</v>
      </c>
      <c r="M2772" s="93" t="s">
        <v>8792</v>
      </c>
      <c r="N2772" s="12">
        <v>365</v>
      </c>
      <c r="O2772" s="93" t="s">
        <v>8759</v>
      </c>
      <c r="P2772" s="93" t="s">
        <v>8793</v>
      </c>
      <c r="Q2772" s="54">
        <v>41903</v>
      </c>
      <c r="S2772" s="8" t="s">
        <v>8761</v>
      </c>
      <c r="T2772" s="8" t="s">
        <v>8761</v>
      </c>
    </row>
    <row r="2773" spans="1:24" ht="15" customHeight="1" x14ac:dyDescent="0.25">
      <c r="A2773" s="12" t="s">
        <v>3591</v>
      </c>
      <c r="B2773" s="96">
        <v>3980</v>
      </c>
      <c r="D2773" s="10" t="str">
        <f t="shared" si="76"/>
        <v>Ramariopsis atlantica Araujo-Neta, G.A. Silva &amp; Gibertoni</v>
      </c>
      <c r="E2773" s="93" t="s">
        <v>8754</v>
      </c>
      <c r="F2773" s="93" t="s">
        <v>8794</v>
      </c>
      <c r="G2773" s="12" t="s">
        <v>8795</v>
      </c>
      <c r="H2773" s="38" t="s">
        <v>8796</v>
      </c>
      <c r="I2773" s="93" t="s">
        <v>7228</v>
      </c>
      <c r="S2773" s="8" t="s">
        <v>8761</v>
      </c>
      <c r="T2773" s="8" t="s">
        <v>8761</v>
      </c>
    </row>
    <row r="2774" spans="1:24" ht="15" customHeight="1" x14ac:dyDescent="0.25">
      <c r="A2774" s="12" t="s">
        <v>3591</v>
      </c>
      <c r="B2774" s="96">
        <v>3981</v>
      </c>
      <c r="D2774" s="10" t="str">
        <f t="shared" si="76"/>
        <v>Boletus fechtneri Velen.</v>
      </c>
      <c r="E2774" s="93" t="s">
        <v>8798</v>
      </c>
      <c r="F2774" s="93" t="s">
        <v>8801</v>
      </c>
      <c r="G2774" s="12" t="s">
        <v>7807</v>
      </c>
      <c r="H2774" s="38" t="s">
        <v>8799</v>
      </c>
      <c r="I2774" s="93" t="s">
        <v>74</v>
      </c>
      <c r="J2774" s="93" t="s">
        <v>1203</v>
      </c>
      <c r="L2774" s="93" t="s">
        <v>8800</v>
      </c>
      <c r="Q2774" s="54">
        <v>1921</v>
      </c>
      <c r="S2774" s="8" t="s">
        <v>7679</v>
      </c>
      <c r="T2774" s="8" t="s">
        <v>7640</v>
      </c>
    </row>
    <row r="2775" spans="1:24" ht="15" customHeight="1" x14ac:dyDescent="0.25">
      <c r="A2775" s="12" t="s">
        <v>3591</v>
      </c>
      <c r="B2775" s="96">
        <v>3982</v>
      </c>
      <c r="D2775" s="10" t="s">
        <v>8805</v>
      </c>
      <c r="E2775" s="93" t="s">
        <v>8804</v>
      </c>
      <c r="F2775" s="93" t="s">
        <v>8802</v>
      </c>
      <c r="G2775" s="12" t="s">
        <v>8806</v>
      </c>
      <c r="H2775" s="93" t="s">
        <v>8803</v>
      </c>
      <c r="I2775" t="s">
        <v>2086</v>
      </c>
      <c r="J2775" t="s">
        <v>8809</v>
      </c>
      <c r="M2775" t="s">
        <v>8810</v>
      </c>
      <c r="O2775" s="93" t="s">
        <v>8807</v>
      </c>
      <c r="Q2775" s="12" t="s">
        <v>8808</v>
      </c>
      <c r="S2775" s="8" t="s">
        <v>2703</v>
      </c>
      <c r="T2775" s="8" t="s">
        <v>2703</v>
      </c>
      <c r="U2775" s="8" t="s">
        <v>8811</v>
      </c>
      <c r="X2775" s="9" t="s">
        <v>7708</v>
      </c>
    </row>
    <row r="2776" spans="1:24" ht="15" customHeight="1" x14ac:dyDescent="0.25">
      <c r="A2776" s="12" t="s">
        <v>3591</v>
      </c>
      <c r="B2776" s="96">
        <v>3983</v>
      </c>
      <c r="D2776" s="10" t="str">
        <f t="shared" si="76"/>
        <v>Cintractia oreoboli Vánky &amp; McKenzie</v>
      </c>
      <c r="E2776" s="93" t="s">
        <v>8812</v>
      </c>
      <c r="F2776" s="93" t="s">
        <v>8813</v>
      </c>
      <c r="G2776" s="12" t="s">
        <v>8814</v>
      </c>
      <c r="H2776" s="38" t="s">
        <v>8815</v>
      </c>
      <c r="I2776" s="93" t="s">
        <v>8816</v>
      </c>
      <c r="J2776" s="93" t="s">
        <v>8817</v>
      </c>
      <c r="K2776" s="93" t="s">
        <v>8818</v>
      </c>
      <c r="M2776" s="93" t="s">
        <v>8819</v>
      </c>
      <c r="N2776" s="93" t="s">
        <v>8820</v>
      </c>
      <c r="O2776" s="93" t="s">
        <v>8821</v>
      </c>
      <c r="P2776" s="93" t="s">
        <v>8822</v>
      </c>
      <c r="Q2776" s="54">
        <v>32199</v>
      </c>
      <c r="S2776" s="8" t="s">
        <v>8823</v>
      </c>
      <c r="T2776" s="8" t="s">
        <v>8824</v>
      </c>
      <c r="X2776" s="9" t="s">
        <v>7959</v>
      </c>
    </row>
    <row r="2777" spans="1:24" ht="15" customHeight="1" x14ac:dyDescent="0.25">
      <c r="A2777" s="12" t="s">
        <v>3591</v>
      </c>
      <c r="B2777" s="96">
        <v>3984</v>
      </c>
      <c r="D2777" s="10" t="str">
        <f t="shared" si="76"/>
        <v>Anthracoidea tomentosae Vánky</v>
      </c>
      <c r="E2777" s="93" t="s">
        <v>8825</v>
      </c>
      <c r="F2777" s="93" t="s">
        <v>8826</v>
      </c>
      <c r="G2777" s="12" t="s">
        <v>8827</v>
      </c>
      <c r="H2777" s="38" t="s">
        <v>8828</v>
      </c>
      <c r="I2777" s="93" t="s">
        <v>934</v>
      </c>
      <c r="J2777" s="93" t="s">
        <v>8829</v>
      </c>
      <c r="M2777" s="12" t="s">
        <v>8833</v>
      </c>
      <c r="N2777" s="12" t="s">
        <v>8832</v>
      </c>
      <c r="O2777" s="93" t="s">
        <v>8830</v>
      </c>
      <c r="P2777" s="12" t="s">
        <v>8831</v>
      </c>
      <c r="Q2777" s="54">
        <v>28657</v>
      </c>
      <c r="X2777" s="9" t="s">
        <v>7959</v>
      </c>
    </row>
    <row r="2778" spans="1:24" ht="15" customHeight="1" x14ac:dyDescent="0.25">
      <c r="A2778" s="12" t="s">
        <v>3591</v>
      </c>
      <c r="B2778" s="96">
        <v>3985</v>
      </c>
      <c r="D2778" s="10" t="str">
        <f t="shared" si="76"/>
        <v>Hyphodontia neopori (Bres.) J. Erikss. &amp; Hjortst.</v>
      </c>
      <c r="E2778" s="93" t="s">
        <v>8834</v>
      </c>
      <c r="F2778" s="93" t="s">
        <v>8835</v>
      </c>
      <c r="G2778" s="12" t="s">
        <v>8836</v>
      </c>
      <c r="H2778" s="38" t="s">
        <v>8837</v>
      </c>
      <c r="O2778" s="93" t="s">
        <v>7118</v>
      </c>
      <c r="Q2778" s="12" t="s">
        <v>8838</v>
      </c>
      <c r="S2778" s="8" t="s">
        <v>7962</v>
      </c>
      <c r="U2778" s="8" t="s">
        <v>8839</v>
      </c>
      <c r="X2778" s="9" t="s">
        <v>7708</v>
      </c>
    </row>
    <row r="2779" spans="1:24" ht="15" customHeight="1" x14ac:dyDescent="0.25">
      <c r="A2779" s="12" t="s">
        <v>3591</v>
      </c>
      <c r="B2779" s="96">
        <v>3986</v>
      </c>
      <c r="D2779" s="10" t="str">
        <f t="shared" si="76"/>
        <v xml:space="preserve">Ramariopsis robusta </v>
      </c>
      <c r="E2779" s="93" t="s">
        <v>8754</v>
      </c>
      <c r="F2779" s="93" t="s">
        <v>8840</v>
      </c>
      <c r="H2779" s="38" t="s">
        <v>8841</v>
      </c>
      <c r="I2779" s="93" t="s">
        <v>199</v>
      </c>
      <c r="J2779" s="93" t="s">
        <v>5755</v>
      </c>
      <c r="K2779" s="93" t="s">
        <v>5726</v>
      </c>
      <c r="L2779" s="93" t="s">
        <v>8842</v>
      </c>
      <c r="M2779" s="93" t="s">
        <v>8843</v>
      </c>
      <c r="N2779" s="12">
        <v>460</v>
      </c>
      <c r="O2779" s="93" t="s">
        <v>3130</v>
      </c>
      <c r="P2779" s="93" t="s">
        <v>8844</v>
      </c>
      <c r="Q2779" s="54">
        <v>41935</v>
      </c>
      <c r="S2779" s="8" t="s">
        <v>8761</v>
      </c>
      <c r="T2779" s="8" t="s">
        <v>8761</v>
      </c>
      <c r="X2779" s="9" t="s">
        <v>7959</v>
      </c>
    </row>
    <row r="2780" spans="1:24" ht="15" customHeight="1" x14ac:dyDescent="0.25">
      <c r="A2780" s="12" t="s">
        <v>3591</v>
      </c>
      <c r="B2780" s="96">
        <v>3987</v>
      </c>
      <c r="D2780" s="10" t="str">
        <f t="shared" si="76"/>
        <v>Albertiniella polyporicola (Jacz.) Malloch &amp; Cain</v>
      </c>
      <c r="E2780" s="93" t="s">
        <v>8845</v>
      </c>
      <c r="F2780" s="93" t="s">
        <v>8846</v>
      </c>
      <c r="G2780" s="73" t="s">
        <v>8847</v>
      </c>
      <c r="H2780" s="38" t="s">
        <v>8848</v>
      </c>
      <c r="I2780" s="93" t="s">
        <v>74</v>
      </c>
      <c r="J2780" s="93" t="s">
        <v>1242</v>
      </c>
      <c r="K2780" s="93" t="s">
        <v>8849</v>
      </c>
      <c r="L2780" s="93" t="s">
        <v>8850</v>
      </c>
      <c r="M2780" s="93" t="s">
        <v>8851</v>
      </c>
      <c r="N2780" s="93" t="s">
        <v>4916</v>
      </c>
      <c r="O2780" s="93" t="s">
        <v>8852</v>
      </c>
      <c r="P2780" s="12" t="s">
        <v>8853</v>
      </c>
      <c r="Q2780" s="54">
        <v>42833</v>
      </c>
      <c r="S2780" s="8" t="s">
        <v>3598</v>
      </c>
      <c r="T2780" s="8" t="s">
        <v>3598</v>
      </c>
    </row>
    <row r="2781" spans="1:24" ht="15" customHeight="1" x14ac:dyDescent="0.25">
      <c r="A2781" s="12" t="s">
        <v>3591</v>
      </c>
      <c r="B2781" s="96">
        <v>3988</v>
      </c>
      <c r="D2781" s="10" t="str">
        <f t="shared" si="76"/>
        <v>Microthia nepenthis (Henn.) Koukol &amp; Černý</v>
      </c>
      <c r="E2781" s="93" t="s">
        <v>9407</v>
      </c>
      <c r="F2781" s="93" t="s">
        <v>8854</v>
      </c>
      <c r="G2781" s="12" t="s">
        <v>8855</v>
      </c>
      <c r="H2781" s="12" t="s">
        <v>8856</v>
      </c>
      <c r="I2781" s="93" t="s">
        <v>74</v>
      </c>
      <c r="J2781" s="93" t="s">
        <v>5073</v>
      </c>
      <c r="L2781" s="93" t="s">
        <v>8857</v>
      </c>
      <c r="M2781" s="93" t="s">
        <v>8858</v>
      </c>
      <c r="O2781" s="99" t="s">
        <v>8859</v>
      </c>
      <c r="Q2781" s="54">
        <v>42804</v>
      </c>
      <c r="T2781" s="8" t="s">
        <v>3598</v>
      </c>
      <c r="U2781" s="8" t="s">
        <v>3598</v>
      </c>
    </row>
    <row r="2782" spans="1:24" ht="15" customHeight="1" x14ac:dyDescent="0.25">
      <c r="A2782" s="12" t="s">
        <v>3591</v>
      </c>
      <c r="B2782" s="96">
        <v>3989</v>
      </c>
      <c r="D2782" s="10" t="str">
        <f t="shared" si="76"/>
        <v>Phragmotrichum chailletii Kunze</v>
      </c>
      <c r="E2782" s="93" t="s">
        <v>8860</v>
      </c>
      <c r="F2782" s="93" t="s">
        <v>8861</v>
      </c>
      <c r="G2782" s="12" t="s">
        <v>7259</v>
      </c>
      <c r="H2782" s="38" t="s">
        <v>8862</v>
      </c>
      <c r="I2782" s="93" t="s">
        <v>74</v>
      </c>
      <c r="J2782" s="93" t="s">
        <v>1215</v>
      </c>
      <c r="L2782" s="93" t="s">
        <v>8863</v>
      </c>
      <c r="M2782" s="93" t="s">
        <v>8864</v>
      </c>
      <c r="N2782" s="12">
        <v>884</v>
      </c>
      <c r="O2782" s="100" t="s">
        <v>8865</v>
      </c>
      <c r="Q2782" s="54">
        <v>42854</v>
      </c>
      <c r="S2782" s="8" t="s">
        <v>3598</v>
      </c>
      <c r="T2782" s="8" t="s">
        <v>3598</v>
      </c>
    </row>
    <row r="2783" spans="1:24" ht="15" customHeight="1" x14ac:dyDescent="0.25">
      <c r="A2783" s="12" t="s">
        <v>3591</v>
      </c>
      <c r="B2783" s="96">
        <v>3990</v>
      </c>
      <c r="D2783" s="10" t="str">
        <f t="shared" si="76"/>
        <v>Dendroseptoria mucilaginosa Koukol, T.A. Hofmann &amp; M. Piepenbr.</v>
      </c>
      <c r="E2783" s="93" t="s">
        <v>9406</v>
      </c>
      <c r="F2783" s="93" t="s">
        <v>8866</v>
      </c>
      <c r="G2783" s="12" t="s">
        <v>8135</v>
      </c>
      <c r="H2783" s="38" t="s">
        <v>8867</v>
      </c>
      <c r="I2783" s="93" t="s">
        <v>7228</v>
      </c>
      <c r="J2783" s="93" t="s">
        <v>7229</v>
      </c>
      <c r="L2783" s="93" t="s">
        <v>8868</v>
      </c>
      <c r="M2783" s="93" t="s">
        <v>8869</v>
      </c>
      <c r="N2783" s="12">
        <v>1794</v>
      </c>
      <c r="O2783" s="93" t="s">
        <v>8870</v>
      </c>
      <c r="Q2783" s="54">
        <v>42561</v>
      </c>
      <c r="S2783" s="8" t="s">
        <v>8871</v>
      </c>
      <c r="X2783" s="9" t="s">
        <v>7682</v>
      </c>
    </row>
    <row r="2784" spans="1:24" ht="15" customHeight="1" x14ac:dyDescent="0.25">
      <c r="A2784" s="12" t="s">
        <v>3591</v>
      </c>
      <c r="B2784" s="96">
        <v>3991</v>
      </c>
      <c r="D2784" s="10" t="str">
        <f t="shared" si="76"/>
        <v>Biscogniauxia  repanda (Fr.) Kuntze</v>
      </c>
      <c r="E2784" s="93" t="s">
        <v>8874</v>
      </c>
      <c r="F2784" s="93" t="s">
        <v>8872</v>
      </c>
      <c r="G2784" s="12" t="s">
        <v>8875</v>
      </c>
      <c r="H2784" s="38" t="s">
        <v>8873</v>
      </c>
      <c r="I2784" s="93" t="s">
        <v>74</v>
      </c>
      <c r="J2784" s="93" t="s">
        <v>2245</v>
      </c>
      <c r="M2784" s="93" t="s">
        <v>8877</v>
      </c>
      <c r="O2784" s="93" t="s">
        <v>8876</v>
      </c>
      <c r="Q2784" s="54">
        <v>20684</v>
      </c>
      <c r="S2784" s="8" t="s">
        <v>8878</v>
      </c>
      <c r="U2784" s="8" t="s">
        <v>8879</v>
      </c>
    </row>
    <row r="2785" spans="1:21" ht="15" customHeight="1" x14ac:dyDescent="0.25">
      <c r="A2785" s="12" t="s">
        <v>3591</v>
      </c>
      <c r="B2785" s="96">
        <v>3992</v>
      </c>
      <c r="C2785" s="12" t="s">
        <v>8883</v>
      </c>
      <c r="D2785" s="10" t="str">
        <f t="shared" si="76"/>
        <v>Ernakulamia cochinensis (Subram.) Subram.</v>
      </c>
      <c r="E2785" s="93" t="s">
        <v>7320</v>
      </c>
      <c r="F2785" s="93" t="s">
        <v>7321</v>
      </c>
      <c r="G2785" s="12" t="s">
        <v>7322</v>
      </c>
      <c r="H2785" s="38" t="s">
        <v>8880</v>
      </c>
      <c r="I2785" s="93" t="s">
        <v>7228</v>
      </c>
      <c r="J2785" s="93" t="s">
        <v>7229</v>
      </c>
      <c r="L2785" s="93" t="s">
        <v>7267</v>
      </c>
      <c r="M2785" s="93" t="s">
        <v>8881</v>
      </c>
      <c r="O2785" s="93" t="s">
        <v>8884</v>
      </c>
      <c r="Q2785" s="54">
        <v>42563</v>
      </c>
      <c r="S2785" s="8" t="s">
        <v>7390</v>
      </c>
      <c r="T2785" s="8" t="s">
        <v>3598</v>
      </c>
      <c r="U2785" s="8" t="s">
        <v>8882</v>
      </c>
    </row>
    <row r="2786" spans="1:21" ht="15" customHeight="1" x14ac:dyDescent="0.25">
      <c r="A2786" s="12" t="s">
        <v>3591</v>
      </c>
      <c r="B2786" s="96">
        <v>3993</v>
      </c>
      <c r="D2786" s="10" t="str">
        <f t="shared" si="76"/>
        <v>Phyllactinia  roboris (Gachet) S. Blumer</v>
      </c>
      <c r="E2786" s="12" t="s">
        <v>8885</v>
      </c>
      <c r="F2786" s="12" t="s">
        <v>8886</v>
      </c>
      <c r="G2786" s="12" t="s">
        <v>8887</v>
      </c>
      <c r="I2786" s="93" t="s">
        <v>27</v>
      </c>
      <c r="L2786" s="93" t="s">
        <v>8888</v>
      </c>
      <c r="N2786" s="101" t="s">
        <v>8889</v>
      </c>
      <c r="O2786" s="93" t="s">
        <v>8890</v>
      </c>
      <c r="Q2786" s="12" t="s">
        <v>8892</v>
      </c>
      <c r="U2786" s="8" t="s">
        <v>8891</v>
      </c>
    </row>
    <row r="2787" spans="1:21" ht="15" customHeight="1" x14ac:dyDescent="0.25">
      <c r="A2787" s="12" t="s">
        <v>3591</v>
      </c>
      <c r="B2787" s="96">
        <v>3994</v>
      </c>
      <c r="D2787" s="10" t="str">
        <f t="shared" si="76"/>
        <v>Alphitomorpha guttata (Wallr.) Lév. 1851</v>
      </c>
      <c r="E2787" s="12" t="s">
        <v>8899</v>
      </c>
      <c r="F2787" s="12" t="s">
        <v>8898</v>
      </c>
      <c r="G2787" s="12" t="s">
        <v>8897</v>
      </c>
      <c r="H2787" s="38" t="s">
        <v>8896</v>
      </c>
      <c r="I2787" s="93" t="s">
        <v>8894</v>
      </c>
      <c r="L2787" s="93" t="s">
        <v>8895</v>
      </c>
      <c r="O2787" s="93" t="s">
        <v>8893</v>
      </c>
      <c r="Q2787" s="54">
        <v>1827</v>
      </c>
      <c r="S2787" s="8" t="s">
        <v>8900</v>
      </c>
    </row>
    <row r="2788" spans="1:21" ht="15" customHeight="1" x14ac:dyDescent="0.25">
      <c r="A2788" s="12" t="s">
        <v>3591</v>
      </c>
      <c r="B2788" s="96">
        <v>3995</v>
      </c>
      <c r="D2788" s="10" t="str">
        <f t="shared" si="76"/>
        <v xml:space="preserve">Phyllactinia  </v>
      </c>
      <c r="E2788" s="102" t="s">
        <v>8885</v>
      </c>
      <c r="I2788" s="93" t="s">
        <v>27</v>
      </c>
      <c r="L2788" s="93" t="s">
        <v>8888</v>
      </c>
      <c r="O2788" s="93" t="s">
        <v>8901</v>
      </c>
      <c r="Q2788" s="12" t="s">
        <v>8892</v>
      </c>
      <c r="S2788" s="8" t="s">
        <v>6745</v>
      </c>
    </row>
    <row r="2789" spans="1:21" ht="15" customHeight="1" x14ac:dyDescent="0.25">
      <c r="A2789" s="12" t="s">
        <v>3591</v>
      </c>
      <c r="B2789" s="96">
        <v>3996</v>
      </c>
      <c r="D2789" s="10" t="str">
        <f t="shared" si="76"/>
        <v xml:space="preserve">Phyllactinia  </v>
      </c>
      <c r="E2789" s="102" t="s">
        <v>8885</v>
      </c>
      <c r="I2789" s="93" t="s">
        <v>74</v>
      </c>
      <c r="K2789" s="12" t="s">
        <v>1864</v>
      </c>
      <c r="O2789" s="38" t="s">
        <v>8902</v>
      </c>
      <c r="Q2789" s="54">
        <v>20222</v>
      </c>
      <c r="S2789" s="8" t="s">
        <v>7695</v>
      </c>
    </row>
    <row r="2790" spans="1:21" ht="15" customHeight="1" x14ac:dyDescent="0.25">
      <c r="A2790" s="12" t="s">
        <v>3591</v>
      </c>
      <c r="B2790" s="96">
        <v>3997</v>
      </c>
      <c r="D2790" s="10" t="str">
        <f t="shared" si="76"/>
        <v>Phyllactinia guttata (Wallr.) Lév.</v>
      </c>
      <c r="E2790" s="12" t="s">
        <v>8885</v>
      </c>
      <c r="F2790" s="12" t="s">
        <v>8898</v>
      </c>
      <c r="G2790" s="12" t="s">
        <v>8905</v>
      </c>
      <c r="H2790" s="38" t="s">
        <v>8904</v>
      </c>
      <c r="I2790" s="93" t="s">
        <v>74</v>
      </c>
      <c r="L2790" s="101" t="s">
        <v>8903</v>
      </c>
      <c r="O2790" s="93" t="s">
        <v>8906</v>
      </c>
      <c r="Q2790" s="54">
        <v>15207</v>
      </c>
    </row>
    <row r="2791" spans="1:21" ht="15" customHeight="1" x14ac:dyDescent="0.25">
      <c r="A2791" s="12" t="s">
        <v>3591</v>
      </c>
      <c r="B2791" s="96">
        <v>3998</v>
      </c>
      <c r="D2791" s="10" t="str">
        <f t="shared" si="76"/>
        <v xml:space="preserve">Phyllactinia  </v>
      </c>
      <c r="E2791" s="12" t="s">
        <v>8885</v>
      </c>
      <c r="H2791" s="12" t="s">
        <v>8907</v>
      </c>
      <c r="I2791" s="93" t="s">
        <v>934</v>
      </c>
      <c r="J2791" s="12" t="s">
        <v>8829</v>
      </c>
      <c r="K2791" s="12" t="s">
        <v>6544</v>
      </c>
      <c r="N2791" s="12" t="s">
        <v>8909</v>
      </c>
      <c r="O2791" s="93" t="s">
        <v>8908</v>
      </c>
      <c r="Q2791" s="54">
        <v>9430</v>
      </c>
      <c r="S2791" s="8" t="s">
        <v>8910</v>
      </c>
      <c r="T2791" s="8" t="s">
        <v>8911</v>
      </c>
    </row>
    <row r="2792" spans="1:21" ht="15" customHeight="1" x14ac:dyDescent="0.25">
      <c r="A2792" s="12" t="s">
        <v>3591</v>
      </c>
      <c r="B2792" s="96">
        <v>3999</v>
      </c>
      <c r="D2792" s="10" t="str">
        <f t="shared" si="76"/>
        <v>Phyllactina roboris (Gachet) S. Blumer</v>
      </c>
      <c r="E2792" s="12" t="s">
        <v>8918</v>
      </c>
      <c r="F2792" s="12" t="s">
        <v>8917</v>
      </c>
      <c r="G2792" s="12" t="s">
        <v>8887</v>
      </c>
      <c r="H2792" s="38" t="s">
        <v>8916</v>
      </c>
      <c r="I2792" s="93" t="s">
        <v>8915</v>
      </c>
      <c r="L2792" s="12" t="s">
        <v>8914</v>
      </c>
      <c r="O2792" s="93" t="s">
        <v>8890</v>
      </c>
      <c r="Q2792" s="54">
        <v>8692</v>
      </c>
      <c r="S2792" s="8" t="s">
        <v>8912</v>
      </c>
      <c r="T2792" s="8" t="s">
        <v>8913</v>
      </c>
    </row>
    <row r="2793" spans="1:21" ht="15" customHeight="1" x14ac:dyDescent="0.25">
      <c r="A2793" s="12" t="s">
        <v>3591</v>
      </c>
      <c r="B2793" s="96">
        <v>4000</v>
      </c>
      <c r="D2793" s="10" t="str">
        <f t="shared" si="76"/>
        <v>Phyllactina fraxinicola U. Braun &amp; H.D. Shin</v>
      </c>
      <c r="E2793" s="12" t="s">
        <v>8918</v>
      </c>
      <c r="F2793" s="12" t="s">
        <v>8919</v>
      </c>
      <c r="G2793" s="12" t="s">
        <v>8920</v>
      </c>
      <c r="H2793" s="12" t="s">
        <v>8921</v>
      </c>
      <c r="I2793" s="93" t="s">
        <v>8922</v>
      </c>
      <c r="L2793" s="12" t="s">
        <v>8923</v>
      </c>
      <c r="O2793" s="93" t="s">
        <v>2226</v>
      </c>
      <c r="Q2793" s="54">
        <v>31665</v>
      </c>
      <c r="S2793" s="8" t="s">
        <v>8924</v>
      </c>
    </row>
    <row r="2794" spans="1:21" ht="15" customHeight="1" x14ac:dyDescent="0.25">
      <c r="A2794" s="12" t="s">
        <v>3591</v>
      </c>
      <c r="B2794" s="96">
        <v>4001</v>
      </c>
      <c r="C2794" s="12">
        <v>2568</v>
      </c>
      <c r="D2794" s="10" t="str">
        <f t="shared" si="76"/>
        <v>Phyllactinia guttata (Wallr.) Lév.</v>
      </c>
      <c r="E2794" s="12" t="s">
        <v>8885</v>
      </c>
      <c r="F2794" s="12" t="s">
        <v>8898</v>
      </c>
      <c r="G2794" s="12" t="s">
        <v>8905</v>
      </c>
      <c r="H2794" s="12" t="s">
        <v>8925</v>
      </c>
      <c r="I2794" s="93" t="s">
        <v>74</v>
      </c>
      <c r="L2794" s="12" t="s">
        <v>8115</v>
      </c>
      <c r="Q2794" s="54">
        <v>1843</v>
      </c>
      <c r="S2794" s="8" t="s">
        <v>8926</v>
      </c>
      <c r="T2794" s="8" t="s">
        <v>8927</v>
      </c>
    </row>
    <row r="2795" spans="1:21" ht="15" customHeight="1" x14ac:dyDescent="0.25">
      <c r="A2795" s="12" t="s">
        <v>3591</v>
      </c>
      <c r="B2795" s="96">
        <v>4002</v>
      </c>
      <c r="D2795" s="10" t="str">
        <f t="shared" si="76"/>
        <v>Phyllactinia guttata (Wallr.) Lév.</v>
      </c>
      <c r="E2795" s="12" t="s">
        <v>8885</v>
      </c>
      <c r="F2795" s="12" t="s">
        <v>8898</v>
      </c>
      <c r="G2795" s="12" t="s">
        <v>8905</v>
      </c>
      <c r="H2795" s="12" t="s">
        <v>8928</v>
      </c>
      <c r="I2795" s="93" t="s">
        <v>8931</v>
      </c>
      <c r="L2795" s="12" t="s">
        <v>8930</v>
      </c>
      <c r="O2795" s="93" t="s">
        <v>8902</v>
      </c>
      <c r="Q2795" s="54">
        <v>2057</v>
      </c>
      <c r="S2795" s="8" t="s">
        <v>8929</v>
      </c>
    </row>
    <row r="2796" spans="1:21" ht="15" customHeight="1" x14ac:dyDescent="0.25">
      <c r="A2796" s="12" t="s">
        <v>3591</v>
      </c>
      <c r="B2796" s="96">
        <v>4003</v>
      </c>
      <c r="C2796" s="12">
        <v>2368</v>
      </c>
      <c r="D2796" s="10" t="str">
        <f t="shared" si="76"/>
        <v>Phyllactinia guttata (Wallr.) Lév.</v>
      </c>
      <c r="E2796" s="12" t="s">
        <v>8885</v>
      </c>
      <c r="F2796" s="12" t="s">
        <v>8898</v>
      </c>
      <c r="G2796" s="12" t="s">
        <v>8905</v>
      </c>
      <c r="H2796" s="12" t="s">
        <v>8932</v>
      </c>
      <c r="I2796" s="93" t="s">
        <v>27</v>
      </c>
      <c r="L2796" s="12" t="s">
        <v>8933</v>
      </c>
      <c r="O2796" s="93" t="s">
        <v>8934</v>
      </c>
      <c r="S2796" s="8" t="s">
        <v>8935</v>
      </c>
    </row>
    <row r="2797" spans="1:21" ht="15" customHeight="1" x14ac:dyDescent="0.25">
      <c r="A2797" s="12" t="s">
        <v>3591</v>
      </c>
      <c r="B2797" s="96">
        <v>4004</v>
      </c>
      <c r="D2797" s="12" t="str">
        <f t="shared" si="76"/>
        <v>Erysiphe adunca (Wallr.) Fr.</v>
      </c>
      <c r="E2797" s="12" t="s">
        <v>8938</v>
      </c>
      <c r="F2797" s="12" t="s">
        <v>8937</v>
      </c>
      <c r="G2797" s="12" t="s">
        <v>8939</v>
      </c>
      <c r="H2797" s="12" t="s">
        <v>8936</v>
      </c>
      <c r="I2797" s="12" t="s">
        <v>27</v>
      </c>
      <c r="L2797" t="s">
        <v>6497</v>
      </c>
      <c r="O2797" s="103" t="s">
        <v>8893</v>
      </c>
      <c r="S2797" t="s">
        <v>8940</v>
      </c>
    </row>
    <row r="2798" spans="1:21" ht="15" customHeight="1" x14ac:dyDescent="0.25">
      <c r="A2798" s="12" t="s">
        <v>3591</v>
      </c>
      <c r="B2798" s="96">
        <v>4005</v>
      </c>
      <c r="D2798" s="12" t="str">
        <f t="shared" ref="D2798" si="77">E2798&amp;" "&amp;F2798&amp;" "&amp;G2798</f>
        <v>Erysiphe adunca (Wallr.) Fr.</v>
      </c>
      <c r="E2798" s="12" t="s">
        <v>8938</v>
      </c>
      <c r="F2798" s="12" t="s">
        <v>8937</v>
      </c>
      <c r="G2798" s="12" t="s">
        <v>8939</v>
      </c>
      <c r="H2798" s="12" t="s">
        <v>8936</v>
      </c>
      <c r="I2798" s="12" t="s">
        <v>27</v>
      </c>
      <c r="L2798" s="12" t="s">
        <v>8125</v>
      </c>
      <c r="O2798" s="103" t="s">
        <v>8893</v>
      </c>
      <c r="S2798" s="8" t="s">
        <v>8941</v>
      </c>
    </row>
    <row r="2799" spans="1:21" ht="15" customHeight="1" x14ac:dyDescent="0.25">
      <c r="A2799" s="12" t="s">
        <v>3591</v>
      </c>
      <c r="B2799" s="96">
        <v>4006</v>
      </c>
      <c r="D2799" s="12" t="str">
        <f t="shared" si="76"/>
        <v xml:space="preserve">Uncinula  </v>
      </c>
      <c r="E2799" s="12" t="s">
        <v>8943</v>
      </c>
      <c r="H2799" s="12"/>
      <c r="I2799" s="12" t="s">
        <v>8922</v>
      </c>
      <c r="L2799" t="s">
        <v>8942</v>
      </c>
      <c r="O2799" s="103" t="s">
        <v>5141</v>
      </c>
      <c r="Q2799">
        <v>1930</v>
      </c>
      <c r="S2799" t="s">
        <v>7695</v>
      </c>
    </row>
    <row r="2800" spans="1:21" ht="15" customHeight="1" x14ac:dyDescent="0.25">
      <c r="A2800" s="12" t="s">
        <v>3591</v>
      </c>
      <c r="B2800" s="96">
        <v>4007</v>
      </c>
      <c r="D2800" s="12" t="str">
        <f t="shared" si="76"/>
        <v xml:space="preserve">?  </v>
      </c>
      <c r="E2800" s="12" t="s">
        <v>108</v>
      </c>
      <c r="H2800" s="12" t="s">
        <v>8945</v>
      </c>
      <c r="I2800" s="12" t="s">
        <v>74</v>
      </c>
      <c r="L2800" t="s">
        <v>8944</v>
      </c>
      <c r="O2800" s="103" t="s">
        <v>8893</v>
      </c>
      <c r="S2800" t="s">
        <v>8946</v>
      </c>
    </row>
    <row r="2801" spans="1:19" ht="15" customHeight="1" x14ac:dyDescent="0.25">
      <c r="A2801" s="12" t="s">
        <v>3591</v>
      </c>
      <c r="B2801" s="96">
        <v>4008</v>
      </c>
      <c r="D2801" s="12" t="str">
        <f t="shared" si="76"/>
        <v xml:space="preserve">Uncinula  </v>
      </c>
      <c r="E2801" s="12" t="s">
        <v>8943</v>
      </c>
      <c r="H2801" s="12"/>
      <c r="I2801" s="12" t="s">
        <v>74</v>
      </c>
      <c r="L2801" t="s">
        <v>7013</v>
      </c>
      <c r="O2801" s="103" t="s">
        <v>8947</v>
      </c>
      <c r="Q2801" s="54">
        <v>22603</v>
      </c>
      <c r="S2801" t="s">
        <v>7695</v>
      </c>
    </row>
    <row r="2802" spans="1:19" ht="15" customHeight="1" x14ac:dyDescent="0.25">
      <c r="A2802" s="12" t="s">
        <v>3591</v>
      </c>
      <c r="B2802" s="96">
        <v>4009</v>
      </c>
      <c r="D2802" s="12" t="str">
        <f t="shared" si="76"/>
        <v>Erysiphe clandestina Biv.</v>
      </c>
      <c r="E2802" s="12" t="s">
        <v>8938</v>
      </c>
      <c r="F2802" s="12" t="s">
        <v>8951</v>
      </c>
      <c r="G2802" s="12" t="s">
        <v>8952</v>
      </c>
      <c r="H2802" s="12" t="s">
        <v>8950</v>
      </c>
      <c r="I2802" s="12" t="s">
        <v>74</v>
      </c>
      <c r="J2802" s="12" t="s">
        <v>2361</v>
      </c>
      <c r="O2802" s="103" t="s">
        <v>8949</v>
      </c>
      <c r="S2802" t="s">
        <v>8948</v>
      </c>
    </row>
    <row r="2803" spans="1:19" ht="15" customHeight="1" x14ac:dyDescent="0.25">
      <c r="A2803" s="12" t="s">
        <v>3591</v>
      </c>
      <c r="B2803" s="96">
        <v>4010</v>
      </c>
      <c r="D2803" s="12" t="str">
        <f t="shared" si="76"/>
        <v>Erysiphe adunca (Wallr.) Fr.</v>
      </c>
      <c r="E2803" s="12" t="s">
        <v>8938</v>
      </c>
      <c r="F2803" s="12" t="s">
        <v>8937</v>
      </c>
      <c r="G2803" s="12" t="s">
        <v>8939</v>
      </c>
      <c r="H2803" s="12" t="s">
        <v>8936</v>
      </c>
      <c r="I2803" s="12" t="s">
        <v>27</v>
      </c>
      <c r="L2803" s="12" t="s">
        <v>8125</v>
      </c>
      <c r="O2803" s="103" t="s">
        <v>8893</v>
      </c>
      <c r="S2803" t="s">
        <v>6745</v>
      </c>
    </row>
    <row r="2804" spans="1:19" ht="15" customHeight="1" x14ac:dyDescent="0.25">
      <c r="A2804" s="12" t="s">
        <v>3591</v>
      </c>
      <c r="B2804" s="96">
        <v>4011</v>
      </c>
      <c r="D2804" s="12" t="str">
        <f t="shared" si="76"/>
        <v>Erysiphe adunca (Wallr.) Fr.</v>
      </c>
      <c r="E2804" s="12" t="s">
        <v>8938</v>
      </c>
      <c r="F2804" s="12" t="s">
        <v>8937</v>
      </c>
      <c r="G2804" s="12" t="s">
        <v>8939</v>
      </c>
      <c r="H2804" s="12" t="s">
        <v>8955</v>
      </c>
      <c r="I2804" s="12" t="s">
        <v>74</v>
      </c>
      <c r="L2804" t="s">
        <v>8954</v>
      </c>
      <c r="O2804" s="103" t="s">
        <v>8893</v>
      </c>
      <c r="Q2804">
        <v>1878</v>
      </c>
      <c r="S2804" t="s">
        <v>8953</v>
      </c>
    </row>
    <row r="2805" spans="1:19" ht="15" customHeight="1" x14ac:dyDescent="0.25">
      <c r="A2805" s="12" t="s">
        <v>3591</v>
      </c>
      <c r="B2805" s="96">
        <v>4012</v>
      </c>
      <c r="D2805" s="12" t="str">
        <f t="shared" si="76"/>
        <v xml:space="preserve">Erysiphe  </v>
      </c>
      <c r="E2805" s="12" t="s">
        <v>8938</v>
      </c>
      <c r="H2805" s="12"/>
      <c r="I2805" s="12" t="s">
        <v>74</v>
      </c>
      <c r="L2805" t="s">
        <v>8956</v>
      </c>
      <c r="O2805" s="103" t="s">
        <v>7833</v>
      </c>
      <c r="Q2805" s="12">
        <v>1926</v>
      </c>
      <c r="S2805" t="s">
        <v>7695</v>
      </c>
    </row>
    <row r="2806" spans="1:19" ht="15" customHeight="1" x14ac:dyDescent="0.25">
      <c r="A2806" s="12" t="s">
        <v>3591</v>
      </c>
      <c r="B2806" s="96">
        <v>4013</v>
      </c>
      <c r="D2806" s="12" t="str">
        <f t="shared" si="76"/>
        <v>Erysiphe lenticularis (Wallr.) J. Kickx</v>
      </c>
      <c r="E2806" s="12" t="s">
        <v>8938</v>
      </c>
      <c r="F2806" s="12" t="s">
        <v>1448</v>
      </c>
      <c r="G2806" s="12" t="s">
        <v>8960</v>
      </c>
      <c r="H2806" s="12" t="s">
        <v>8959</v>
      </c>
      <c r="I2806" s="12" t="s">
        <v>74</v>
      </c>
      <c r="J2806" s="93" t="s">
        <v>1203</v>
      </c>
      <c r="L2806" t="s">
        <v>8958</v>
      </c>
      <c r="O2806" s="103" t="s">
        <v>8890</v>
      </c>
      <c r="Q2806">
        <v>1856</v>
      </c>
      <c r="S2806" t="s">
        <v>8957</v>
      </c>
    </row>
    <row r="2807" spans="1:19" ht="15" customHeight="1" x14ac:dyDescent="0.25">
      <c r="A2807" s="12" t="s">
        <v>3591</v>
      </c>
      <c r="B2807" s="96">
        <v>4014</v>
      </c>
      <c r="D2807" s="10" t="str">
        <f t="shared" si="76"/>
        <v xml:space="preserve">Erysibe adunca </v>
      </c>
      <c r="E2807" s="12" t="s">
        <v>9012</v>
      </c>
      <c r="F2807" s="12" t="s">
        <v>8937</v>
      </c>
      <c r="H2807" s="38" t="s">
        <v>8964</v>
      </c>
      <c r="I2807" s="12" t="s">
        <v>74</v>
      </c>
      <c r="J2807" s="12" t="s">
        <v>1203</v>
      </c>
      <c r="L2807" s="12" t="s">
        <v>9014</v>
      </c>
      <c r="O2807" s="104" t="s">
        <v>4042</v>
      </c>
      <c r="Q2807" s="12" t="s">
        <v>9015</v>
      </c>
      <c r="S2807" s="8" t="s">
        <v>8961</v>
      </c>
    </row>
    <row r="2808" spans="1:19" ht="15" customHeight="1" x14ac:dyDescent="0.25">
      <c r="A2808" s="12" t="s">
        <v>3591</v>
      </c>
      <c r="B2808" s="96">
        <v>4015</v>
      </c>
      <c r="D2808" s="12" t="str">
        <f t="shared" si="76"/>
        <v>Erysiphe adunca (Wallr.) Fr.</v>
      </c>
      <c r="E2808" s="12" t="s">
        <v>8938</v>
      </c>
      <c r="F2808" s="12" t="s">
        <v>8937</v>
      </c>
      <c r="G2808" s="12" t="s">
        <v>8939</v>
      </c>
      <c r="H2808" s="12" t="s">
        <v>8964</v>
      </c>
      <c r="I2808" s="12" t="s">
        <v>74</v>
      </c>
      <c r="L2808" t="s">
        <v>8963</v>
      </c>
      <c r="O2808" s="103" t="s">
        <v>5141</v>
      </c>
      <c r="S2808" t="s">
        <v>3714</v>
      </c>
    </row>
    <row r="2809" spans="1:19" ht="15" customHeight="1" x14ac:dyDescent="0.25">
      <c r="A2809" s="12" t="s">
        <v>3591</v>
      </c>
      <c r="B2809" s="96">
        <v>4016</v>
      </c>
      <c r="D2809" s="12" t="str">
        <f t="shared" si="76"/>
        <v>Erysiphe adunca (Wallr.) Fr.</v>
      </c>
      <c r="E2809" s="12" t="s">
        <v>8938</v>
      </c>
      <c r="F2809" s="12" t="s">
        <v>8937</v>
      </c>
      <c r="G2809" s="12" t="s">
        <v>8939</v>
      </c>
      <c r="H2809" s="12" t="s">
        <v>8964</v>
      </c>
      <c r="I2809" s="12" t="s">
        <v>74</v>
      </c>
      <c r="J2809" s="93" t="s">
        <v>1203</v>
      </c>
      <c r="L2809" t="s">
        <v>8958</v>
      </c>
      <c r="O2809" s="103" t="s">
        <v>8965</v>
      </c>
      <c r="Q2809" s="12">
        <v>1854</v>
      </c>
      <c r="S2809" t="s">
        <v>8957</v>
      </c>
    </row>
    <row r="2810" spans="1:19" ht="15" customHeight="1" x14ac:dyDescent="0.25">
      <c r="A2810" s="12" t="s">
        <v>3591</v>
      </c>
      <c r="B2810" s="96">
        <v>4017</v>
      </c>
      <c r="D2810" s="12" t="str">
        <f t="shared" si="76"/>
        <v>Erysiphe lenticularis (Wallr.) J. Kickx</v>
      </c>
      <c r="E2810" s="12" t="s">
        <v>8938</v>
      </c>
      <c r="F2810" s="12" t="s">
        <v>1448</v>
      </c>
      <c r="G2810" s="12" t="s">
        <v>8960</v>
      </c>
      <c r="H2810" s="12" t="s">
        <v>8962</v>
      </c>
      <c r="I2810" s="12" t="s">
        <v>74</v>
      </c>
      <c r="L2810" s="12" t="s">
        <v>3002</v>
      </c>
      <c r="M2810" s="12" t="s">
        <v>3007</v>
      </c>
      <c r="O2810" s="103" t="s">
        <v>5227</v>
      </c>
      <c r="Q2810" s="12">
        <v>1852</v>
      </c>
      <c r="S2810" t="s">
        <v>8961</v>
      </c>
    </row>
    <row r="2811" spans="1:19" ht="15" customHeight="1" x14ac:dyDescent="0.25">
      <c r="A2811" s="12" t="s">
        <v>3591</v>
      </c>
      <c r="B2811" s="96">
        <v>4018</v>
      </c>
      <c r="D2811" s="12" t="str">
        <f t="shared" si="76"/>
        <v>Erysibe salicis Lam.</v>
      </c>
      <c r="E2811" s="12" t="s">
        <v>9012</v>
      </c>
      <c r="F2811" s="12" t="s">
        <v>7603</v>
      </c>
      <c r="G2811" s="12" t="s">
        <v>9013</v>
      </c>
      <c r="H2811" s="12" t="s">
        <v>8967</v>
      </c>
      <c r="I2811" s="12" t="s">
        <v>74</v>
      </c>
      <c r="L2811" s="12" t="s">
        <v>8966</v>
      </c>
      <c r="O2811" s="103" t="s">
        <v>8893</v>
      </c>
      <c r="S2811" t="s">
        <v>8961</v>
      </c>
    </row>
    <row r="2812" spans="1:19" ht="15" customHeight="1" x14ac:dyDescent="0.25">
      <c r="A2812" s="12" t="s">
        <v>3591</v>
      </c>
      <c r="B2812" s="96">
        <v>4019</v>
      </c>
      <c r="D2812" s="10" t="str">
        <f t="shared" si="76"/>
        <v>Erysiphe   penicillata (Wallr.) Link</v>
      </c>
      <c r="E2812" s="12" t="s">
        <v>8971</v>
      </c>
      <c r="F2812" s="12" t="s">
        <v>8969</v>
      </c>
      <c r="G2812" s="12" t="s">
        <v>8970</v>
      </c>
      <c r="H2812" s="12" t="s">
        <v>8972</v>
      </c>
      <c r="I2812" s="12" t="s">
        <v>74</v>
      </c>
      <c r="J2812" s="12" t="s">
        <v>1203</v>
      </c>
      <c r="L2812" s="12" t="s">
        <v>8958</v>
      </c>
      <c r="O2812" s="103" t="s">
        <v>8968</v>
      </c>
      <c r="Q2812">
        <v>1856</v>
      </c>
      <c r="S2812" t="s">
        <v>8957</v>
      </c>
    </row>
    <row r="2813" spans="1:19" ht="15" customHeight="1" x14ac:dyDescent="0.25">
      <c r="A2813" s="12" t="s">
        <v>3591</v>
      </c>
      <c r="B2813" s="96">
        <v>4020</v>
      </c>
      <c r="D2813" s="10" t="str">
        <f t="shared" si="76"/>
        <v>Erysiphe   penicillata (Wallr.) Link</v>
      </c>
      <c r="E2813" s="12" t="s">
        <v>8971</v>
      </c>
      <c r="F2813" s="12" t="s">
        <v>8969</v>
      </c>
      <c r="G2813" s="12" t="s">
        <v>8970</v>
      </c>
      <c r="H2813" s="12" t="s">
        <v>8973</v>
      </c>
      <c r="I2813" s="12" t="s">
        <v>74</v>
      </c>
      <c r="J2813" s="12" t="s">
        <v>1203</v>
      </c>
      <c r="L2813" s="12" t="s">
        <v>8958</v>
      </c>
      <c r="O2813" s="103" t="s">
        <v>7833</v>
      </c>
      <c r="Q2813">
        <v>1834</v>
      </c>
      <c r="S2813" t="s">
        <v>8957</v>
      </c>
    </row>
    <row r="2814" spans="1:19" ht="15" customHeight="1" x14ac:dyDescent="0.25">
      <c r="A2814" s="12" t="s">
        <v>3591</v>
      </c>
      <c r="B2814" s="96">
        <v>4021</v>
      </c>
      <c r="D2814" s="10" t="str">
        <f t="shared" si="76"/>
        <v>Erysiphe   alphitoides (Griffon &amp; Maubl.) U. Braun &amp; S. Takam.</v>
      </c>
      <c r="E2814" s="12" t="s">
        <v>8971</v>
      </c>
      <c r="F2814" s="12" t="s">
        <v>8979</v>
      </c>
      <c r="G2814" s="12" t="s">
        <v>8980</v>
      </c>
      <c r="H2814" s="12" t="s">
        <v>8978</v>
      </c>
      <c r="I2814" s="12" t="s">
        <v>8915</v>
      </c>
      <c r="L2814" s="12" t="s">
        <v>8977</v>
      </c>
      <c r="O2814" s="103" t="s">
        <v>8976</v>
      </c>
      <c r="Q2814" t="s">
        <v>8974</v>
      </c>
      <c r="S2814" t="s">
        <v>8975</v>
      </c>
    </row>
    <row r="2815" spans="1:19" ht="15" customHeight="1" x14ac:dyDescent="0.25">
      <c r="A2815" s="12" t="s">
        <v>3591</v>
      </c>
      <c r="B2815" s="96">
        <v>4022</v>
      </c>
      <c r="D2815" s="10" t="str">
        <f t="shared" si="76"/>
        <v xml:space="preserve">?  </v>
      </c>
      <c r="E2815" s="12" t="s">
        <v>108</v>
      </c>
      <c r="H2815" s="12" t="s">
        <v>8982</v>
      </c>
      <c r="I2815" s="12" t="s">
        <v>74</v>
      </c>
      <c r="L2815" s="12" t="s">
        <v>8981</v>
      </c>
      <c r="O2815" s="103" t="s">
        <v>8890</v>
      </c>
      <c r="Q2815">
        <v>1973</v>
      </c>
      <c r="S2815" t="s">
        <v>119</v>
      </c>
    </row>
    <row r="2816" spans="1:19" ht="15" customHeight="1" x14ac:dyDescent="0.25">
      <c r="A2816" s="12" t="s">
        <v>3591</v>
      </c>
      <c r="B2816" s="96">
        <v>4023</v>
      </c>
      <c r="D2816" s="10" t="str">
        <f t="shared" si="76"/>
        <v xml:space="preserve">?  </v>
      </c>
      <c r="E2816" s="12" t="s">
        <v>108</v>
      </c>
      <c r="H2816" s="12" t="s">
        <v>8984</v>
      </c>
      <c r="I2816" s="12" t="s">
        <v>74</v>
      </c>
      <c r="L2816" s="12" t="s">
        <v>8983</v>
      </c>
      <c r="O2816" s="103" t="s">
        <v>8976</v>
      </c>
      <c r="Q2816">
        <v>1950</v>
      </c>
      <c r="S2816" t="s">
        <v>7695</v>
      </c>
    </row>
    <row r="2817" spans="1:19" ht="15" customHeight="1" x14ac:dyDescent="0.25">
      <c r="A2817" s="12" t="s">
        <v>3591</v>
      </c>
      <c r="B2817" s="96">
        <v>4024</v>
      </c>
      <c r="D2817" s="10" t="str">
        <f t="shared" si="76"/>
        <v>Phyllactinia guttata (Wallr.) Lév.</v>
      </c>
      <c r="E2817" s="12" t="s">
        <v>8885</v>
      </c>
      <c r="F2817" s="12" t="s">
        <v>8898</v>
      </c>
      <c r="G2817" s="12" t="s">
        <v>8905</v>
      </c>
      <c r="H2817" s="12" t="s">
        <v>8932</v>
      </c>
      <c r="I2817" s="12" t="s">
        <v>27</v>
      </c>
      <c r="L2817" s="12" t="s">
        <v>8986</v>
      </c>
      <c r="O2817" s="103" t="s">
        <v>2226</v>
      </c>
      <c r="S2817" t="s">
        <v>8985</v>
      </c>
    </row>
    <row r="2818" spans="1:19" ht="15" customHeight="1" x14ac:dyDescent="0.25">
      <c r="A2818" s="12" t="s">
        <v>3591</v>
      </c>
      <c r="B2818" s="96">
        <v>4025</v>
      </c>
      <c r="D2818" s="10" t="str">
        <f t="shared" si="76"/>
        <v>Phyllactinia guttata (Wallr.) Lév.</v>
      </c>
      <c r="E2818" s="12" t="s">
        <v>8885</v>
      </c>
      <c r="F2818" s="12" t="s">
        <v>8898</v>
      </c>
      <c r="G2818" s="12" t="s">
        <v>8905</v>
      </c>
      <c r="H2818" s="12" t="s">
        <v>8932</v>
      </c>
      <c r="I2818" s="12" t="s">
        <v>27</v>
      </c>
      <c r="L2818" s="12" t="s">
        <v>8989</v>
      </c>
      <c r="O2818" s="103" t="s">
        <v>8988</v>
      </c>
      <c r="S2818" t="s">
        <v>8987</v>
      </c>
    </row>
    <row r="2819" spans="1:19" ht="15" customHeight="1" x14ac:dyDescent="0.25">
      <c r="A2819" s="12" t="s">
        <v>3591</v>
      </c>
      <c r="B2819" s="96">
        <v>4026</v>
      </c>
      <c r="D2819" s="10" t="str">
        <f t="shared" si="76"/>
        <v xml:space="preserve">?  </v>
      </c>
      <c r="E2819" s="12" t="s">
        <v>108</v>
      </c>
      <c r="H2819" s="12" t="s">
        <v>8982</v>
      </c>
      <c r="I2819" s="12" t="s">
        <v>74</v>
      </c>
      <c r="L2819" s="12" t="s">
        <v>6349</v>
      </c>
      <c r="O2819" s="103" t="s">
        <v>8990</v>
      </c>
      <c r="Q2819" s="12">
        <v>1959</v>
      </c>
      <c r="S2819" t="s">
        <v>119</v>
      </c>
    </row>
    <row r="2820" spans="1:19" ht="15" customHeight="1" x14ac:dyDescent="0.25">
      <c r="A2820" s="12" t="s">
        <v>3591</v>
      </c>
      <c r="B2820" s="96">
        <v>4027</v>
      </c>
      <c r="D2820" s="10" t="str">
        <f t="shared" si="76"/>
        <v>Erysiphe adunca (Wallr.) Fr.</v>
      </c>
      <c r="E2820" s="12" t="s">
        <v>8938</v>
      </c>
      <c r="F2820" s="12" t="s">
        <v>8937</v>
      </c>
      <c r="G2820" s="12" t="s">
        <v>8939</v>
      </c>
      <c r="H2820" s="12" t="s">
        <v>8955</v>
      </c>
      <c r="I2820" s="12" t="s">
        <v>8993</v>
      </c>
      <c r="L2820" s="12" t="s">
        <v>8992</v>
      </c>
      <c r="O2820" s="103" t="s">
        <v>7712</v>
      </c>
      <c r="Q2820">
        <v>1879</v>
      </c>
      <c r="S2820" t="s">
        <v>8991</v>
      </c>
    </row>
    <row r="2821" spans="1:19" ht="15" customHeight="1" x14ac:dyDescent="0.25">
      <c r="A2821" s="12" t="s">
        <v>3591</v>
      </c>
      <c r="B2821" s="96">
        <v>4028</v>
      </c>
      <c r="D2821" s="10" t="str">
        <f t="shared" si="76"/>
        <v>Erysiphe  alphitoides  (Griffon &amp; Maubl.) U. Braun &amp; S. Takam.</v>
      </c>
      <c r="E2821" s="12" t="s">
        <v>8997</v>
      </c>
      <c r="F2821" s="12" t="s">
        <v>8996</v>
      </c>
      <c r="G2821" s="12" t="s">
        <v>8980</v>
      </c>
      <c r="H2821" s="12" t="s">
        <v>8994</v>
      </c>
      <c r="I2821" s="12" t="s">
        <v>74</v>
      </c>
      <c r="J2821" s="12" t="s">
        <v>1203</v>
      </c>
      <c r="L2821" s="12" t="s">
        <v>8995</v>
      </c>
      <c r="O2821" s="103" t="s">
        <v>8890</v>
      </c>
      <c r="Q2821">
        <v>1963</v>
      </c>
      <c r="S2821" t="s">
        <v>119</v>
      </c>
    </row>
    <row r="2822" spans="1:19" ht="15" customHeight="1" x14ac:dyDescent="0.25">
      <c r="A2822" s="12" t="s">
        <v>3591</v>
      </c>
      <c r="B2822" s="96">
        <v>4029</v>
      </c>
      <c r="D2822" s="10" t="str">
        <f t="shared" si="76"/>
        <v>Erysiphe   penicillata (Wallr.) Link</v>
      </c>
      <c r="E2822" s="12" t="s">
        <v>8971</v>
      </c>
      <c r="F2822" s="12" t="s">
        <v>8969</v>
      </c>
      <c r="G2822" s="12" t="s">
        <v>8970</v>
      </c>
      <c r="H2822" s="103" t="s">
        <v>8998</v>
      </c>
      <c r="I2822" s="12" t="s">
        <v>27</v>
      </c>
      <c r="L2822" t="s">
        <v>8986</v>
      </c>
      <c r="O2822" s="103" t="s">
        <v>7833</v>
      </c>
      <c r="S2822" t="s">
        <v>8985</v>
      </c>
    </row>
    <row r="2823" spans="1:19" ht="15" customHeight="1" x14ac:dyDescent="0.25">
      <c r="A2823" s="12" t="s">
        <v>3591</v>
      </c>
      <c r="B2823" s="96">
        <v>4030</v>
      </c>
      <c r="D2823" s="10" t="str">
        <f t="shared" si="76"/>
        <v>Erysiphe   penicillata (Wallr.) Link</v>
      </c>
      <c r="E2823" s="12" t="s">
        <v>8971</v>
      </c>
      <c r="F2823" s="12" t="s">
        <v>8969</v>
      </c>
      <c r="G2823" s="12" t="s">
        <v>8970</v>
      </c>
      <c r="H2823" s="103" t="s">
        <v>8998</v>
      </c>
      <c r="I2823" s="12" t="s">
        <v>27</v>
      </c>
      <c r="L2823" s="12" t="s">
        <v>8125</v>
      </c>
      <c r="O2823" s="103" t="s">
        <v>8968</v>
      </c>
      <c r="S2823" t="s">
        <v>8999</v>
      </c>
    </row>
    <row r="2824" spans="1:19" ht="15" customHeight="1" x14ac:dyDescent="0.25">
      <c r="A2824" s="12" t="s">
        <v>3591</v>
      </c>
      <c r="B2824" s="96">
        <v>4031</v>
      </c>
      <c r="D2824" s="10" t="str">
        <f t="shared" si="76"/>
        <v>Erysiphe  alphitoides  (Griffon &amp; Maubl.) U. Braun &amp; S. Takam.</v>
      </c>
      <c r="E2824" s="12" t="s">
        <v>8997</v>
      </c>
      <c r="F2824" s="12" t="s">
        <v>8996</v>
      </c>
      <c r="G2824" s="12" t="s">
        <v>8980</v>
      </c>
      <c r="H2824" s="103" t="s">
        <v>8994</v>
      </c>
      <c r="I2824" s="12" t="s">
        <v>74</v>
      </c>
      <c r="L2824" t="s">
        <v>9002</v>
      </c>
      <c r="O2824" s="103" t="s">
        <v>9001</v>
      </c>
      <c r="S2824" t="s">
        <v>9000</v>
      </c>
    </row>
    <row r="2825" spans="1:19" ht="15" customHeight="1" x14ac:dyDescent="0.25">
      <c r="A2825" s="12" t="s">
        <v>3591</v>
      </c>
      <c r="B2825" s="96">
        <v>4032</v>
      </c>
      <c r="D2825" s="10" t="str">
        <f t="shared" si="76"/>
        <v xml:space="preserve">?  </v>
      </c>
      <c r="E2825" s="12" t="s">
        <v>108</v>
      </c>
      <c r="H2825" s="103" t="s">
        <v>9004</v>
      </c>
      <c r="I2825" s="12" t="s">
        <v>74</v>
      </c>
      <c r="L2825" t="s">
        <v>9003</v>
      </c>
      <c r="O2825" s="103" t="s">
        <v>7715</v>
      </c>
      <c r="Q2825" s="12">
        <v>1969</v>
      </c>
      <c r="S2825" t="s">
        <v>119</v>
      </c>
    </row>
    <row r="2826" spans="1:19" ht="15" customHeight="1" x14ac:dyDescent="0.25">
      <c r="A2826" s="12" t="s">
        <v>3591</v>
      </c>
      <c r="B2826" s="96">
        <v>4033</v>
      </c>
      <c r="D2826" s="10" t="str">
        <f t="shared" ref="D2826:D2831" si="78">E2826&amp;" "&amp;F2826&amp;" "&amp;G2826</f>
        <v>Erysiphe  alphitoides  (Griffon &amp; Maubl.) U. Braun &amp; S. Takam.</v>
      </c>
      <c r="E2826" s="12" t="s">
        <v>8997</v>
      </c>
      <c r="F2826" s="12" t="s">
        <v>8996</v>
      </c>
      <c r="G2826" s="12" t="s">
        <v>8980</v>
      </c>
      <c r="I2826" s="12" t="s">
        <v>74</v>
      </c>
      <c r="L2826" t="s">
        <v>9005</v>
      </c>
      <c r="O2826" s="103" t="s">
        <v>4002</v>
      </c>
      <c r="Q2826" s="54">
        <v>24360</v>
      </c>
      <c r="S2826" t="s">
        <v>119</v>
      </c>
    </row>
    <row r="2827" spans="1:19" ht="15" customHeight="1" x14ac:dyDescent="0.25">
      <c r="A2827" s="12" t="s">
        <v>3591</v>
      </c>
      <c r="B2827" s="96">
        <v>4034</v>
      </c>
      <c r="D2827" s="10" t="str">
        <f t="shared" si="78"/>
        <v xml:space="preserve">?  </v>
      </c>
      <c r="E2827" s="12" t="s">
        <v>108</v>
      </c>
      <c r="H2827" s="103" t="s">
        <v>9007</v>
      </c>
      <c r="I2827" s="12" t="s">
        <v>74</v>
      </c>
      <c r="J2827" s="12" t="s">
        <v>1203</v>
      </c>
      <c r="L2827" t="s">
        <v>9006</v>
      </c>
      <c r="O2827" s="103" t="s">
        <v>8890</v>
      </c>
      <c r="Q2827" s="12">
        <v>1970</v>
      </c>
      <c r="S2827" t="s">
        <v>119</v>
      </c>
    </row>
    <row r="2828" spans="1:19" ht="15" customHeight="1" x14ac:dyDescent="0.25">
      <c r="A2828" s="12" t="s">
        <v>3591</v>
      </c>
      <c r="B2828" s="96">
        <v>4035</v>
      </c>
      <c r="D2828" s="10" t="str">
        <f t="shared" si="78"/>
        <v>Erysiphe  alphitoides  (Griffon &amp; Maubl.) U. Braun &amp; S. Takam.</v>
      </c>
      <c r="E2828" s="12" t="s">
        <v>8997</v>
      </c>
      <c r="F2828" s="12" t="s">
        <v>8996</v>
      </c>
      <c r="G2828" s="12" t="s">
        <v>8980</v>
      </c>
      <c r="H2828" s="103" t="s">
        <v>8994</v>
      </c>
      <c r="I2828" s="12" t="s">
        <v>74</v>
      </c>
      <c r="L2828" t="s">
        <v>9008</v>
      </c>
      <c r="O2828" s="103" t="s">
        <v>8890</v>
      </c>
      <c r="Q2828" s="54">
        <v>24338</v>
      </c>
      <c r="S2828" t="s">
        <v>119</v>
      </c>
    </row>
    <row r="2829" spans="1:19" ht="15" customHeight="1" x14ac:dyDescent="0.25">
      <c r="A2829" s="12" t="s">
        <v>3591</v>
      </c>
      <c r="B2829" s="96">
        <v>4036</v>
      </c>
      <c r="D2829" s="10" t="str">
        <f t="shared" si="78"/>
        <v>Erysiphe  alphitoides  (Griffon &amp; Maubl.) U. Braun &amp; S. Takam.</v>
      </c>
      <c r="E2829" s="12" t="s">
        <v>8997</v>
      </c>
      <c r="F2829" s="12" t="s">
        <v>8996</v>
      </c>
      <c r="G2829" s="12" t="s">
        <v>8980</v>
      </c>
      <c r="H2829" s="103" t="s">
        <v>8994</v>
      </c>
      <c r="I2829" s="12" t="s">
        <v>74</v>
      </c>
      <c r="L2829" t="s">
        <v>9010</v>
      </c>
      <c r="O2829" s="103" t="s">
        <v>4002</v>
      </c>
      <c r="Q2829" s="54">
        <v>21069</v>
      </c>
      <c r="S2829" t="s">
        <v>9009</v>
      </c>
    </row>
    <row r="2830" spans="1:19" ht="15" customHeight="1" x14ac:dyDescent="0.25">
      <c r="A2830" s="12" t="s">
        <v>3591</v>
      </c>
      <c r="B2830" s="96">
        <v>4037</v>
      </c>
      <c r="D2830" s="10" t="str">
        <f t="shared" si="78"/>
        <v>Erysiphe  alphitoides  (Griffon &amp; Maubl.) U. Braun &amp; S. Takam.</v>
      </c>
      <c r="E2830" s="12" t="s">
        <v>8997</v>
      </c>
      <c r="F2830" s="12" t="s">
        <v>8996</v>
      </c>
      <c r="G2830" s="12" t="s">
        <v>8980</v>
      </c>
      <c r="H2830" s="103" t="s">
        <v>8994</v>
      </c>
      <c r="I2830" s="12" t="s">
        <v>74</v>
      </c>
      <c r="J2830" s="12" t="s">
        <v>1203</v>
      </c>
      <c r="L2830" s="12" t="s">
        <v>3002</v>
      </c>
      <c r="M2830" t="s">
        <v>9011</v>
      </c>
      <c r="O2830" s="103" t="s">
        <v>4002</v>
      </c>
      <c r="Q2830" s="54">
        <v>19650</v>
      </c>
      <c r="S2830" t="s">
        <v>119</v>
      </c>
    </row>
    <row r="2831" spans="1:19" ht="15" customHeight="1" x14ac:dyDescent="0.25">
      <c r="A2831" s="12" t="s">
        <v>3591</v>
      </c>
      <c r="B2831" s="96">
        <v>4038</v>
      </c>
      <c r="D2831" s="10" t="str">
        <f t="shared" si="78"/>
        <v>Erysiphe  alphitoides  (Griffon &amp; Maubl.) U. Braun &amp; S. Takam.</v>
      </c>
      <c r="E2831" s="12" t="s">
        <v>8997</v>
      </c>
      <c r="F2831" s="12" t="s">
        <v>8996</v>
      </c>
      <c r="G2831" s="12" t="s">
        <v>8980</v>
      </c>
      <c r="H2831" s="103" t="s">
        <v>8994</v>
      </c>
      <c r="I2831" s="12" t="s">
        <v>74</v>
      </c>
      <c r="L2831" t="s">
        <v>7013</v>
      </c>
      <c r="O2831" s="103" t="s">
        <v>8890</v>
      </c>
      <c r="Q2831" s="54">
        <v>19271</v>
      </c>
      <c r="S2831" t="s">
        <v>7695</v>
      </c>
    </row>
    <row r="2832" spans="1:19" ht="15" customHeight="1" x14ac:dyDescent="0.25">
      <c r="A2832" s="12" t="s">
        <v>3591</v>
      </c>
      <c r="B2832" s="96">
        <v>4039</v>
      </c>
      <c r="D2832" s="10" t="str">
        <f>E2832&amp;" "&amp;F2832&amp;" "&amp;G2832</f>
        <v xml:space="preserve">Erysibe fraxini  </v>
      </c>
      <c r="E2832" s="12" t="s">
        <v>9012</v>
      </c>
      <c r="F2832" s="12" t="s">
        <v>9016</v>
      </c>
      <c r="H2832" s="38" t="s">
        <v>9017</v>
      </c>
      <c r="I2832" s="12" t="s">
        <v>74</v>
      </c>
      <c r="J2832" s="12" t="s">
        <v>1203</v>
      </c>
      <c r="L2832" s="12" t="s">
        <v>9019</v>
      </c>
      <c r="M2832" s="12" t="s">
        <v>3007</v>
      </c>
      <c r="O2832" s="104" t="s">
        <v>2226</v>
      </c>
      <c r="Q2832" s="12" t="s">
        <v>9018</v>
      </c>
      <c r="S2832" s="8" t="s">
        <v>8961</v>
      </c>
    </row>
    <row r="2833" spans="1:21" ht="15" customHeight="1" x14ac:dyDescent="0.25">
      <c r="A2833" s="12" t="s">
        <v>3591</v>
      </c>
      <c r="B2833" s="96">
        <v>4040</v>
      </c>
      <c r="D2833" s="10" t="str">
        <f>E2833&amp;" "&amp;F2833&amp;" "&amp;G2833</f>
        <v>Erysiphe  alphitoides  (Griffon &amp; Maubl.) U. Braun &amp; S. Takam.</v>
      </c>
      <c r="E2833" s="12" t="s">
        <v>8997</v>
      </c>
      <c r="F2833" s="12" t="s">
        <v>8996</v>
      </c>
      <c r="G2833" s="12" t="s">
        <v>8980</v>
      </c>
      <c r="H2833" s="38" t="s">
        <v>8994</v>
      </c>
      <c r="I2833" s="12" t="s">
        <v>74</v>
      </c>
      <c r="L2833" s="12" t="s">
        <v>9020</v>
      </c>
      <c r="M2833" s="12" t="s">
        <v>9021</v>
      </c>
      <c r="O2833" s="104" t="s">
        <v>8890</v>
      </c>
      <c r="Q2833" s="54">
        <v>28032</v>
      </c>
      <c r="S2833" s="8" t="s">
        <v>119</v>
      </c>
    </row>
    <row r="2834" spans="1:21" ht="15" customHeight="1" x14ac:dyDescent="0.25">
      <c r="A2834" s="12" t="s">
        <v>3591</v>
      </c>
      <c r="B2834" s="96">
        <v>4041</v>
      </c>
      <c r="D2834" s="10" t="str">
        <f>E2834&amp;" "&amp;F2834&amp;" "&amp;G2834</f>
        <v>Erysiphe  alphitoides  (Griffon &amp; Maubl.) U. Braun &amp; S. Takam.</v>
      </c>
      <c r="E2834" s="12" t="s">
        <v>8997</v>
      </c>
      <c r="F2834" s="12" t="s">
        <v>8996</v>
      </c>
      <c r="G2834" s="12" t="s">
        <v>8980</v>
      </c>
      <c r="H2834" s="38" t="s">
        <v>8994</v>
      </c>
      <c r="I2834" s="12" t="s">
        <v>74</v>
      </c>
      <c r="L2834" s="12" t="s">
        <v>7625</v>
      </c>
      <c r="M2834" s="12" t="s">
        <v>9022</v>
      </c>
      <c r="O2834" s="104" t="s">
        <v>8890</v>
      </c>
      <c r="Q2834" s="54">
        <v>25495</v>
      </c>
      <c r="S2834" s="8" t="s">
        <v>9023</v>
      </c>
    </row>
    <row r="2835" spans="1:21" ht="15" customHeight="1" x14ac:dyDescent="0.25">
      <c r="A2835" s="12" t="s">
        <v>3591</v>
      </c>
      <c r="B2835" s="96">
        <v>4042</v>
      </c>
      <c r="D2835" s="10" t="str">
        <f>E2835&amp;" "&amp;F2835&amp;" "&amp;G2835</f>
        <v>Erysiphe  alphitoides  (Griffon &amp; Maubl.) U. Braun &amp; S. Takam.</v>
      </c>
      <c r="E2835" s="12" t="s">
        <v>8997</v>
      </c>
      <c r="F2835" s="12" t="s">
        <v>8996</v>
      </c>
      <c r="G2835" s="12" t="s">
        <v>8980</v>
      </c>
      <c r="H2835" s="38" t="s">
        <v>8994</v>
      </c>
      <c r="I2835" s="12" t="s">
        <v>74</v>
      </c>
      <c r="J2835" s="12" t="s">
        <v>1203</v>
      </c>
      <c r="L2835" s="12" t="s">
        <v>9024</v>
      </c>
      <c r="M2835" s="12" t="s">
        <v>9025</v>
      </c>
      <c r="O2835" s="104" t="s">
        <v>8890</v>
      </c>
      <c r="Q2835" s="54">
        <v>20756</v>
      </c>
      <c r="S2835" s="8" t="s">
        <v>9009</v>
      </c>
    </row>
    <row r="2836" spans="1:21" ht="15" customHeight="1" x14ac:dyDescent="0.25">
      <c r="A2836" s="12" t="s">
        <v>3591</v>
      </c>
      <c r="B2836" s="96">
        <v>4043</v>
      </c>
      <c r="D2836" s="10" t="str">
        <f>E2836&amp;" "&amp;F2836&amp;" "&amp;G2836</f>
        <v>Erysiphe  alphitoides  (Griffon &amp; Maubl.) U. Braun &amp; S. Takam.</v>
      </c>
      <c r="E2836" s="12" t="s">
        <v>8997</v>
      </c>
      <c r="F2836" s="12" t="s">
        <v>8996</v>
      </c>
      <c r="G2836" s="12" t="s">
        <v>8980</v>
      </c>
      <c r="H2836" s="38" t="s">
        <v>8994</v>
      </c>
      <c r="I2836" s="12" t="s">
        <v>74</v>
      </c>
      <c r="J2836" s="12" t="s">
        <v>1203</v>
      </c>
      <c r="L2836" s="12" t="s">
        <v>9027</v>
      </c>
      <c r="M2836" s="12" t="s">
        <v>9026</v>
      </c>
      <c r="O2836" s="104" t="s">
        <v>8890</v>
      </c>
      <c r="Q2836" s="54">
        <v>20735</v>
      </c>
      <c r="S2836" s="8" t="s">
        <v>9009</v>
      </c>
    </row>
    <row r="2837" spans="1:21" ht="15" customHeight="1" x14ac:dyDescent="0.25">
      <c r="A2837" s="12" t="s">
        <v>3591</v>
      </c>
      <c r="B2837" s="96">
        <v>4044</v>
      </c>
      <c r="D2837" s="10" t="str">
        <f t="shared" ref="D2837:D2891" si="79">E2837&amp;" "&amp;F2837&amp;" "&amp;G2837</f>
        <v>Hymenochaetopsis tabacina (Sowerby) S.H. He &amp; Jiao Yang</v>
      </c>
      <c r="E2837" s="12" t="s">
        <v>9028</v>
      </c>
      <c r="F2837" s="12" t="s">
        <v>9029</v>
      </c>
      <c r="G2837" s="73" t="s">
        <v>9030</v>
      </c>
      <c r="H2837" s="38" t="s">
        <v>9031</v>
      </c>
      <c r="I2837" s="12" t="s">
        <v>199</v>
      </c>
      <c r="J2837" s="12" t="s">
        <v>9036</v>
      </c>
      <c r="K2837" s="12" t="s">
        <v>9032</v>
      </c>
      <c r="L2837" s="12" t="s">
        <v>9033</v>
      </c>
      <c r="M2837" s="12" t="s">
        <v>9034</v>
      </c>
      <c r="O2837" s="104" t="s">
        <v>9035</v>
      </c>
      <c r="Q2837" s="54">
        <v>19586</v>
      </c>
      <c r="S2837" s="8" t="s">
        <v>5578</v>
      </c>
      <c r="T2837" s="8" t="s">
        <v>5578</v>
      </c>
      <c r="U2837" s="8" t="s">
        <v>5578</v>
      </c>
    </row>
    <row r="2838" spans="1:21" ht="15" customHeight="1" x14ac:dyDescent="0.25">
      <c r="A2838" s="12" t="s">
        <v>3591</v>
      </c>
      <c r="B2838" s="96">
        <v>4045</v>
      </c>
      <c r="D2838" s="10" t="str">
        <f t="shared" si="79"/>
        <v>Aleurodiscus disciformis (DC.) Pat.</v>
      </c>
      <c r="E2838" s="12" t="s">
        <v>9041</v>
      </c>
      <c r="F2838" s="12" t="s">
        <v>2110</v>
      </c>
      <c r="G2838" s="73" t="s">
        <v>9042</v>
      </c>
      <c r="H2838" s="38" t="s">
        <v>9038</v>
      </c>
      <c r="I2838" s="12" t="s">
        <v>199</v>
      </c>
      <c r="J2838" s="12" t="s">
        <v>9061</v>
      </c>
      <c r="K2838" s="12" t="s">
        <v>9039</v>
      </c>
      <c r="L2838" s="12" t="s">
        <v>9037</v>
      </c>
      <c r="M2838" s="12" t="s">
        <v>9056</v>
      </c>
      <c r="O2838" s="100" t="s">
        <v>9001</v>
      </c>
      <c r="Q2838" s="54">
        <v>22895</v>
      </c>
      <c r="S2838" s="8" t="s">
        <v>119</v>
      </c>
      <c r="T2838" s="8" t="s">
        <v>9040</v>
      </c>
    </row>
    <row r="2839" spans="1:21" ht="15" customHeight="1" x14ac:dyDescent="0.25">
      <c r="A2839" s="12" t="s">
        <v>3591</v>
      </c>
      <c r="B2839" s="96">
        <v>4046</v>
      </c>
      <c r="D2839" s="10" t="str">
        <f t="shared" si="79"/>
        <v>Aleurodiscus disciformis (DC.) Pat.</v>
      </c>
      <c r="E2839" s="12" t="s">
        <v>9041</v>
      </c>
      <c r="F2839" s="12" t="s">
        <v>2110</v>
      </c>
      <c r="G2839" s="73" t="s">
        <v>9042</v>
      </c>
      <c r="H2839" s="38" t="s">
        <v>9043</v>
      </c>
      <c r="I2839" s="12" t="s">
        <v>199</v>
      </c>
      <c r="K2839" s="12" t="s">
        <v>9044</v>
      </c>
      <c r="L2839" s="12" t="s">
        <v>9045</v>
      </c>
      <c r="M2839" s="12" t="s">
        <v>9085</v>
      </c>
      <c r="O2839" s="100" t="s">
        <v>9132</v>
      </c>
      <c r="Q2839" s="12" t="s">
        <v>9046</v>
      </c>
      <c r="S2839" s="8" t="s">
        <v>9048</v>
      </c>
      <c r="T2839" s="8" t="s">
        <v>9049</v>
      </c>
      <c r="U2839" s="8" t="s">
        <v>9047</v>
      </c>
    </row>
    <row r="2840" spans="1:21" ht="15" customHeight="1" x14ac:dyDescent="0.25">
      <c r="A2840" s="12" t="s">
        <v>3591</v>
      </c>
      <c r="B2840" s="96">
        <v>4047</v>
      </c>
      <c r="D2840" s="10" t="str">
        <f t="shared" si="79"/>
        <v>Aleurodiscus amorphus (Pers.) J. Schröt.</v>
      </c>
      <c r="E2840" s="12" t="s">
        <v>9041</v>
      </c>
      <c r="F2840" s="12" t="s">
        <v>9052</v>
      </c>
      <c r="G2840" s="12" t="s">
        <v>8029</v>
      </c>
      <c r="H2840" s="38" t="s">
        <v>9050</v>
      </c>
      <c r="I2840" s="12" t="s">
        <v>199</v>
      </c>
      <c r="J2840" s="12" t="s">
        <v>9036</v>
      </c>
      <c r="K2840" s="12" t="s">
        <v>9051</v>
      </c>
      <c r="L2840" s="12" t="s">
        <v>9033</v>
      </c>
      <c r="M2840" s="12" t="s">
        <v>9055</v>
      </c>
      <c r="O2840" s="100" t="s">
        <v>9054</v>
      </c>
      <c r="Q2840" s="54">
        <v>19585</v>
      </c>
      <c r="S2840" s="8" t="s">
        <v>5578</v>
      </c>
      <c r="T2840" s="8" t="s">
        <v>5578</v>
      </c>
    </row>
    <row r="2841" spans="1:21" ht="15" customHeight="1" x14ac:dyDescent="0.25">
      <c r="A2841" s="12" t="s">
        <v>3591</v>
      </c>
      <c r="B2841" s="96">
        <v>4048</v>
      </c>
      <c r="D2841" s="10" t="str">
        <f t="shared" si="79"/>
        <v>Aleurodiscus amorphus (Pers.) J. Schröt.</v>
      </c>
      <c r="E2841" s="12" t="s">
        <v>9041</v>
      </c>
      <c r="F2841" s="12" t="s">
        <v>9052</v>
      </c>
      <c r="G2841" s="12" t="s">
        <v>8029</v>
      </c>
      <c r="H2841" s="38" t="s">
        <v>9057</v>
      </c>
      <c r="I2841" s="12" t="s">
        <v>199</v>
      </c>
      <c r="J2841" s="12" t="s">
        <v>9060</v>
      </c>
      <c r="K2841" s="12" t="s">
        <v>9058</v>
      </c>
      <c r="L2841" s="12" t="s">
        <v>9059</v>
      </c>
      <c r="M2841" s="12" t="s">
        <v>9063</v>
      </c>
      <c r="O2841" s="100" t="s">
        <v>9054</v>
      </c>
      <c r="Q2841" s="54">
        <v>19882</v>
      </c>
      <c r="S2841" s="8" t="s">
        <v>5578</v>
      </c>
      <c r="T2841" s="8" t="s">
        <v>9062</v>
      </c>
    </row>
    <row r="2842" spans="1:21" ht="15" customHeight="1" x14ac:dyDescent="0.25">
      <c r="A2842" s="12" t="s">
        <v>3591</v>
      </c>
      <c r="B2842" s="96">
        <v>4049</v>
      </c>
      <c r="D2842" s="10" t="str">
        <f t="shared" si="79"/>
        <v>Cystostereum murrayi (Berk. &amp; M.A. Curtis) Pouzar</v>
      </c>
      <c r="E2842" s="12" t="s">
        <v>9066</v>
      </c>
      <c r="F2842" s="12" t="s">
        <v>9067</v>
      </c>
      <c r="G2842" s="73" t="s">
        <v>9065</v>
      </c>
      <c r="H2842" s="38" t="s">
        <v>9064</v>
      </c>
      <c r="I2842" s="12" t="s">
        <v>199</v>
      </c>
      <c r="J2842" s="12" t="s">
        <v>9061</v>
      </c>
      <c r="K2842" s="12" t="s">
        <v>9068</v>
      </c>
      <c r="L2842" s="12" t="s">
        <v>9069</v>
      </c>
      <c r="M2842" s="12" t="s">
        <v>9070</v>
      </c>
      <c r="Q2842" s="54">
        <v>22897</v>
      </c>
      <c r="S2842" s="8" t="s">
        <v>119</v>
      </c>
      <c r="T2842" s="8" t="s">
        <v>5578</v>
      </c>
      <c r="U2842" s="8" t="s">
        <v>9071</v>
      </c>
    </row>
    <row r="2843" spans="1:21" ht="15" customHeight="1" x14ac:dyDescent="0.25">
      <c r="A2843" s="12" t="s">
        <v>3591</v>
      </c>
      <c r="B2843" s="96">
        <v>4050</v>
      </c>
      <c r="D2843" s="10" t="str">
        <f t="shared" si="79"/>
        <v>Gelatoporia dichroa (Fr.) Ginns</v>
      </c>
      <c r="E2843" s="12" t="s">
        <v>9073</v>
      </c>
      <c r="F2843" s="12" t="s">
        <v>9074</v>
      </c>
      <c r="G2843" s="82" t="s">
        <v>9075</v>
      </c>
      <c r="H2843" s="38" t="s">
        <v>9072</v>
      </c>
      <c r="I2843" s="12" t="s">
        <v>199</v>
      </c>
      <c r="J2843" s="12" t="s">
        <v>9061</v>
      </c>
      <c r="K2843" s="12" t="s">
        <v>9039</v>
      </c>
      <c r="L2843" s="12" t="s">
        <v>9037</v>
      </c>
      <c r="M2843" s="12" t="s">
        <v>9076</v>
      </c>
      <c r="O2843" s="100" t="s">
        <v>9054</v>
      </c>
      <c r="Q2843" s="54">
        <v>22897</v>
      </c>
      <c r="S2843" s="8" t="s">
        <v>119</v>
      </c>
      <c r="T2843" s="8" t="s">
        <v>5578</v>
      </c>
    </row>
    <row r="2844" spans="1:21" ht="15" customHeight="1" x14ac:dyDescent="0.25">
      <c r="A2844" s="12" t="s">
        <v>3591</v>
      </c>
      <c r="B2844" s="96">
        <v>4051</v>
      </c>
      <c r="D2844" s="10" t="str">
        <f t="shared" si="79"/>
        <v>Hymenochaete mougeotii (Fr.) Cooke</v>
      </c>
      <c r="E2844" s="12" t="s">
        <v>5395</v>
      </c>
      <c r="F2844" s="12" t="s">
        <v>2070</v>
      </c>
      <c r="G2844" s="73" t="s">
        <v>9078</v>
      </c>
      <c r="H2844" s="38" t="s">
        <v>9077</v>
      </c>
      <c r="I2844" s="12" t="s">
        <v>199</v>
      </c>
      <c r="J2844" s="12" t="s">
        <v>9036</v>
      </c>
      <c r="K2844" s="12" t="s">
        <v>9051</v>
      </c>
      <c r="L2844" s="12" t="s">
        <v>9033</v>
      </c>
      <c r="M2844" s="12" t="s">
        <v>9088</v>
      </c>
      <c r="O2844" s="100" t="s">
        <v>9054</v>
      </c>
      <c r="Q2844" s="54">
        <v>19587</v>
      </c>
      <c r="S2844" s="8" t="s">
        <v>5578</v>
      </c>
      <c r="T2844" s="8" t="s">
        <v>5578</v>
      </c>
      <c r="U2844" s="8" t="s">
        <v>9079</v>
      </c>
    </row>
    <row r="2845" spans="1:21" ht="15" customHeight="1" x14ac:dyDescent="0.25">
      <c r="A2845" s="12" t="s">
        <v>3591</v>
      </c>
      <c r="B2845" s="96">
        <v>4052</v>
      </c>
      <c r="D2845" s="10" t="str">
        <f t="shared" si="79"/>
        <v>Hymenochaete  cinnamomea  (Pers.) Bres.</v>
      </c>
      <c r="E2845" s="73" t="s">
        <v>9081</v>
      </c>
      <c r="F2845" s="73" t="s">
        <v>9083</v>
      </c>
      <c r="G2845" s="73" t="s">
        <v>9082</v>
      </c>
      <c r="H2845" s="38" t="s">
        <v>9080</v>
      </c>
      <c r="I2845" s="12" t="s">
        <v>199</v>
      </c>
      <c r="K2845" s="12" t="s">
        <v>9039</v>
      </c>
      <c r="L2845" s="12" t="s">
        <v>9084</v>
      </c>
      <c r="M2845" s="12" t="s">
        <v>9089</v>
      </c>
      <c r="O2845" s="100" t="s">
        <v>9131</v>
      </c>
      <c r="Q2845" s="12" t="s">
        <v>9087</v>
      </c>
      <c r="S2845" s="8" t="s">
        <v>8953</v>
      </c>
      <c r="T2845" s="8" t="s">
        <v>9049</v>
      </c>
      <c r="U2845" s="8" t="s">
        <v>9079</v>
      </c>
    </row>
    <row r="2846" spans="1:21" ht="15" customHeight="1" x14ac:dyDescent="0.25">
      <c r="A2846" s="12" t="s">
        <v>3591</v>
      </c>
      <c r="B2846" s="96">
        <v>4053</v>
      </c>
      <c r="D2846" s="10" t="str">
        <f t="shared" si="79"/>
        <v>Hymenochaete  cinnamomea  (Pers.) Bres.</v>
      </c>
      <c r="E2846" s="73" t="s">
        <v>9081</v>
      </c>
      <c r="F2846" s="73" t="s">
        <v>9083</v>
      </c>
      <c r="G2846" s="73" t="s">
        <v>9082</v>
      </c>
      <c r="H2846" s="10" t="s">
        <v>9090</v>
      </c>
      <c r="I2846" s="12" t="s">
        <v>199</v>
      </c>
      <c r="J2846" s="75" t="s">
        <v>9092</v>
      </c>
      <c r="K2846" s="12" t="s">
        <v>9091</v>
      </c>
      <c r="L2846" s="12" t="s">
        <v>9093</v>
      </c>
      <c r="M2846" s="12" t="s">
        <v>9094</v>
      </c>
      <c r="O2846" s="100" t="s">
        <v>7127</v>
      </c>
      <c r="Q2846" s="54">
        <v>19555</v>
      </c>
      <c r="S2846" s="8" t="s">
        <v>5578</v>
      </c>
      <c r="T2846" s="8" t="s">
        <v>5578</v>
      </c>
      <c r="U2846" s="8" t="s">
        <v>9079</v>
      </c>
    </row>
    <row r="2847" spans="1:21" ht="15" customHeight="1" x14ac:dyDescent="0.25">
      <c r="A2847" s="12" t="s">
        <v>3591</v>
      </c>
      <c r="B2847" s="96">
        <v>4054</v>
      </c>
      <c r="D2847" s="10" t="str">
        <f t="shared" ref="D2847" si="80">E2847&amp;" "&amp;F2847&amp;" "&amp;G2847</f>
        <v>Hymenochaete mougeotii (Fr.) Cooke</v>
      </c>
      <c r="E2847" s="12" t="s">
        <v>5395</v>
      </c>
      <c r="F2847" s="12" t="s">
        <v>2070</v>
      </c>
      <c r="G2847" s="73" t="s">
        <v>9078</v>
      </c>
      <c r="H2847" s="38" t="s">
        <v>9077</v>
      </c>
      <c r="I2847" s="12" t="s">
        <v>199</v>
      </c>
      <c r="J2847" s="12" t="s">
        <v>9061</v>
      </c>
      <c r="K2847" s="12" t="s">
        <v>9095</v>
      </c>
      <c r="L2847" s="12" t="s">
        <v>9096</v>
      </c>
      <c r="M2847" s="12" t="s">
        <v>9097</v>
      </c>
      <c r="O2847" s="100" t="s">
        <v>9054</v>
      </c>
      <c r="Q2847" s="54">
        <v>19908</v>
      </c>
      <c r="S2847" s="8" t="s">
        <v>5578</v>
      </c>
      <c r="T2847" s="8" t="s">
        <v>5578</v>
      </c>
      <c r="U2847" s="8" t="s">
        <v>9079</v>
      </c>
    </row>
    <row r="2848" spans="1:21" ht="15" customHeight="1" x14ac:dyDescent="0.25">
      <c r="A2848" s="12" t="s">
        <v>3591</v>
      </c>
      <c r="B2848" s="96">
        <v>4055</v>
      </c>
      <c r="D2848" s="10" t="str">
        <f>E2848&amp;" "&amp;F2848&amp;" "&amp;G2848</f>
        <v>Hymenochaete rubiginosa (Dicks.) Lév.</v>
      </c>
      <c r="E2848" s="12" t="s">
        <v>5395</v>
      </c>
      <c r="F2848" s="12" t="s">
        <v>9099</v>
      </c>
      <c r="G2848" s="75" t="s">
        <v>9100</v>
      </c>
      <c r="H2848" s="38" t="s">
        <v>9098</v>
      </c>
      <c r="I2848" s="12" t="s">
        <v>199</v>
      </c>
      <c r="K2848" s="12" t="s">
        <v>9039</v>
      </c>
      <c r="L2848" s="12" t="s">
        <v>9045</v>
      </c>
      <c r="O2848" s="100" t="s">
        <v>9133</v>
      </c>
      <c r="Q2848" s="12" t="s">
        <v>9101</v>
      </c>
      <c r="S2848" s="8" t="s">
        <v>8953</v>
      </c>
      <c r="T2848" s="8" t="s">
        <v>9049</v>
      </c>
      <c r="U2848" s="8" t="s">
        <v>5578</v>
      </c>
    </row>
    <row r="2849" spans="1:24" ht="15" customHeight="1" x14ac:dyDescent="0.25">
      <c r="A2849" s="12" t="s">
        <v>3591</v>
      </c>
      <c r="B2849" s="96">
        <v>4056</v>
      </c>
      <c r="D2849" s="10" t="str">
        <f>E2849&amp;" "&amp;F2849&amp;" "&amp;G2849</f>
        <v>Hymenochaete rubiginosa (Dicks.) Lév.</v>
      </c>
      <c r="E2849" s="12" t="s">
        <v>5395</v>
      </c>
      <c r="F2849" s="12" t="s">
        <v>9099</v>
      </c>
      <c r="G2849" s="75" t="s">
        <v>9100</v>
      </c>
      <c r="H2849" s="38" t="s">
        <v>9102</v>
      </c>
      <c r="I2849" s="12" t="s">
        <v>199</v>
      </c>
      <c r="J2849" s="75" t="s">
        <v>9092</v>
      </c>
      <c r="K2849" s="12" t="s">
        <v>9103</v>
      </c>
      <c r="L2849" s="12" t="s">
        <v>9104</v>
      </c>
      <c r="M2849" s="12" t="s">
        <v>9106</v>
      </c>
      <c r="O2849" s="100" t="s">
        <v>9105</v>
      </c>
      <c r="Q2849" s="54">
        <v>19661</v>
      </c>
      <c r="S2849" s="8" t="s">
        <v>5578</v>
      </c>
      <c r="T2849" s="8" t="s">
        <v>5578</v>
      </c>
      <c r="U2849" s="8" t="s">
        <v>9079</v>
      </c>
    </row>
    <row r="2850" spans="1:24" ht="15" customHeight="1" x14ac:dyDescent="0.25">
      <c r="A2850" s="12" t="s">
        <v>3591</v>
      </c>
      <c r="B2850" s="96">
        <v>4057</v>
      </c>
      <c r="D2850" s="10" t="str">
        <f t="shared" si="79"/>
        <v>Hymenochaetopsis tabacina (Sowerby) S.H. He &amp; Jiao Yang</v>
      </c>
      <c r="E2850" s="12" t="s">
        <v>9028</v>
      </c>
      <c r="F2850" s="12" t="s">
        <v>9029</v>
      </c>
      <c r="G2850" s="73" t="s">
        <v>9030</v>
      </c>
      <c r="H2850" s="38" t="s">
        <v>5398</v>
      </c>
      <c r="I2850" s="12" t="s">
        <v>199</v>
      </c>
      <c r="J2850" s="12" t="s">
        <v>9107</v>
      </c>
      <c r="K2850" s="12" t="s">
        <v>9109</v>
      </c>
      <c r="L2850" s="12" t="s">
        <v>9110</v>
      </c>
      <c r="M2850" s="12" t="s">
        <v>9108</v>
      </c>
      <c r="O2850" s="100" t="s">
        <v>8890</v>
      </c>
      <c r="Q2850" s="54">
        <v>27654</v>
      </c>
      <c r="S2850" s="8" t="s">
        <v>119</v>
      </c>
      <c r="T2850" s="8" t="s">
        <v>119</v>
      </c>
    </row>
    <row r="2851" spans="1:24" ht="15" customHeight="1" x14ac:dyDescent="0.25">
      <c r="A2851" s="12" t="s">
        <v>3591</v>
      </c>
      <c r="B2851" s="96">
        <v>4058</v>
      </c>
      <c r="D2851" s="10" t="s">
        <v>7060</v>
      </c>
      <c r="E2851" s="12" t="s">
        <v>7061</v>
      </c>
      <c r="F2851" s="12" t="s">
        <v>7062</v>
      </c>
      <c r="G2851" s="12" t="s">
        <v>5426</v>
      </c>
      <c r="H2851" s="38" t="s">
        <v>9111</v>
      </c>
      <c r="I2851" s="12" t="s">
        <v>199</v>
      </c>
      <c r="K2851" s="12" t="s">
        <v>9039</v>
      </c>
      <c r="L2851" s="12" t="s">
        <v>9117</v>
      </c>
      <c r="M2851" s="12" t="s">
        <v>9113</v>
      </c>
      <c r="O2851" s="100" t="s">
        <v>9130</v>
      </c>
      <c r="Q2851" s="12" t="s">
        <v>9112</v>
      </c>
      <c r="S2851" s="8" t="s">
        <v>8953</v>
      </c>
    </row>
    <row r="2852" spans="1:24" ht="15" customHeight="1" x14ac:dyDescent="0.25">
      <c r="A2852" s="12" t="s">
        <v>3591</v>
      </c>
      <c r="B2852" s="96">
        <v>4059</v>
      </c>
      <c r="D2852" s="10" t="s">
        <v>7060</v>
      </c>
      <c r="E2852" s="12" t="s">
        <v>7061</v>
      </c>
      <c r="F2852" s="12" t="s">
        <v>7062</v>
      </c>
      <c r="G2852" s="12" t="s">
        <v>5426</v>
      </c>
      <c r="H2852" s="38" t="s">
        <v>9114</v>
      </c>
      <c r="I2852" s="12" t="s">
        <v>199</v>
      </c>
      <c r="K2852" s="12" t="s">
        <v>9039</v>
      </c>
      <c r="L2852" s="12" t="s">
        <v>9116</v>
      </c>
      <c r="M2852" s="12" t="s">
        <v>9118</v>
      </c>
      <c r="O2852" s="100" t="s">
        <v>4396</v>
      </c>
      <c r="Q2852" s="12" t="s">
        <v>9115</v>
      </c>
      <c r="S2852" s="8" t="s">
        <v>8953</v>
      </c>
      <c r="T2852" s="8" t="s">
        <v>9049</v>
      </c>
    </row>
    <row r="2853" spans="1:24" ht="15" customHeight="1" x14ac:dyDescent="0.25">
      <c r="A2853" s="12" t="s">
        <v>3591</v>
      </c>
      <c r="B2853" s="96">
        <v>4060</v>
      </c>
      <c r="D2853" s="10" t="s">
        <v>7060</v>
      </c>
      <c r="E2853" s="12" t="s">
        <v>7061</v>
      </c>
      <c r="F2853" s="12" t="s">
        <v>7062</v>
      </c>
      <c r="G2853" s="12" t="s">
        <v>5426</v>
      </c>
      <c r="H2853" s="38" t="s">
        <v>9119</v>
      </c>
      <c r="I2853" s="12" t="s">
        <v>199</v>
      </c>
      <c r="K2853" s="12" t="s">
        <v>9039</v>
      </c>
      <c r="L2853" s="12" t="s">
        <v>9045</v>
      </c>
      <c r="M2853" s="12" t="s">
        <v>9121</v>
      </c>
      <c r="O2853" s="100" t="s">
        <v>9120</v>
      </c>
      <c r="Q2853" s="12" t="s">
        <v>9122</v>
      </c>
      <c r="S2853" s="8" t="s">
        <v>8953</v>
      </c>
      <c r="T2853" s="8" t="s">
        <v>5578</v>
      </c>
      <c r="U2853" s="8" t="s">
        <v>9123</v>
      </c>
    </row>
    <row r="2854" spans="1:24" ht="15" customHeight="1" x14ac:dyDescent="0.25">
      <c r="A2854" s="12" t="s">
        <v>3591</v>
      </c>
      <c r="B2854" s="96">
        <v>4061</v>
      </c>
      <c r="D2854" s="10" t="str">
        <f t="shared" si="79"/>
        <v>Gleoporus taxicola  (Pers.) Gilb. &amp; Ryvarden</v>
      </c>
      <c r="E2854" s="12" t="s">
        <v>9125</v>
      </c>
      <c r="F2854" s="12" t="s">
        <v>9126</v>
      </c>
      <c r="G2854" s="73" t="s">
        <v>7743</v>
      </c>
      <c r="H2854" s="38" t="s">
        <v>9124</v>
      </c>
      <c r="I2854" s="12" t="s">
        <v>199</v>
      </c>
      <c r="J2854" s="12" t="s">
        <v>9061</v>
      </c>
      <c r="K2854" s="12" t="s">
        <v>9127</v>
      </c>
      <c r="L2854" s="12" t="s">
        <v>9128</v>
      </c>
      <c r="M2854" s="12" t="s">
        <v>9134</v>
      </c>
      <c r="O2854" s="100" t="s">
        <v>9129</v>
      </c>
      <c r="Q2854" s="54">
        <v>19845</v>
      </c>
      <c r="S2854" s="8" t="s">
        <v>5578</v>
      </c>
      <c r="T2854" s="8" t="s">
        <v>5578</v>
      </c>
    </row>
    <row r="2855" spans="1:24" ht="15" customHeight="1" x14ac:dyDescent="0.25">
      <c r="A2855" s="12" t="s">
        <v>3591</v>
      </c>
      <c r="B2855" s="96">
        <v>4062</v>
      </c>
      <c r="D2855" s="10" t="str">
        <f t="shared" si="79"/>
        <v>Porotheleum fimbriatum (Pers.) Fr.</v>
      </c>
      <c r="E2855" s="12" t="s">
        <v>9136</v>
      </c>
      <c r="F2855" s="12" t="s">
        <v>7123</v>
      </c>
      <c r="G2855" s="73" t="s">
        <v>7624</v>
      </c>
      <c r="H2855" s="38" t="s">
        <v>9135</v>
      </c>
      <c r="I2855" s="12" t="s">
        <v>199</v>
      </c>
      <c r="K2855" s="12" t="s">
        <v>9039</v>
      </c>
      <c r="L2855" s="12" t="s">
        <v>9117</v>
      </c>
      <c r="M2855" s="12" t="s">
        <v>9138</v>
      </c>
      <c r="O2855" s="100" t="s">
        <v>8876</v>
      </c>
      <c r="Q2855" s="12" t="s">
        <v>9137</v>
      </c>
      <c r="S2855" s="8" t="s">
        <v>8953</v>
      </c>
      <c r="T2855" s="8" t="s">
        <v>9049</v>
      </c>
    </row>
    <row r="2856" spans="1:24" ht="15" customHeight="1" x14ac:dyDescent="0.25">
      <c r="A2856" s="12" t="s">
        <v>3591</v>
      </c>
      <c r="B2856" s="96">
        <v>4063</v>
      </c>
      <c r="D2856" s="10" t="str">
        <f t="shared" si="79"/>
        <v>Radulomyces molaris (Chaillet ex Fr.) M.P. Christ.</v>
      </c>
      <c r="E2856" s="12" t="s">
        <v>9142</v>
      </c>
      <c r="F2856" s="12" t="s">
        <v>9143</v>
      </c>
      <c r="G2856" s="73" t="s">
        <v>9141</v>
      </c>
      <c r="H2856" s="38" t="s">
        <v>9139</v>
      </c>
      <c r="I2856" s="12" t="s">
        <v>199</v>
      </c>
      <c r="K2856" s="12" t="s">
        <v>9144</v>
      </c>
      <c r="L2856" s="12" t="s">
        <v>9147</v>
      </c>
      <c r="M2856" s="12" t="s">
        <v>9148</v>
      </c>
      <c r="O2856" s="82" t="s">
        <v>9145</v>
      </c>
      <c r="Q2856" s="74">
        <v>9710</v>
      </c>
      <c r="S2856" s="8" t="s">
        <v>9140</v>
      </c>
      <c r="T2856" s="8" t="s">
        <v>9146</v>
      </c>
      <c r="X2856" s="9" t="s">
        <v>9149</v>
      </c>
    </row>
    <row r="2857" spans="1:24" ht="15" customHeight="1" x14ac:dyDescent="0.25">
      <c r="A2857" s="12" t="s">
        <v>3591</v>
      </c>
      <c r="B2857" s="96">
        <v>4064</v>
      </c>
      <c r="D2857" s="10" t="str">
        <f t="shared" si="79"/>
        <v>Radulomyces molaris (Chaillet ex Fr.) M.P. Christ.</v>
      </c>
      <c r="E2857" s="12" t="s">
        <v>9142</v>
      </c>
      <c r="F2857" s="12" t="s">
        <v>9143</v>
      </c>
      <c r="G2857" s="73" t="s">
        <v>9141</v>
      </c>
      <c r="H2857" s="38" t="s">
        <v>9150</v>
      </c>
      <c r="I2857" s="12" t="s">
        <v>199</v>
      </c>
      <c r="K2857" s="12" t="s">
        <v>9039</v>
      </c>
      <c r="L2857" s="12" t="s">
        <v>9152</v>
      </c>
      <c r="M2857" s="12" t="s">
        <v>9153</v>
      </c>
      <c r="O2857" s="100" t="s">
        <v>802</v>
      </c>
      <c r="Q2857" s="12" t="s">
        <v>9151</v>
      </c>
      <c r="S2857" s="8" t="s">
        <v>8953</v>
      </c>
      <c r="T2857" s="8" t="s">
        <v>9049</v>
      </c>
    </row>
    <row r="2858" spans="1:24" ht="15" customHeight="1" x14ac:dyDescent="0.25">
      <c r="A2858" s="12" t="s">
        <v>3591</v>
      </c>
      <c r="B2858" s="96">
        <v>4065</v>
      </c>
      <c r="D2858" s="10" t="str">
        <f t="shared" si="79"/>
        <v>Radulomyces molaris (Chaillet ex Fr.) M.P. Christ.</v>
      </c>
      <c r="E2858" s="12" t="s">
        <v>9142</v>
      </c>
      <c r="F2858" s="12" t="s">
        <v>9143</v>
      </c>
      <c r="G2858" s="73" t="s">
        <v>9141</v>
      </c>
      <c r="H2858" s="38" t="s">
        <v>9154</v>
      </c>
      <c r="I2858" s="12" t="s">
        <v>199</v>
      </c>
      <c r="J2858" s="75" t="s">
        <v>9092</v>
      </c>
      <c r="K2858" s="12" t="s">
        <v>9103</v>
      </c>
      <c r="L2858" s="12" t="s">
        <v>9104</v>
      </c>
      <c r="M2858" s="12" t="s">
        <v>9157</v>
      </c>
      <c r="O2858" s="100" t="s">
        <v>9155</v>
      </c>
      <c r="Q2858" s="54">
        <v>19661</v>
      </c>
      <c r="S2858" s="8" t="s">
        <v>5578</v>
      </c>
      <c r="T2858" s="8" t="s">
        <v>9156</v>
      </c>
    </row>
    <row r="2859" spans="1:24" ht="15" customHeight="1" x14ac:dyDescent="0.25">
      <c r="A2859" s="12" t="s">
        <v>3591</v>
      </c>
      <c r="B2859" s="96">
        <v>4066</v>
      </c>
      <c r="D2859" s="10" t="str">
        <f t="shared" si="79"/>
        <v>Schizopora paradoxa (Schrad.) Donk</v>
      </c>
      <c r="E2859" s="12" t="s">
        <v>7859</v>
      </c>
      <c r="F2859" s="12" t="s">
        <v>7023</v>
      </c>
      <c r="G2859" s="73" t="s">
        <v>7860</v>
      </c>
      <c r="H2859" s="38" t="s">
        <v>9158</v>
      </c>
      <c r="I2859" s="12" t="s">
        <v>199</v>
      </c>
      <c r="K2859" s="12" t="s">
        <v>9051</v>
      </c>
      <c r="L2859" s="12" t="s">
        <v>9161</v>
      </c>
      <c r="M2859" s="12" t="s">
        <v>9162</v>
      </c>
      <c r="O2859" s="100" t="s">
        <v>9159</v>
      </c>
      <c r="Q2859" s="12" t="s">
        <v>9160</v>
      </c>
      <c r="S2859" s="8" t="s">
        <v>9163</v>
      </c>
      <c r="T2859" s="8" t="s">
        <v>9164</v>
      </c>
    </row>
    <row r="2860" spans="1:24" ht="15" customHeight="1" x14ac:dyDescent="0.25">
      <c r="A2860" s="12" t="s">
        <v>3591</v>
      </c>
      <c r="B2860" s="96">
        <v>4067</v>
      </c>
      <c r="D2860" s="10" t="str">
        <f t="shared" si="79"/>
        <v>Stereum gausapatum (Fr.) Fr.</v>
      </c>
      <c r="E2860" s="12" t="s">
        <v>5418</v>
      </c>
      <c r="F2860" s="12" t="s">
        <v>9166</v>
      </c>
      <c r="G2860" s="75" t="s">
        <v>5426</v>
      </c>
      <c r="H2860" s="38" t="s">
        <v>9165</v>
      </c>
      <c r="I2860" s="12" t="s">
        <v>199</v>
      </c>
      <c r="J2860" s="12" t="s">
        <v>9168</v>
      </c>
      <c r="K2860" s="12" t="s">
        <v>9167</v>
      </c>
      <c r="L2860" s="12" t="s">
        <v>9171</v>
      </c>
      <c r="M2860" s="12" t="s">
        <v>9170</v>
      </c>
      <c r="O2860" s="100" t="s">
        <v>9169</v>
      </c>
      <c r="Q2860" s="54">
        <v>19844</v>
      </c>
      <c r="S2860" s="8" t="s">
        <v>5578</v>
      </c>
      <c r="T2860" s="8" t="s">
        <v>5578</v>
      </c>
      <c r="U2860" s="8" t="s">
        <v>9172</v>
      </c>
    </row>
    <row r="2861" spans="1:24" ht="15" customHeight="1" x14ac:dyDescent="0.25">
      <c r="A2861" s="12" t="s">
        <v>3591</v>
      </c>
      <c r="B2861" s="96">
        <v>4068</v>
      </c>
      <c r="D2861" s="10" t="str">
        <f t="shared" si="79"/>
        <v>Stereum hirsutum (Willd.) Pers.</v>
      </c>
      <c r="E2861" s="12" t="s">
        <v>5418</v>
      </c>
      <c r="F2861" s="12" t="s">
        <v>9174</v>
      </c>
      <c r="G2861" s="12" t="s">
        <v>9175</v>
      </c>
      <c r="H2861" s="38" t="s">
        <v>9173</v>
      </c>
      <c r="I2861" s="12" t="s">
        <v>199</v>
      </c>
      <c r="J2861" s="75" t="s">
        <v>9177</v>
      </c>
      <c r="K2861" s="12" t="s">
        <v>9178</v>
      </c>
      <c r="L2861" s="12" t="s">
        <v>9179</v>
      </c>
      <c r="M2861" s="12" t="s">
        <v>9181</v>
      </c>
      <c r="O2861" s="100" t="s">
        <v>9180</v>
      </c>
      <c r="Q2861" s="54">
        <v>19880</v>
      </c>
      <c r="S2861" s="8" t="s">
        <v>5578</v>
      </c>
      <c r="T2861" s="8" t="s">
        <v>5578</v>
      </c>
      <c r="U2861" s="8" t="s">
        <v>9176</v>
      </c>
    </row>
    <row r="2862" spans="1:24" ht="15" customHeight="1" x14ac:dyDescent="0.25">
      <c r="A2862" s="12" t="s">
        <v>3591</v>
      </c>
      <c r="B2862" s="96">
        <v>4069</v>
      </c>
      <c r="D2862" s="10" t="str">
        <f t="shared" si="79"/>
        <v>Stereum hirsutum (Willd.) Pers.</v>
      </c>
      <c r="E2862" s="12" t="s">
        <v>5418</v>
      </c>
      <c r="F2862" s="12" t="s">
        <v>9174</v>
      </c>
      <c r="G2862" s="12" t="s">
        <v>9175</v>
      </c>
      <c r="H2862" s="38" t="s">
        <v>9173</v>
      </c>
      <c r="I2862" s="12" t="s">
        <v>199</v>
      </c>
      <c r="J2862" s="12" t="s">
        <v>9168</v>
      </c>
      <c r="K2862" s="12" t="s">
        <v>9167</v>
      </c>
      <c r="L2862" s="12" t="s">
        <v>9171</v>
      </c>
      <c r="M2862" s="12" t="s">
        <v>9183</v>
      </c>
      <c r="O2862" s="100" t="s">
        <v>9169</v>
      </c>
      <c r="Q2862" s="54">
        <v>19844</v>
      </c>
      <c r="S2862" s="8" t="s">
        <v>5578</v>
      </c>
      <c r="T2862" s="8" t="s">
        <v>5578</v>
      </c>
      <c r="U2862" s="8" t="s">
        <v>9182</v>
      </c>
    </row>
    <row r="2863" spans="1:24" ht="15" customHeight="1" x14ac:dyDescent="0.25">
      <c r="A2863" s="12" t="s">
        <v>3591</v>
      </c>
      <c r="B2863" s="96">
        <v>4070</v>
      </c>
      <c r="D2863" s="10" t="str">
        <f t="shared" si="79"/>
        <v>Stereum hirsutum (Willd.) Pers.</v>
      </c>
      <c r="E2863" s="12" t="s">
        <v>5418</v>
      </c>
      <c r="F2863" s="12" t="s">
        <v>9174</v>
      </c>
      <c r="G2863" s="12" t="s">
        <v>9175</v>
      </c>
      <c r="H2863" s="38" t="s">
        <v>9184</v>
      </c>
      <c r="I2863" s="12" t="s">
        <v>199</v>
      </c>
      <c r="J2863" s="75" t="s">
        <v>9177</v>
      </c>
      <c r="K2863" s="12" t="s">
        <v>9103</v>
      </c>
      <c r="L2863" s="12" t="s">
        <v>9185</v>
      </c>
      <c r="M2863" s="12" t="s">
        <v>9186</v>
      </c>
      <c r="O2863" s="100" t="s">
        <v>9120</v>
      </c>
      <c r="Q2863" s="54">
        <v>19662</v>
      </c>
      <c r="S2863" s="8" t="s">
        <v>5578</v>
      </c>
      <c r="T2863" s="8" t="s">
        <v>5578</v>
      </c>
      <c r="U2863" s="8" t="s">
        <v>9182</v>
      </c>
    </row>
    <row r="2864" spans="1:24" ht="15" customHeight="1" x14ac:dyDescent="0.25">
      <c r="A2864" s="12" t="s">
        <v>3591</v>
      </c>
      <c r="B2864" s="96">
        <v>4071</v>
      </c>
      <c r="D2864" s="10" t="str">
        <f t="shared" si="79"/>
        <v>Stereum hirsutum (Willd.) Pers.</v>
      </c>
      <c r="E2864" s="12" t="s">
        <v>5418</v>
      </c>
      <c r="F2864" s="12" t="s">
        <v>9174</v>
      </c>
      <c r="G2864" s="12" t="s">
        <v>9175</v>
      </c>
      <c r="H2864" s="38" t="s">
        <v>9184</v>
      </c>
      <c r="I2864" s="12" t="s">
        <v>199</v>
      </c>
      <c r="J2864" s="12" t="s">
        <v>9061</v>
      </c>
      <c r="K2864" s="12" t="s">
        <v>9189</v>
      </c>
      <c r="L2864" s="12" t="s">
        <v>9190</v>
      </c>
      <c r="M2864" s="12" t="s">
        <v>9191</v>
      </c>
      <c r="O2864" s="100" t="s">
        <v>9192</v>
      </c>
      <c r="Q2864" s="54">
        <v>19983</v>
      </c>
      <c r="S2864" s="8" t="s">
        <v>9187</v>
      </c>
      <c r="T2864" s="8" t="s">
        <v>9188</v>
      </c>
      <c r="U2864" s="8" t="s">
        <v>9176</v>
      </c>
    </row>
    <row r="2865" spans="1:24" ht="15" customHeight="1" x14ac:dyDescent="0.25">
      <c r="A2865" s="12" t="s">
        <v>3591</v>
      </c>
      <c r="B2865" s="96">
        <v>4072</v>
      </c>
      <c r="D2865" s="10" t="str">
        <f t="shared" si="79"/>
        <v>Stereum rugosum Pers.</v>
      </c>
      <c r="E2865" s="12" t="s">
        <v>5418</v>
      </c>
      <c r="F2865" s="12" t="s">
        <v>9196</v>
      </c>
      <c r="G2865" s="12" t="s">
        <v>2630</v>
      </c>
      <c r="H2865" s="38" t="s">
        <v>9193</v>
      </c>
      <c r="I2865" s="12" t="s">
        <v>199</v>
      </c>
      <c r="K2865" s="12" t="s">
        <v>9051</v>
      </c>
      <c r="L2865" s="12" t="s">
        <v>9194</v>
      </c>
      <c r="M2865" s="12" t="s">
        <v>9195</v>
      </c>
      <c r="O2865" s="100" t="s">
        <v>7127</v>
      </c>
      <c r="Q2865" s="54">
        <v>32018</v>
      </c>
      <c r="S2865" s="8" t="s">
        <v>9163</v>
      </c>
      <c r="T2865" s="8" t="s">
        <v>9163</v>
      </c>
    </row>
    <row r="2866" spans="1:24" ht="15" customHeight="1" x14ac:dyDescent="0.25">
      <c r="A2866" s="12" t="s">
        <v>3591</v>
      </c>
      <c r="B2866" s="96">
        <v>4073</v>
      </c>
      <c r="D2866" s="10" t="str">
        <f t="shared" si="79"/>
        <v>Stereum sanguinolentum (Alb. &amp; Schwein.) Fr.</v>
      </c>
      <c r="E2866" s="12" t="s">
        <v>5418</v>
      </c>
      <c r="F2866" s="12" t="s">
        <v>9200</v>
      </c>
      <c r="G2866" s="73" t="s">
        <v>9199</v>
      </c>
      <c r="H2866" s="38" t="s">
        <v>9197</v>
      </c>
      <c r="I2866" s="12" t="s">
        <v>199</v>
      </c>
      <c r="J2866" s="12" t="s">
        <v>9061</v>
      </c>
      <c r="K2866" s="12" t="s">
        <v>9198</v>
      </c>
      <c r="L2866" s="12" t="s">
        <v>9201</v>
      </c>
      <c r="M2866" s="12" t="s">
        <v>9203</v>
      </c>
      <c r="O2866" s="100" t="s">
        <v>7051</v>
      </c>
      <c r="Q2866" s="54">
        <v>12248</v>
      </c>
      <c r="S2866" s="8" t="s">
        <v>9202</v>
      </c>
      <c r="T2866" s="8" t="s">
        <v>9040</v>
      </c>
      <c r="U2866" s="8" t="s">
        <v>9047</v>
      </c>
    </row>
    <row r="2867" spans="1:24" ht="15" customHeight="1" x14ac:dyDescent="0.25">
      <c r="A2867" s="12" t="s">
        <v>3591</v>
      </c>
      <c r="B2867" s="96">
        <v>4074</v>
      </c>
      <c r="D2867" s="10" t="str">
        <f t="shared" si="79"/>
        <v>Stereum  subtomentosum Pouzar</v>
      </c>
      <c r="E2867" s="12" t="s">
        <v>9204</v>
      </c>
      <c r="F2867" s="12" t="s">
        <v>9205</v>
      </c>
      <c r="G2867" s="12" t="s">
        <v>9206</v>
      </c>
      <c r="H2867" s="38" t="s">
        <v>9173</v>
      </c>
      <c r="I2867" s="12" t="s">
        <v>199</v>
      </c>
      <c r="J2867" s="12" t="s">
        <v>9207</v>
      </c>
      <c r="K2867" s="12" t="s">
        <v>9058</v>
      </c>
      <c r="L2867" s="12" t="s">
        <v>9059</v>
      </c>
      <c r="M2867" s="12" t="s">
        <v>9208</v>
      </c>
      <c r="O2867" s="100" t="s">
        <v>8968</v>
      </c>
      <c r="Q2867" s="54">
        <v>19882</v>
      </c>
      <c r="S2867" s="8" t="s">
        <v>5578</v>
      </c>
      <c r="T2867" s="8" t="s">
        <v>5578</v>
      </c>
      <c r="U2867" s="8" t="s">
        <v>9176</v>
      </c>
    </row>
    <row r="2868" spans="1:24" ht="15" customHeight="1" x14ac:dyDescent="0.25">
      <c r="A2868" s="12" t="s">
        <v>3591</v>
      </c>
      <c r="B2868" s="96">
        <v>4075</v>
      </c>
      <c r="D2868" s="10" t="str">
        <f t="shared" si="79"/>
        <v>Tomentella ferruginea (Pers.) Pat.</v>
      </c>
      <c r="E2868" s="12" t="s">
        <v>9211</v>
      </c>
      <c r="F2868" s="12" t="s">
        <v>3078</v>
      </c>
      <c r="G2868" s="73" t="s">
        <v>9210</v>
      </c>
      <c r="H2868" s="38" t="s">
        <v>9209</v>
      </c>
      <c r="I2868" s="12" t="s">
        <v>199</v>
      </c>
      <c r="K2868" s="12" t="s">
        <v>9039</v>
      </c>
      <c r="L2868" s="12" t="s">
        <v>9045</v>
      </c>
      <c r="M2868" s="12" t="s">
        <v>9053</v>
      </c>
      <c r="O2868" s="100" t="s">
        <v>9213</v>
      </c>
      <c r="Q2868" s="12" t="s">
        <v>9212</v>
      </c>
      <c r="S2868" s="8" t="s">
        <v>8953</v>
      </c>
      <c r="T2868" s="8" t="s">
        <v>9049</v>
      </c>
    </row>
    <row r="2869" spans="1:24" s="106" customFormat="1" ht="15" customHeight="1" x14ac:dyDescent="0.25">
      <c r="A2869" s="106" t="s">
        <v>3591</v>
      </c>
      <c r="B2869" s="107">
        <v>4076</v>
      </c>
      <c r="D2869" s="108" t="str">
        <f t="shared" si="79"/>
        <v>Amylostereum chailletii (Pers.) Boidin</v>
      </c>
      <c r="E2869" s="106" t="s">
        <v>9216</v>
      </c>
      <c r="F2869" s="106" t="s">
        <v>8861</v>
      </c>
      <c r="G2869" s="109" t="s">
        <v>9215</v>
      </c>
      <c r="H2869" s="109" t="s">
        <v>9214</v>
      </c>
      <c r="I2869" s="106" t="s">
        <v>199</v>
      </c>
      <c r="J2869" s="106" t="s">
        <v>9219</v>
      </c>
      <c r="K2869" s="106" t="s">
        <v>9218</v>
      </c>
      <c r="L2869" s="106" t="s">
        <v>8660</v>
      </c>
      <c r="M2869" s="106" t="s">
        <v>9332</v>
      </c>
      <c r="O2869" s="110" t="s">
        <v>4518</v>
      </c>
      <c r="Q2869" s="114">
        <v>19583</v>
      </c>
      <c r="R2869" s="112"/>
      <c r="S2869" s="108" t="s">
        <v>5578</v>
      </c>
      <c r="T2869" s="108" t="s">
        <v>9040</v>
      </c>
      <c r="U2869" s="108" t="s">
        <v>9217</v>
      </c>
      <c r="V2869" s="108"/>
      <c r="W2869" s="108"/>
      <c r="X2869" s="113"/>
    </row>
    <row r="2870" spans="1:24" ht="15" customHeight="1" x14ac:dyDescent="0.25">
      <c r="A2870" s="12" t="s">
        <v>3591</v>
      </c>
      <c r="B2870" s="96">
        <v>4077</v>
      </c>
      <c r="D2870" s="10" t="str">
        <f t="shared" si="79"/>
        <v>Schizophyllum amplum (Lév.) Nakasone</v>
      </c>
      <c r="E2870" s="12" t="s">
        <v>9222</v>
      </c>
      <c r="F2870" s="12" t="s">
        <v>9223</v>
      </c>
      <c r="G2870" s="73" t="s">
        <v>9221</v>
      </c>
      <c r="H2870" s="38" t="s">
        <v>9220</v>
      </c>
      <c r="I2870" s="12" t="s">
        <v>199</v>
      </c>
      <c r="J2870" s="12" t="s">
        <v>9224</v>
      </c>
      <c r="K2870" s="12" t="s">
        <v>9225</v>
      </c>
      <c r="L2870" s="12" t="s">
        <v>9226</v>
      </c>
      <c r="M2870" s="12" t="s">
        <v>9227</v>
      </c>
      <c r="O2870" s="100" t="s">
        <v>4065</v>
      </c>
      <c r="Q2870" s="54">
        <v>19912</v>
      </c>
      <c r="S2870" s="8" t="s">
        <v>9228</v>
      </c>
      <c r="T2870" s="8" t="s">
        <v>9228</v>
      </c>
    </row>
    <row r="2871" spans="1:24" ht="15" customHeight="1" x14ac:dyDescent="0.25">
      <c r="A2871" s="12" t="s">
        <v>3591</v>
      </c>
      <c r="B2871" s="96">
        <v>4078</v>
      </c>
      <c r="D2871" s="10" t="str">
        <f t="shared" si="79"/>
        <v>Gloiothele citrina (Pers.) Ginns &amp; G.W. Freeman</v>
      </c>
      <c r="E2871" s="12" t="s">
        <v>9230</v>
      </c>
      <c r="F2871" s="12" t="s">
        <v>9231</v>
      </c>
      <c r="G2871" s="73" t="s">
        <v>9229</v>
      </c>
      <c r="H2871" s="73" t="s">
        <v>9234</v>
      </c>
      <c r="I2871" s="12" t="s">
        <v>199</v>
      </c>
      <c r="K2871" s="12" t="s">
        <v>9039</v>
      </c>
      <c r="L2871" s="12" t="s">
        <v>9045</v>
      </c>
      <c r="M2871" s="12" t="s">
        <v>9235</v>
      </c>
      <c r="O2871" s="100" t="s">
        <v>9239</v>
      </c>
      <c r="Q2871" s="12" t="s">
        <v>9232</v>
      </c>
      <c r="S2871" s="8" t="s">
        <v>8953</v>
      </c>
      <c r="T2871" s="8" t="s">
        <v>9242</v>
      </c>
    </row>
    <row r="2872" spans="1:24" ht="15" customHeight="1" x14ac:dyDescent="0.25">
      <c r="A2872" s="12" t="s">
        <v>3591</v>
      </c>
      <c r="B2872" s="96">
        <v>4079</v>
      </c>
      <c r="D2872" s="10" t="str">
        <f t="shared" si="79"/>
        <v>Xylodon sambuci (Pers.) Tura, Zmitr., Wasser &amp; Spirin</v>
      </c>
      <c r="E2872" s="12" t="s">
        <v>9237</v>
      </c>
      <c r="F2872" s="12" t="s">
        <v>819</v>
      </c>
      <c r="G2872" s="73" t="s">
        <v>9268</v>
      </c>
      <c r="H2872" s="38" t="s">
        <v>9236</v>
      </c>
      <c r="I2872" s="12" t="s">
        <v>199</v>
      </c>
      <c r="K2872" s="12" t="s">
        <v>9039</v>
      </c>
      <c r="L2872" s="12" t="s">
        <v>9238</v>
      </c>
      <c r="M2872" s="12" t="s">
        <v>9241</v>
      </c>
      <c r="O2872" s="100" t="s">
        <v>9240</v>
      </c>
      <c r="Q2872" s="12" t="s">
        <v>9087</v>
      </c>
      <c r="S2872" s="8" t="s">
        <v>8953</v>
      </c>
      <c r="T2872" s="8" t="s">
        <v>9233</v>
      </c>
    </row>
    <row r="2873" spans="1:24" ht="15" customHeight="1" x14ac:dyDescent="0.25">
      <c r="A2873" s="12" t="s">
        <v>3591</v>
      </c>
      <c r="B2873" s="96">
        <v>4080</v>
      </c>
      <c r="D2873" s="10" t="str">
        <f t="shared" si="79"/>
        <v>Phlebia tremellosa (Schrad.) Nakasone &amp; Burds.</v>
      </c>
      <c r="E2873" s="12" t="s">
        <v>9244</v>
      </c>
      <c r="F2873" s="12" t="s">
        <v>9245</v>
      </c>
      <c r="G2873" s="75" t="s">
        <v>9246</v>
      </c>
      <c r="H2873" s="38" t="s">
        <v>9243</v>
      </c>
      <c r="I2873" s="12" t="s">
        <v>199</v>
      </c>
      <c r="J2873" s="12" t="s">
        <v>9248</v>
      </c>
      <c r="K2873" s="12" t="s">
        <v>9178</v>
      </c>
      <c r="L2873" s="12" t="s">
        <v>9247</v>
      </c>
      <c r="M2873" s="12" t="s">
        <v>9249</v>
      </c>
      <c r="O2873" s="100" t="s">
        <v>9250</v>
      </c>
      <c r="Q2873" s="54">
        <v>19200</v>
      </c>
      <c r="S2873" s="8" t="s">
        <v>119</v>
      </c>
      <c r="T2873" s="8" t="s">
        <v>119</v>
      </c>
    </row>
    <row r="2874" spans="1:24" ht="15" customHeight="1" x14ac:dyDescent="0.25">
      <c r="A2874" s="12" t="s">
        <v>3591</v>
      </c>
      <c r="B2874" s="96">
        <v>4081</v>
      </c>
      <c r="D2874" s="10" t="str">
        <f>E2874&amp;" "&amp;F2874&amp;" "&amp;G2874</f>
        <v xml:space="preserve">Byssomerulius corium (Pers.) Parmasto
</v>
      </c>
      <c r="E2874" s="12" t="s">
        <v>9253</v>
      </c>
      <c r="F2874" s="12" t="s">
        <v>9254</v>
      </c>
      <c r="G2874" s="105" t="s">
        <v>9252</v>
      </c>
      <c r="H2874" s="38" t="s">
        <v>9251</v>
      </c>
      <c r="I2874" s="12" t="s">
        <v>199</v>
      </c>
      <c r="K2874" s="12" t="s">
        <v>9039</v>
      </c>
      <c r="L2874" s="12" t="s">
        <v>9257</v>
      </c>
      <c r="M2874" s="12" t="s">
        <v>9258</v>
      </c>
      <c r="O2874" s="100" t="s">
        <v>7118</v>
      </c>
      <c r="Q2874" s="12" t="s">
        <v>9255</v>
      </c>
      <c r="S2874" s="8" t="s">
        <v>8953</v>
      </c>
      <c r="T2874" s="8" t="s">
        <v>9256</v>
      </c>
    </row>
    <row r="2875" spans="1:24" ht="15" customHeight="1" x14ac:dyDescent="0.25">
      <c r="A2875" s="12" t="s">
        <v>3591</v>
      </c>
      <c r="B2875" s="96">
        <v>4082</v>
      </c>
      <c r="D2875" s="10" t="str">
        <f t="shared" si="79"/>
        <v xml:space="preserve">Xylodon raduloides Riebesehl &amp; Langer
</v>
      </c>
      <c r="E2875" s="12" t="s">
        <v>9237</v>
      </c>
      <c r="F2875" s="12" t="s">
        <v>9260</v>
      </c>
      <c r="G2875" s="105" t="s">
        <v>9261</v>
      </c>
      <c r="H2875" s="38" t="s">
        <v>9259</v>
      </c>
      <c r="I2875" s="12" t="s">
        <v>199</v>
      </c>
      <c r="K2875" s="12" t="s">
        <v>9039</v>
      </c>
      <c r="L2875" s="12" t="s">
        <v>9045</v>
      </c>
      <c r="M2875" s="12" t="s">
        <v>9262</v>
      </c>
      <c r="O2875" s="100" t="s">
        <v>9263</v>
      </c>
      <c r="Q2875" s="12" t="s">
        <v>9264</v>
      </c>
      <c r="S2875" s="8" t="s">
        <v>8953</v>
      </c>
      <c r="T2875" s="8" t="s">
        <v>9049</v>
      </c>
    </row>
    <row r="2876" spans="1:24" ht="15" customHeight="1" x14ac:dyDescent="0.25">
      <c r="A2876" s="12" t="s">
        <v>3591</v>
      </c>
      <c r="B2876" s="96">
        <v>4083</v>
      </c>
      <c r="D2876" s="10" t="str">
        <f t="shared" si="79"/>
        <v>Xylodon radula (Fr.) Tura, Zmitr., Wasser &amp; Spirin</v>
      </c>
      <c r="E2876" s="12" t="s">
        <v>9237</v>
      </c>
      <c r="F2876" s="12" t="s">
        <v>9266</v>
      </c>
      <c r="G2876" s="73" t="s">
        <v>9267</v>
      </c>
      <c r="H2876" s="38" t="s">
        <v>9265</v>
      </c>
      <c r="I2876" s="12" t="s">
        <v>199</v>
      </c>
      <c r="K2876" s="12" t="s">
        <v>9039</v>
      </c>
      <c r="L2876" s="12" t="s">
        <v>9045</v>
      </c>
      <c r="M2876" s="12" t="s">
        <v>9269</v>
      </c>
      <c r="O2876" s="100" t="s">
        <v>9120</v>
      </c>
      <c r="Q2876" s="12" t="s">
        <v>9270</v>
      </c>
      <c r="S2876" s="8" t="s">
        <v>8953</v>
      </c>
      <c r="T2876" s="8" t="s">
        <v>9271</v>
      </c>
    </row>
    <row r="2877" spans="1:24" ht="15" customHeight="1" x14ac:dyDescent="0.25">
      <c r="A2877" s="12" t="s">
        <v>3591</v>
      </c>
      <c r="B2877" s="96">
        <v>4084</v>
      </c>
      <c r="D2877" s="10" t="str">
        <f t="shared" si="79"/>
        <v>Peniophora laeta (Fr.) Donk</v>
      </c>
      <c r="E2877" s="12" t="s">
        <v>9272</v>
      </c>
      <c r="F2877" s="12" t="s">
        <v>9273</v>
      </c>
      <c r="G2877" s="73" t="s">
        <v>7794</v>
      </c>
      <c r="H2877" s="38" t="s">
        <v>9274</v>
      </c>
      <c r="I2877" s="12" t="s">
        <v>199</v>
      </c>
      <c r="K2877" s="12" t="s">
        <v>9039</v>
      </c>
      <c r="L2877" s="12" t="s">
        <v>9045</v>
      </c>
      <c r="M2877" s="12" t="s">
        <v>9086</v>
      </c>
      <c r="O2877" s="100" t="s">
        <v>7118</v>
      </c>
      <c r="Q2877" s="12" t="s">
        <v>9276</v>
      </c>
      <c r="S2877" s="8" t="s">
        <v>8953</v>
      </c>
      <c r="T2877" s="8" t="s">
        <v>9275</v>
      </c>
    </row>
    <row r="2878" spans="1:24" ht="15" customHeight="1" x14ac:dyDescent="0.25">
      <c r="A2878" s="12" t="s">
        <v>3591</v>
      </c>
      <c r="B2878" s="96">
        <v>4085</v>
      </c>
      <c r="D2878" s="10" t="str">
        <f t="shared" si="79"/>
        <v>Byssomerulius  corium  (Pers.) Parmasto</v>
      </c>
      <c r="E2878" s="73" t="s">
        <v>9278</v>
      </c>
      <c r="F2878" s="73" t="s">
        <v>9280</v>
      </c>
      <c r="G2878" s="73" t="s">
        <v>9279</v>
      </c>
      <c r="H2878" s="38" t="s">
        <v>9277</v>
      </c>
      <c r="I2878" s="12" t="s">
        <v>199</v>
      </c>
      <c r="K2878" s="12" t="s">
        <v>9281</v>
      </c>
      <c r="L2878" s="12" t="s">
        <v>9282</v>
      </c>
      <c r="M2878" s="12" t="s">
        <v>9305</v>
      </c>
      <c r="O2878" s="82" t="s">
        <v>9283</v>
      </c>
      <c r="Q2878" s="54">
        <v>13819</v>
      </c>
      <c r="S2878" s="8" t="s">
        <v>9284</v>
      </c>
      <c r="T2878" s="8" t="s">
        <v>5578</v>
      </c>
    </row>
    <row r="2879" spans="1:24" s="106" customFormat="1" ht="15" customHeight="1" x14ac:dyDescent="0.25">
      <c r="A2879" s="106" t="s">
        <v>3591</v>
      </c>
      <c r="B2879" s="107">
        <v>4086</v>
      </c>
      <c r="D2879" s="108" t="str">
        <f t="shared" si="79"/>
        <v>Stereum rugosum Pers.</v>
      </c>
      <c r="E2879" s="106" t="s">
        <v>5418</v>
      </c>
      <c r="F2879" s="106" t="s">
        <v>9196</v>
      </c>
      <c r="G2879" s="109" t="s">
        <v>2630</v>
      </c>
      <c r="H2879" s="106" t="s">
        <v>9193</v>
      </c>
      <c r="I2879" s="106" t="s">
        <v>199</v>
      </c>
      <c r="K2879" s="106" t="s">
        <v>9198</v>
      </c>
      <c r="L2879" s="106" t="s">
        <v>9285</v>
      </c>
      <c r="M2879" s="106" t="s">
        <v>2442</v>
      </c>
      <c r="O2879" s="110" t="s">
        <v>4232</v>
      </c>
      <c r="Q2879" s="111">
        <v>8949</v>
      </c>
      <c r="R2879" s="112"/>
      <c r="S2879" s="108" t="s">
        <v>9286</v>
      </c>
      <c r="T2879" s="108" t="s">
        <v>9287</v>
      </c>
      <c r="U2879" s="108"/>
      <c r="V2879" s="108"/>
      <c r="W2879" s="108"/>
      <c r="X2879" s="113"/>
    </row>
    <row r="2880" spans="1:24" ht="15" customHeight="1" x14ac:dyDescent="0.25">
      <c r="A2880" s="12" t="s">
        <v>3591</v>
      </c>
      <c r="B2880" s="96">
        <v>4087</v>
      </c>
      <c r="D2880" s="10" t="str">
        <f t="shared" si="79"/>
        <v>Cytidia salicina  (Fr.) Burt</v>
      </c>
      <c r="E2880" s="12" t="s">
        <v>9319</v>
      </c>
      <c r="F2880" s="73" t="s">
        <v>9320</v>
      </c>
      <c r="G2880" s="73" t="s">
        <v>9318</v>
      </c>
      <c r="H2880" s="38" t="s">
        <v>9316</v>
      </c>
      <c r="I2880" s="12" t="s">
        <v>199</v>
      </c>
      <c r="J2880" s="12" t="s">
        <v>9036</v>
      </c>
      <c r="L2880" s="12" t="s">
        <v>9033</v>
      </c>
      <c r="M2880" s="12" t="s">
        <v>9321</v>
      </c>
      <c r="O2880" s="100" t="s">
        <v>9317</v>
      </c>
      <c r="Q2880" s="54">
        <v>19586</v>
      </c>
      <c r="S2880" s="8" t="s">
        <v>5578</v>
      </c>
    </row>
    <row r="2881" spans="1:24" ht="15" customHeight="1" x14ac:dyDescent="0.25">
      <c r="A2881" s="12" t="s">
        <v>3591</v>
      </c>
      <c r="B2881" s="96">
        <v>4088</v>
      </c>
      <c r="D2881" s="10" t="str">
        <f t="shared" si="79"/>
        <v>Sistotrema confluens Pers.</v>
      </c>
      <c r="E2881" s="12" t="s">
        <v>9325</v>
      </c>
      <c r="F2881" s="12" t="s">
        <v>9326</v>
      </c>
      <c r="G2881" s="73" t="s">
        <v>2630</v>
      </c>
      <c r="H2881" s="38" t="s">
        <v>9322</v>
      </c>
      <c r="I2881" s="12" t="s">
        <v>199</v>
      </c>
      <c r="L2881" s="12" t="s">
        <v>9045</v>
      </c>
      <c r="M2881" s="12" t="s">
        <v>9327</v>
      </c>
      <c r="Q2881" s="12" t="s">
        <v>9324</v>
      </c>
      <c r="S2881" s="8" t="s">
        <v>8953</v>
      </c>
      <c r="U2881" s="8" t="s">
        <v>9323</v>
      </c>
    </row>
    <row r="2882" spans="1:24" ht="15" customHeight="1" x14ac:dyDescent="0.25">
      <c r="A2882" s="12" t="s">
        <v>3591</v>
      </c>
      <c r="B2882" s="96">
        <v>4089</v>
      </c>
      <c r="D2882" s="10" t="str">
        <f t="shared" si="79"/>
        <v>Steccherinum ochraceum (Pers.) Gray</v>
      </c>
      <c r="E2882" s="12" t="s">
        <v>7071</v>
      </c>
      <c r="F2882" s="12" t="s">
        <v>7109</v>
      </c>
      <c r="G2882" s="73" t="s">
        <v>7107</v>
      </c>
      <c r="H2882" s="38" t="s">
        <v>9328</v>
      </c>
      <c r="I2882" s="12" t="s">
        <v>199</v>
      </c>
      <c r="L2882" s="12" t="s">
        <v>9045</v>
      </c>
      <c r="M2882" s="12" t="s">
        <v>9329</v>
      </c>
      <c r="Q2882" s="12" t="s">
        <v>9330</v>
      </c>
      <c r="S2882" s="8" t="s">
        <v>8953</v>
      </c>
    </row>
    <row r="2883" spans="1:24" ht="15" customHeight="1" x14ac:dyDescent="0.25">
      <c r="A2883" s="12" t="s">
        <v>3591</v>
      </c>
      <c r="B2883" s="96">
        <v>4090</v>
      </c>
      <c r="D2883" s="10" t="str">
        <f t="shared" si="79"/>
        <v>Steccherinum ochraceum (Pers.) Gray</v>
      </c>
      <c r="E2883" s="12" t="s">
        <v>7071</v>
      </c>
      <c r="F2883" s="12" t="s">
        <v>7109</v>
      </c>
      <c r="G2883" s="73" t="s">
        <v>7107</v>
      </c>
      <c r="H2883" s="38" t="s">
        <v>9331</v>
      </c>
      <c r="I2883" s="12" t="s">
        <v>199</v>
      </c>
      <c r="M2883" s="12" t="s">
        <v>2442</v>
      </c>
      <c r="Q2883" s="54">
        <v>8968</v>
      </c>
      <c r="S2883" s="108" t="s">
        <v>9286</v>
      </c>
    </row>
    <row r="2884" spans="1:24" ht="15" customHeight="1" x14ac:dyDescent="0.25">
      <c r="A2884" s="12" t="s">
        <v>3591</v>
      </c>
      <c r="B2884" s="96">
        <v>4091</v>
      </c>
      <c r="D2884" s="10" t="str">
        <f t="shared" si="79"/>
        <v>Gleocystidium ipidiophilum Siemaszko</v>
      </c>
      <c r="E2884" s="12" t="s">
        <v>9290</v>
      </c>
      <c r="F2884" s="12" t="s">
        <v>9291</v>
      </c>
      <c r="G2884" s="73" t="s">
        <v>9289</v>
      </c>
      <c r="H2884" s="38" t="s">
        <v>9288</v>
      </c>
      <c r="I2884" s="12" t="s">
        <v>199</v>
      </c>
      <c r="K2884" s="12" t="s">
        <v>9068</v>
      </c>
      <c r="L2884" s="12" t="s">
        <v>9069</v>
      </c>
      <c r="O2884" s="100" t="s">
        <v>9292</v>
      </c>
      <c r="Q2884" s="74">
        <v>18810</v>
      </c>
      <c r="S2884" s="8" t="s">
        <v>9293</v>
      </c>
      <c r="X2884" s="9" t="s">
        <v>9294</v>
      </c>
    </row>
    <row r="2885" spans="1:24" ht="15" customHeight="1" x14ac:dyDescent="0.25">
      <c r="A2885" s="12" t="s">
        <v>3591</v>
      </c>
      <c r="B2885" s="96">
        <v>4092</v>
      </c>
      <c r="D2885" s="10" t="str">
        <f t="shared" si="79"/>
        <v>Treichospora farinacea (Pers.) Liberta</v>
      </c>
      <c r="E2885" s="12" t="s">
        <v>9298</v>
      </c>
      <c r="F2885" s="12" t="s">
        <v>815</v>
      </c>
      <c r="G2885" s="73" t="s">
        <v>9297</v>
      </c>
      <c r="H2885" s="38" t="s">
        <v>9295</v>
      </c>
      <c r="I2885" s="12" t="s">
        <v>199</v>
      </c>
      <c r="K2885" s="12" t="s">
        <v>9198</v>
      </c>
      <c r="L2885" s="12" t="s">
        <v>9296</v>
      </c>
      <c r="M2885" s="12" t="s">
        <v>2442</v>
      </c>
      <c r="O2885" s="100" t="s">
        <v>7051</v>
      </c>
      <c r="Q2885" s="74">
        <v>8980</v>
      </c>
      <c r="S2885" s="8" t="s">
        <v>9286</v>
      </c>
      <c r="T2885" s="8" t="s">
        <v>9286</v>
      </c>
      <c r="X2885" s="9" t="s">
        <v>9294</v>
      </c>
    </row>
    <row r="2886" spans="1:24" ht="15" customHeight="1" x14ac:dyDescent="0.25">
      <c r="A2886" s="12" t="s">
        <v>3591</v>
      </c>
      <c r="B2886" s="96">
        <v>4093</v>
      </c>
      <c r="D2886" s="10" t="str">
        <f t="shared" si="79"/>
        <v>Peniophora ??incarnata?? (Pers.) P. Karst.</v>
      </c>
      <c r="E2886" s="12" t="s">
        <v>9272</v>
      </c>
      <c r="F2886" s="12" t="s">
        <v>9300</v>
      </c>
      <c r="G2886" s="73" t="s">
        <v>7645</v>
      </c>
      <c r="H2886" s="38" t="s">
        <v>9299</v>
      </c>
      <c r="I2886" s="12" t="s">
        <v>199</v>
      </c>
      <c r="K2886" s="12" t="s">
        <v>9051</v>
      </c>
      <c r="L2886" s="12" t="s">
        <v>9303</v>
      </c>
      <c r="M2886" s="12" t="s">
        <v>9301</v>
      </c>
      <c r="O2886" s="100" t="s">
        <v>8968</v>
      </c>
      <c r="Q2886" s="54">
        <v>32780</v>
      </c>
      <c r="S2886" s="8" t="s">
        <v>9163</v>
      </c>
      <c r="X2886" s="9" t="s">
        <v>9294</v>
      </c>
    </row>
    <row r="2887" spans="1:24" ht="15" customHeight="1" x14ac:dyDescent="0.25">
      <c r="A2887" s="12" t="s">
        <v>3591</v>
      </c>
      <c r="B2887" s="96">
        <v>4094</v>
      </c>
      <c r="D2887" s="10" t="str">
        <f t="shared" si="79"/>
        <v>Irpex carneoalbus Fr.</v>
      </c>
      <c r="E2887" s="12" t="s">
        <v>7061</v>
      </c>
      <c r="F2887" s="12" t="s">
        <v>9315</v>
      </c>
      <c r="G2887" s="75" t="s">
        <v>2433</v>
      </c>
      <c r="H2887" s="38" t="s">
        <v>9306</v>
      </c>
      <c r="I2887" s="12" t="s">
        <v>199</v>
      </c>
      <c r="K2887" s="12" t="s">
        <v>9281</v>
      </c>
      <c r="L2887" s="12" t="s">
        <v>9304</v>
      </c>
      <c r="M2887" s="12" t="s">
        <v>9305</v>
      </c>
      <c r="O2887" s="82" t="s">
        <v>9302</v>
      </c>
      <c r="Q2887" s="54">
        <v>13819</v>
      </c>
      <c r="S2887" s="8" t="s">
        <v>9284</v>
      </c>
      <c r="X2887" s="9" t="s">
        <v>9294</v>
      </c>
    </row>
    <row r="2888" spans="1:24" ht="15" customHeight="1" x14ac:dyDescent="0.25">
      <c r="A2888" s="12" t="s">
        <v>3591</v>
      </c>
      <c r="B2888" s="96">
        <v>4095</v>
      </c>
      <c r="D2888" s="10" t="str">
        <f t="shared" si="79"/>
        <v>Sistotrema  brinkmannii (Bres.) J. Erikss.</v>
      </c>
      <c r="E2888" s="73" t="s">
        <v>9310</v>
      </c>
      <c r="F2888" s="12" t="s">
        <v>9311</v>
      </c>
      <c r="G2888" s="73" t="s">
        <v>9308</v>
      </c>
      <c r="H2888" s="38" t="s">
        <v>9309</v>
      </c>
      <c r="I2888" s="12" t="s">
        <v>199</v>
      </c>
      <c r="K2888" s="12" t="s">
        <v>9198</v>
      </c>
      <c r="L2888" s="12" t="s">
        <v>9296</v>
      </c>
      <c r="M2888" s="12" t="s">
        <v>2442</v>
      </c>
      <c r="O2888" s="100" t="s">
        <v>9307</v>
      </c>
      <c r="Q2888" s="74">
        <v>8980</v>
      </c>
      <c r="S2888" s="8" t="s">
        <v>9286</v>
      </c>
      <c r="T2888" s="8" t="s">
        <v>9286</v>
      </c>
      <c r="X2888" s="9" t="s">
        <v>9294</v>
      </c>
    </row>
    <row r="2889" spans="1:24" ht="15" customHeight="1" x14ac:dyDescent="0.25">
      <c r="A2889" s="12" t="s">
        <v>3591</v>
      </c>
      <c r="B2889" s="96">
        <v>4096</v>
      </c>
      <c r="D2889" s="10" t="str">
        <f t="shared" si="79"/>
        <v>Treichospora mutabilis (Pers.) Liberta</v>
      </c>
      <c r="E2889" s="12" t="s">
        <v>9298</v>
      </c>
      <c r="F2889" s="12" t="s">
        <v>9314</v>
      </c>
      <c r="G2889" s="73" t="s">
        <v>9297</v>
      </c>
      <c r="H2889" s="38" t="s">
        <v>9313</v>
      </c>
      <c r="I2889" s="12" t="s">
        <v>199</v>
      </c>
      <c r="K2889" s="12" t="s">
        <v>9198</v>
      </c>
      <c r="L2889" s="12" t="s">
        <v>9296</v>
      </c>
      <c r="M2889" s="12" t="s">
        <v>2442</v>
      </c>
      <c r="O2889" s="100" t="s">
        <v>9307</v>
      </c>
      <c r="Q2889" s="74">
        <v>9011</v>
      </c>
      <c r="S2889" s="8" t="s">
        <v>9286</v>
      </c>
      <c r="T2889" s="8" t="s">
        <v>9312</v>
      </c>
      <c r="X2889" s="9" t="s">
        <v>9294</v>
      </c>
    </row>
    <row r="2890" spans="1:24" ht="15" customHeight="1" x14ac:dyDescent="0.25">
      <c r="A2890" s="12" t="s">
        <v>3591</v>
      </c>
      <c r="B2890" s="96">
        <v>4097</v>
      </c>
      <c r="C2890" s="12" t="s">
        <v>9339</v>
      </c>
      <c r="D2890" s="10" t="str">
        <f t="shared" si="79"/>
        <v>Hermatomyces cf. constrictus Koukol et Delgado</v>
      </c>
      <c r="E2890" s="12" t="s">
        <v>9333</v>
      </c>
      <c r="F2890" s="12" t="s">
        <v>9334</v>
      </c>
      <c r="G2890" s="75" t="s">
        <v>9335</v>
      </c>
      <c r="H2890" s="38" t="s">
        <v>9336</v>
      </c>
      <c r="I2890" s="12" t="s">
        <v>7228</v>
      </c>
      <c r="J2890" s="12" t="s">
        <v>7229</v>
      </c>
      <c r="L2890" s="115" t="s">
        <v>7230</v>
      </c>
      <c r="M2890" s="12" t="s">
        <v>8766</v>
      </c>
      <c r="N2890" s="12">
        <v>1720</v>
      </c>
      <c r="O2890" s="82" t="s">
        <v>8090</v>
      </c>
      <c r="Q2890" s="91" t="s">
        <v>9337</v>
      </c>
      <c r="S2890" s="8" t="s">
        <v>3598</v>
      </c>
      <c r="T2890" s="8" t="s">
        <v>9338</v>
      </c>
      <c r="X2890" s="9" t="s">
        <v>9294</v>
      </c>
    </row>
    <row r="2891" spans="1:24" ht="15" customHeight="1" x14ac:dyDescent="0.25">
      <c r="A2891" s="12" t="s">
        <v>3591</v>
      </c>
      <c r="B2891" s="96">
        <v>4098</v>
      </c>
      <c r="C2891" s="12" t="s">
        <v>9340</v>
      </c>
      <c r="D2891" s="10" t="str">
        <f t="shared" si="79"/>
        <v>Hermatomyces reticulatus (M.L. Farr et Goos) Koukol et Delgado</v>
      </c>
      <c r="E2891" s="12" t="s">
        <v>9333</v>
      </c>
      <c r="F2891" s="12" t="s">
        <v>9341</v>
      </c>
      <c r="G2891" s="75" t="s">
        <v>9342</v>
      </c>
      <c r="H2891" s="10" t="s">
        <v>9343</v>
      </c>
      <c r="I2891" s="12" t="s">
        <v>7228</v>
      </c>
      <c r="J2891" s="12" t="s">
        <v>7229</v>
      </c>
      <c r="L2891" s="12" t="s">
        <v>7267</v>
      </c>
      <c r="M2891" s="12" t="s">
        <v>9344</v>
      </c>
      <c r="N2891" s="12">
        <v>110</v>
      </c>
      <c r="O2891" s="82" t="s">
        <v>9345</v>
      </c>
      <c r="Q2891" s="54">
        <v>42930</v>
      </c>
      <c r="S2891" s="8" t="s">
        <v>3598</v>
      </c>
      <c r="T2891" s="8" t="s">
        <v>9338</v>
      </c>
    </row>
    <row r="2892" spans="1:24" ht="15" customHeight="1" x14ac:dyDescent="0.25">
      <c r="A2892" s="12" t="s">
        <v>3591</v>
      </c>
      <c r="B2892" s="96">
        <v>4099</v>
      </c>
      <c r="C2892" s="12" t="s">
        <v>9346</v>
      </c>
      <c r="D2892" s="10" t="str">
        <f t="shared" ref="D2892:D2909" si="81">E2892&amp;" "&amp;F2892&amp;" "&amp;G2892</f>
        <v xml:space="preserve">Hermatomyces sp. </v>
      </c>
      <c r="E2892" s="12" t="s">
        <v>9333</v>
      </c>
      <c r="F2892" s="12" t="s">
        <v>67</v>
      </c>
      <c r="H2892" s="38" t="s">
        <v>9347</v>
      </c>
      <c r="I2892" s="12" t="s">
        <v>7228</v>
      </c>
      <c r="J2892" s="12" t="s">
        <v>7229</v>
      </c>
      <c r="L2892" s="12" t="s">
        <v>9348</v>
      </c>
      <c r="N2892" s="12">
        <v>1180</v>
      </c>
      <c r="O2892" s="82" t="s">
        <v>8090</v>
      </c>
      <c r="Q2892" s="54">
        <v>42564</v>
      </c>
      <c r="S2892" s="8" t="s">
        <v>3598</v>
      </c>
      <c r="T2892" s="8" t="s">
        <v>9349</v>
      </c>
    </row>
    <row r="2893" spans="1:24" ht="15" customHeight="1" x14ac:dyDescent="0.25">
      <c r="A2893" s="12" t="s">
        <v>3591</v>
      </c>
      <c r="B2893" s="96">
        <v>4100</v>
      </c>
      <c r="C2893" s="12" t="s">
        <v>9350</v>
      </c>
      <c r="D2893" s="10" t="str">
        <f t="shared" si="81"/>
        <v>Hermatomyces sphaericum (Sacc.) S. Hughes</v>
      </c>
      <c r="E2893" s="12" t="s">
        <v>9333</v>
      </c>
      <c r="F2893" s="12" t="s">
        <v>9351</v>
      </c>
      <c r="G2893" s="75" t="s">
        <v>9352</v>
      </c>
      <c r="H2893" s="10" t="s">
        <v>9353</v>
      </c>
      <c r="I2893" s="12" t="s">
        <v>7228</v>
      </c>
      <c r="J2893" s="12" t="s">
        <v>7229</v>
      </c>
      <c r="L2893" s="12" t="s">
        <v>7267</v>
      </c>
      <c r="M2893" s="12" t="s">
        <v>9354</v>
      </c>
      <c r="N2893" s="12">
        <v>117</v>
      </c>
      <c r="O2893" s="82" t="s">
        <v>9355</v>
      </c>
      <c r="Q2893" s="54">
        <v>42563</v>
      </c>
      <c r="S2893" s="8" t="s">
        <v>3598</v>
      </c>
      <c r="T2893" s="8" t="s">
        <v>9338</v>
      </c>
    </row>
    <row r="2894" spans="1:24" ht="15" customHeight="1" x14ac:dyDescent="0.25">
      <c r="A2894" s="12" t="s">
        <v>3591</v>
      </c>
      <c r="B2894" s="96">
        <v>4101</v>
      </c>
      <c r="C2894" s="12" t="s">
        <v>9356</v>
      </c>
      <c r="D2894" s="10" t="str">
        <f t="shared" si="81"/>
        <v>Hermatomyces verrucosus Koukol et Delgado</v>
      </c>
      <c r="E2894" s="12" t="s">
        <v>9333</v>
      </c>
      <c r="F2894" s="12" t="s">
        <v>9357</v>
      </c>
      <c r="G2894" s="75" t="s">
        <v>9335</v>
      </c>
      <c r="H2894" s="10" t="s">
        <v>9358</v>
      </c>
      <c r="I2894" s="12" t="s">
        <v>7228</v>
      </c>
      <c r="J2894" s="12" t="s">
        <v>7229</v>
      </c>
      <c r="L2894" s="12" t="s">
        <v>7230</v>
      </c>
      <c r="M2894" s="12" t="s">
        <v>8766</v>
      </c>
      <c r="N2894" s="12">
        <v>1720</v>
      </c>
      <c r="O2894" s="82" t="s">
        <v>8090</v>
      </c>
      <c r="Q2894" s="54">
        <v>42925</v>
      </c>
      <c r="S2894" s="8" t="s">
        <v>3598</v>
      </c>
      <c r="T2894" s="8" t="s">
        <v>9349</v>
      </c>
    </row>
    <row r="2895" spans="1:24" ht="15" customHeight="1" x14ac:dyDescent="0.25">
      <c r="A2895" s="12" t="s">
        <v>3591</v>
      </c>
      <c r="B2895" s="96">
        <v>4102</v>
      </c>
      <c r="C2895" s="12" t="s">
        <v>9359</v>
      </c>
      <c r="D2895" s="10" t="str">
        <f t="shared" si="81"/>
        <v>Hermatomyces sphaericoides Koukol et Delgado</v>
      </c>
      <c r="E2895" s="12" t="s">
        <v>9333</v>
      </c>
      <c r="F2895" s="12" t="s">
        <v>9360</v>
      </c>
      <c r="G2895" s="75" t="s">
        <v>9335</v>
      </c>
      <c r="H2895" s="10" t="s">
        <v>9361</v>
      </c>
      <c r="I2895" s="12" t="s">
        <v>7228</v>
      </c>
      <c r="J2895" s="12" t="s">
        <v>7229</v>
      </c>
      <c r="L2895" s="12" t="s">
        <v>7267</v>
      </c>
      <c r="M2895" s="12" t="s">
        <v>9362</v>
      </c>
      <c r="N2895" s="12">
        <v>105</v>
      </c>
      <c r="O2895" s="82" t="s">
        <v>9363</v>
      </c>
      <c r="Q2895" s="54">
        <v>42924</v>
      </c>
      <c r="S2895" s="8" t="s">
        <v>3598</v>
      </c>
      <c r="T2895" s="8" t="s">
        <v>9349</v>
      </c>
    </row>
    <row r="2896" spans="1:24" ht="15" customHeight="1" x14ac:dyDescent="0.25">
      <c r="A2896" s="12" t="s">
        <v>3591</v>
      </c>
      <c r="B2896" s="96">
        <v>4103</v>
      </c>
      <c r="C2896" s="12" t="s">
        <v>9364</v>
      </c>
      <c r="D2896" s="10" t="str">
        <f t="shared" si="81"/>
        <v>Hermatomyces sphaericoides Koukol et Delgado</v>
      </c>
      <c r="E2896" s="12" t="s">
        <v>9333</v>
      </c>
      <c r="F2896" s="12" t="s">
        <v>9360</v>
      </c>
      <c r="G2896" s="75" t="s">
        <v>9335</v>
      </c>
      <c r="H2896" s="10" t="s">
        <v>9361</v>
      </c>
      <c r="I2896" s="12" t="s">
        <v>7228</v>
      </c>
      <c r="J2896" s="12" t="s">
        <v>7229</v>
      </c>
      <c r="L2896" s="12" t="s">
        <v>7267</v>
      </c>
      <c r="M2896" s="12" t="s">
        <v>9362</v>
      </c>
      <c r="N2896" s="12">
        <v>105</v>
      </c>
      <c r="O2896" s="82" t="s">
        <v>9345</v>
      </c>
      <c r="Q2896" s="54">
        <v>42924</v>
      </c>
      <c r="S2896" s="8" t="s">
        <v>3598</v>
      </c>
      <c r="T2896" s="8" t="s">
        <v>9349</v>
      </c>
    </row>
    <row r="2897" spans="1:24" ht="15" customHeight="1" x14ac:dyDescent="0.25">
      <c r="A2897" s="12" t="s">
        <v>3591</v>
      </c>
      <c r="B2897" s="96">
        <v>4104</v>
      </c>
      <c r="C2897" s="12" t="s">
        <v>9365</v>
      </c>
      <c r="D2897" s="10" t="str">
        <f t="shared" si="81"/>
        <v>Hermatomyces sphaericum (Sacc.) S. Hughes</v>
      </c>
      <c r="E2897" s="12" t="s">
        <v>9333</v>
      </c>
      <c r="F2897" s="12" t="s">
        <v>9351</v>
      </c>
      <c r="G2897" s="75" t="s">
        <v>9352</v>
      </c>
      <c r="H2897" s="10" t="s">
        <v>9353</v>
      </c>
      <c r="I2897" s="12" t="s">
        <v>7228</v>
      </c>
      <c r="J2897" s="12" t="s">
        <v>7229</v>
      </c>
      <c r="L2897" s="12" t="s">
        <v>7276</v>
      </c>
      <c r="M2897" s="12" t="s">
        <v>9366</v>
      </c>
      <c r="N2897" s="12">
        <v>45</v>
      </c>
      <c r="O2897" s="82" t="s">
        <v>9345</v>
      </c>
      <c r="Q2897" s="54">
        <v>42927</v>
      </c>
      <c r="S2897" s="8" t="s">
        <v>9367</v>
      </c>
      <c r="T2897" s="8" t="s">
        <v>9349</v>
      </c>
    </row>
    <row r="2898" spans="1:24" ht="15" customHeight="1" x14ac:dyDescent="0.25">
      <c r="A2898" s="12" t="s">
        <v>3591</v>
      </c>
      <c r="B2898" s="96">
        <v>4105</v>
      </c>
      <c r="C2898" s="12" t="s">
        <v>9371</v>
      </c>
      <c r="D2898" s="10" t="str">
        <f t="shared" si="81"/>
        <v>Hermatomyces sphaericum (Sacc.) S. Hughes</v>
      </c>
      <c r="E2898" s="12" t="s">
        <v>9333</v>
      </c>
      <c r="F2898" s="12" t="s">
        <v>9351</v>
      </c>
      <c r="G2898" s="75" t="s">
        <v>9352</v>
      </c>
      <c r="H2898" s="10" t="s">
        <v>9353</v>
      </c>
      <c r="I2898" s="12" t="s">
        <v>7228</v>
      </c>
      <c r="J2898" s="12" t="s">
        <v>9370</v>
      </c>
      <c r="M2898" s="12" t="s">
        <v>9369</v>
      </c>
      <c r="N2898" s="12">
        <v>128</v>
      </c>
      <c r="O2898" s="82" t="s">
        <v>8090</v>
      </c>
      <c r="Q2898" s="54">
        <v>42937</v>
      </c>
      <c r="S2898" s="8" t="s">
        <v>3598</v>
      </c>
      <c r="T2898" s="116" t="s">
        <v>9368</v>
      </c>
    </row>
    <row r="2899" spans="1:24" ht="15" customHeight="1" x14ac:dyDescent="0.25">
      <c r="A2899" s="12" t="s">
        <v>3591</v>
      </c>
      <c r="B2899" s="96">
        <v>4106</v>
      </c>
      <c r="C2899" s="12" t="s">
        <v>9372</v>
      </c>
      <c r="D2899" s="10" t="str">
        <f t="shared" si="81"/>
        <v>Hermatomyces sphaericum (Sacc.) S. Hughes</v>
      </c>
      <c r="E2899" s="12" t="s">
        <v>9333</v>
      </c>
      <c r="F2899" s="12" t="s">
        <v>9351</v>
      </c>
      <c r="G2899" s="75" t="s">
        <v>9352</v>
      </c>
      <c r="H2899" s="10" t="s">
        <v>9353</v>
      </c>
      <c r="I2899" s="12" t="s">
        <v>7228</v>
      </c>
      <c r="J2899" s="12" t="s">
        <v>7229</v>
      </c>
      <c r="L2899" s="12" t="s">
        <v>7276</v>
      </c>
      <c r="M2899" s="12" t="s">
        <v>9366</v>
      </c>
      <c r="N2899" s="12">
        <v>45</v>
      </c>
      <c r="O2899" s="82" t="s">
        <v>9345</v>
      </c>
      <c r="Q2899" s="54">
        <v>42927</v>
      </c>
      <c r="S2899" s="8" t="s">
        <v>3598</v>
      </c>
      <c r="T2899" s="8" t="s">
        <v>9349</v>
      </c>
    </row>
    <row r="2900" spans="1:24" ht="15" customHeight="1" x14ac:dyDescent="0.25">
      <c r="A2900" s="12" t="s">
        <v>3591</v>
      </c>
      <c r="B2900" s="96">
        <v>4107</v>
      </c>
      <c r="C2900" s="12" t="s">
        <v>9373</v>
      </c>
      <c r="D2900" s="10" t="str">
        <f t="shared" si="81"/>
        <v>Hermatomyces constrictus Koukol et Delgado</v>
      </c>
      <c r="E2900" s="12" t="s">
        <v>9333</v>
      </c>
      <c r="F2900" s="12" t="s">
        <v>9374</v>
      </c>
      <c r="G2900" s="75" t="s">
        <v>9335</v>
      </c>
      <c r="H2900" s="10" t="s">
        <v>9375</v>
      </c>
      <c r="I2900" s="12" t="s">
        <v>7228</v>
      </c>
      <c r="J2900" s="12" t="s">
        <v>7229</v>
      </c>
      <c r="L2900" s="12" t="s">
        <v>7267</v>
      </c>
      <c r="M2900" s="12" t="s">
        <v>9344</v>
      </c>
      <c r="N2900" s="12">
        <v>110</v>
      </c>
      <c r="O2900" s="117" t="s">
        <v>9376</v>
      </c>
      <c r="Q2900" s="54">
        <v>42930</v>
      </c>
      <c r="S2900" s="8" t="s">
        <v>3598</v>
      </c>
      <c r="T2900" s="116" t="s">
        <v>9368</v>
      </c>
    </row>
    <row r="2901" spans="1:24" ht="15" customHeight="1" x14ac:dyDescent="0.25">
      <c r="A2901" s="12" t="s">
        <v>3591</v>
      </c>
      <c r="B2901" s="96">
        <v>4108</v>
      </c>
      <c r="C2901" s="12" t="s">
        <v>9377</v>
      </c>
      <c r="D2901" s="10" t="str">
        <f t="shared" si="81"/>
        <v>Hermatomyces sphaericum (Sacc.) S. Hughes</v>
      </c>
      <c r="E2901" s="12" t="s">
        <v>9333</v>
      </c>
      <c r="F2901" s="12" t="s">
        <v>9351</v>
      </c>
      <c r="G2901" s="75" t="s">
        <v>9352</v>
      </c>
      <c r="H2901" s="10" t="s">
        <v>9353</v>
      </c>
      <c r="I2901" s="12" t="s">
        <v>7228</v>
      </c>
      <c r="J2901" s="12" t="s">
        <v>9370</v>
      </c>
      <c r="M2901" s="12" t="s">
        <v>9369</v>
      </c>
      <c r="N2901" s="12">
        <v>128</v>
      </c>
      <c r="O2901" s="82" t="s">
        <v>8090</v>
      </c>
      <c r="Q2901" s="54">
        <v>42937</v>
      </c>
      <c r="S2901" s="8" t="s">
        <v>3598</v>
      </c>
      <c r="T2901" s="8" t="s">
        <v>9349</v>
      </c>
    </row>
    <row r="2902" spans="1:24" ht="15" customHeight="1" x14ac:dyDescent="0.25">
      <c r="A2902" s="12" t="s">
        <v>3591</v>
      </c>
      <c r="B2902" s="96">
        <v>4109</v>
      </c>
      <c r="D2902" s="10" t="str">
        <f t="shared" si="81"/>
        <v>Sarcoleotia globosa (Sommerf.) Korf</v>
      </c>
      <c r="E2902" s="12" t="s">
        <v>9378</v>
      </c>
      <c r="F2902" s="12" t="s">
        <v>9379</v>
      </c>
      <c r="G2902" s="12" t="s">
        <v>9380</v>
      </c>
      <c r="H2902" s="10" t="s">
        <v>9381</v>
      </c>
      <c r="I2902" s="12" t="s">
        <v>2910</v>
      </c>
      <c r="J2902" s="12" t="s">
        <v>9382</v>
      </c>
      <c r="M2902" s="12" t="s">
        <v>9383</v>
      </c>
      <c r="N2902" s="12">
        <v>2010</v>
      </c>
      <c r="O2902" s="82" t="s">
        <v>62</v>
      </c>
      <c r="Q2902" s="54">
        <v>41883</v>
      </c>
      <c r="S2902" s="8" t="s">
        <v>9384</v>
      </c>
      <c r="T2902" s="8" t="s">
        <v>9384</v>
      </c>
    </row>
    <row r="2903" spans="1:24" ht="15" customHeight="1" x14ac:dyDescent="0.25">
      <c r="A2903" s="12" t="s">
        <v>3591</v>
      </c>
      <c r="B2903" s="96">
        <v>4110</v>
      </c>
      <c r="C2903" s="12" t="s">
        <v>9386</v>
      </c>
      <c r="D2903" s="10" t="str">
        <f t="shared" si="81"/>
        <v>Sarcoleotia globosa (Sommerf.) Korf</v>
      </c>
      <c r="E2903" s="12" t="s">
        <v>9378</v>
      </c>
      <c r="F2903" s="12" t="s">
        <v>9379</v>
      </c>
      <c r="G2903" s="12" t="s">
        <v>9380</v>
      </c>
      <c r="H2903" s="10" t="s">
        <v>9381</v>
      </c>
      <c r="I2903" s="12" t="s">
        <v>7228</v>
      </c>
      <c r="J2903" s="12" t="s">
        <v>7229</v>
      </c>
      <c r="L2903" s="12" t="s">
        <v>7230</v>
      </c>
      <c r="M2903" s="12" t="s">
        <v>9385</v>
      </c>
      <c r="N2903" s="12">
        <v>2900</v>
      </c>
      <c r="O2903" s="82" t="s">
        <v>62</v>
      </c>
      <c r="Q2903" s="54">
        <v>42931</v>
      </c>
      <c r="S2903" s="8" t="s">
        <v>9367</v>
      </c>
      <c r="T2903" s="8" t="s">
        <v>9367</v>
      </c>
    </row>
    <row r="2904" spans="1:24" ht="15" customHeight="1" x14ac:dyDescent="0.25">
      <c r="A2904" s="12" t="s">
        <v>3591</v>
      </c>
      <c r="B2904" s="96">
        <v>4111</v>
      </c>
      <c r="D2904" s="10" t="str">
        <f t="shared" si="81"/>
        <v>Morchella elata Fr.</v>
      </c>
      <c r="E2904" s="12" t="s">
        <v>9387</v>
      </c>
      <c r="F2904" s="12" t="s">
        <v>9388</v>
      </c>
      <c r="G2904" s="75" t="s">
        <v>2433</v>
      </c>
      <c r="H2904" s="10" t="s">
        <v>9389</v>
      </c>
      <c r="I2904" s="12" t="s">
        <v>74</v>
      </c>
      <c r="L2904" s="12" t="s">
        <v>9390</v>
      </c>
      <c r="M2904" s="12" t="s">
        <v>9391</v>
      </c>
      <c r="O2904" s="82" t="s">
        <v>9392</v>
      </c>
      <c r="Q2904" s="54">
        <v>40320</v>
      </c>
      <c r="S2904" s="8" t="s">
        <v>3598</v>
      </c>
      <c r="T2904" s="8" t="s">
        <v>3598</v>
      </c>
    </row>
    <row r="2905" spans="1:24" ht="15" customHeight="1" x14ac:dyDescent="0.25">
      <c r="A2905" s="12" t="s">
        <v>3591</v>
      </c>
      <c r="B2905" s="96">
        <v>4112</v>
      </c>
      <c r="D2905" s="10" t="str">
        <f t="shared" si="81"/>
        <v>Morchella esculenta (L.) Pers.</v>
      </c>
      <c r="E2905" s="12" t="s">
        <v>9387</v>
      </c>
      <c r="F2905" s="12" t="s">
        <v>9393</v>
      </c>
      <c r="G2905" s="75" t="s">
        <v>1042</v>
      </c>
      <c r="H2905" s="10" t="s">
        <v>9394</v>
      </c>
      <c r="I2905" s="12" t="s">
        <v>74</v>
      </c>
      <c r="O2905" s="82"/>
      <c r="Q2905" s="54">
        <v>13286</v>
      </c>
      <c r="S2905" s="8" t="s">
        <v>9395</v>
      </c>
    </row>
    <row r="2906" spans="1:24" ht="15" customHeight="1" x14ac:dyDescent="0.25">
      <c r="A2906" s="12" t="s">
        <v>3591</v>
      </c>
      <c r="B2906" s="96">
        <v>4113</v>
      </c>
      <c r="D2906" s="10" t="str">
        <f t="shared" ref="D2906" si="82">E2906&amp;" "&amp;F2906&amp;" "&amp;G2906</f>
        <v>Morchella elata Fr.</v>
      </c>
      <c r="E2906" s="12" t="s">
        <v>9387</v>
      </c>
      <c r="F2906" s="12" t="s">
        <v>9388</v>
      </c>
      <c r="G2906" s="75" t="s">
        <v>2433</v>
      </c>
      <c r="H2906" s="10" t="s">
        <v>9389</v>
      </c>
      <c r="I2906" s="12" t="s">
        <v>74</v>
      </c>
      <c r="J2906" s="12" t="s">
        <v>9396</v>
      </c>
      <c r="M2906" s="12" t="s">
        <v>9397</v>
      </c>
      <c r="O2906" s="82" t="s">
        <v>9398</v>
      </c>
      <c r="Q2906" s="54">
        <v>19859</v>
      </c>
      <c r="S2906" s="8" t="s">
        <v>9399</v>
      </c>
    </row>
    <row r="2907" spans="1:24" ht="15" customHeight="1" x14ac:dyDescent="0.25">
      <c r="A2907" s="12" t="s">
        <v>3591</v>
      </c>
      <c r="B2907" s="96">
        <v>4114</v>
      </c>
      <c r="D2907" s="10" t="str">
        <f t="shared" si="81"/>
        <v>Morchella esculenta (L.) Pers.</v>
      </c>
      <c r="E2907" s="12" t="s">
        <v>9387</v>
      </c>
      <c r="F2907" s="12" t="s">
        <v>9393</v>
      </c>
      <c r="G2907" s="75" t="s">
        <v>1042</v>
      </c>
      <c r="H2907" s="10" t="s">
        <v>9394</v>
      </c>
      <c r="I2907" s="12" t="s">
        <v>74</v>
      </c>
      <c r="J2907" s="12" t="s">
        <v>9400</v>
      </c>
      <c r="L2907" s="12" t="s">
        <v>2678</v>
      </c>
      <c r="M2907" s="12" t="s">
        <v>9401</v>
      </c>
      <c r="O2907" s="82"/>
      <c r="Q2907" s="54">
        <v>19859</v>
      </c>
      <c r="S2907" s="8" t="s">
        <v>9402</v>
      </c>
    </row>
    <row r="2908" spans="1:24" ht="15" customHeight="1" x14ac:dyDescent="0.25">
      <c r="A2908" s="12" t="s">
        <v>3591</v>
      </c>
      <c r="B2908" s="96">
        <v>4115</v>
      </c>
      <c r="D2908" s="10" t="str">
        <f t="shared" si="81"/>
        <v xml:space="preserve">Morchella  </v>
      </c>
      <c r="E2908" s="12" t="s">
        <v>9387</v>
      </c>
      <c r="I2908" s="12" t="s">
        <v>74</v>
      </c>
      <c r="L2908" s="12" t="s">
        <v>9403</v>
      </c>
      <c r="M2908" s="12" t="s">
        <v>9404</v>
      </c>
      <c r="O2908" s="82" t="s">
        <v>9405</v>
      </c>
      <c r="Q2908" s="54">
        <v>28255</v>
      </c>
    </row>
    <row r="2909" spans="1:24" ht="15" customHeight="1" x14ac:dyDescent="0.25">
      <c r="A2909" s="12" t="s">
        <v>3591</v>
      </c>
      <c r="B2909" s="96">
        <v>4116</v>
      </c>
      <c r="D2909" s="10" t="str">
        <f t="shared" si="81"/>
        <v>Microthia nepenthis (Henn.) Koukol &amp; Černý</v>
      </c>
      <c r="E2909" s="93" t="s">
        <v>9407</v>
      </c>
      <c r="F2909" s="93" t="s">
        <v>8854</v>
      </c>
      <c r="G2909" s="12" t="s">
        <v>8855</v>
      </c>
      <c r="H2909" s="12" t="s">
        <v>8856</v>
      </c>
      <c r="I2909" s="93" t="s">
        <v>74</v>
      </c>
      <c r="J2909" s="93" t="s">
        <v>5073</v>
      </c>
      <c r="L2909" s="93" t="s">
        <v>8857</v>
      </c>
      <c r="M2909" s="93" t="s">
        <v>8858</v>
      </c>
      <c r="O2909" s="99" t="s">
        <v>9408</v>
      </c>
      <c r="Q2909" s="54">
        <v>43152</v>
      </c>
      <c r="T2909" s="8" t="s">
        <v>3598</v>
      </c>
      <c r="U2909" s="8" t="s">
        <v>3598</v>
      </c>
      <c r="X2909" s="9" t="s">
        <v>9409</v>
      </c>
    </row>
    <row r="2910" spans="1:24" ht="15" customHeight="1" x14ac:dyDescent="0.25">
      <c r="A2910" s="12" t="s">
        <v>3591</v>
      </c>
      <c r="B2910" s="96">
        <v>4117</v>
      </c>
      <c r="D2910" s="10" t="str">
        <f>E2910&amp;" "&amp;F2910&amp;" "&amp;G2910</f>
        <v>Septonema lohmanii G. Delgado &amp; Koukol</v>
      </c>
      <c r="E2910" s="12" t="s">
        <v>9410</v>
      </c>
      <c r="F2910" s="12" t="s">
        <v>9411</v>
      </c>
      <c r="G2910" s="75" t="s">
        <v>9412</v>
      </c>
      <c r="H2910" s="38" t="s">
        <v>9413</v>
      </c>
      <c r="I2910" s="93" t="s">
        <v>74</v>
      </c>
      <c r="J2910" s="12" t="s">
        <v>5967</v>
      </c>
      <c r="K2910" s="12" t="s">
        <v>3739</v>
      </c>
      <c r="L2910" s="12" t="s">
        <v>9414</v>
      </c>
      <c r="M2910" s="12" t="s">
        <v>9415</v>
      </c>
      <c r="O2910" s="82" t="s">
        <v>9416</v>
      </c>
      <c r="Q2910" s="54">
        <v>42292</v>
      </c>
      <c r="S2910" s="8" t="s">
        <v>3598</v>
      </c>
      <c r="T2910" s="8" t="s">
        <v>9412</v>
      </c>
    </row>
    <row r="2911" spans="1:24" ht="15" customHeight="1" x14ac:dyDescent="0.25">
      <c r="A2911" s="12" t="s">
        <v>3591</v>
      </c>
      <c r="B2911" s="96">
        <v>4118</v>
      </c>
      <c r="D2911" s="10" t="str">
        <f t="shared" ref="D2911:D2917" si="83">E2911&amp;" "&amp;F2911&amp;" "&amp;G2911</f>
        <v xml:space="preserve">Lamprospora carbonicola Boudier </v>
      </c>
      <c r="E2911" s="12" t="s">
        <v>9417</v>
      </c>
      <c r="F2911" s="12" t="s">
        <v>9423</v>
      </c>
      <c r="G2911" s="12" t="s">
        <v>9422</v>
      </c>
      <c r="H2911" s="38" t="s">
        <v>9431</v>
      </c>
      <c r="I2911" s="93" t="s">
        <v>74</v>
      </c>
      <c r="J2911" s="12" t="s">
        <v>1203</v>
      </c>
      <c r="L2911" s="12" t="s">
        <v>5073</v>
      </c>
      <c r="M2911" s="12" t="s">
        <v>9470</v>
      </c>
      <c r="N2911" s="12">
        <v>528</v>
      </c>
      <c r="O2911" s="100" t="s">
        <v>9438</v>
      </c>
      <c r="P2911" s="118" t="s">
        <v>9448</v>
      </c>
      <c r="Q2911" s="119">
        <v>42651</v>
      </c>
      <c r="S2911" s="8" t="s">
        <v>9367</v>
      </c>
      <c r="T2911" s="8" t="s">
        <v>9367</v>
      </c>
    </row>
    <row r="2912" spans="1:24" ht="15" customHeight="1" x14ac:dyDescent="0.25">
      <c r="A2912" s="12" t="s">
        <v>3591</v>
      </c>
      <c r="B2912" s="96">
        <v>4119</v>
      </c>
      <c r="D2912" s="10" t="str">
        <f t="shared" si="83"/>
        <v xml:space="preserve">Lamprospora carbonicola Boudier </v>
      </c>
      <c r="E2912" s="12" t="s">
        <v>9417</v>
      </c>
      <c r="F2912" s="12" t="s">
        <v>9423</v>
      </c>
      <c r="G2912" s="12" t="s">
        <v>9422</v>
      </c>
      <c r="H2912" s="38" t="s">
        <v>9431</v>
      </c>
      <c r="I2912" s="93" t="s">
        <v>941</v>
      </c>
      <c r="J2912" s="12" t="s">
        <v>7146</v>
      </c>
      <c r="L2912" s="12" t="s">
        <v>9469</v>
      </c>
      <c r="M2912" s="12" t="s">
        <v>9468</v>
      </c>
      <c r="N2912" s="12">
        <v>1277</v>
      </c>
      <c r="O2912" s="100" t="s">
        <v>9438</v>
      </c>
      <c r="P2912" s="118" t="s">
        <v>9449</v>
      </c>
      <c r="Q2912" s="119">
        <v>42753</v>
      </c>
      <c r="S2912" s="8" t="s">
        <v>9367</v>
      </c>
      <c r="T2912" s="8" t="s">
        <v>9367</v>
      </c>
    </row>
    <row r="2913" spans="1:24" ht="15" customHeight="1" x14ac:dyDescent="0.25">
      <c r="A2913" s="12" t="s">
        <v>3591</v>
      </c>
      <c r="B2913" s="96">
        <v>4120</v>
      </c>
      <c r="D2913" s="10" t="str">
        <f t="shared" si="83"/>
        <v>Lamprospora densireticulata M. Vega, Sochorová, Janošík &amp; Martínez-Gil</v>
      </c>
      <c r="E2913" s="12" t="s">
        <v>9417</v>
      </c>
      <c r="F2913" s="12" t="s">
        <v>9424</v>
      </c>
      <c r="G2913" s="12" t="s">
        <v>9418</v>
      </c>
      <c r="H2913" s="38" t="s">
        <v>9432</v>
      </c>
      <c r="I2913" s="93" t="s">
        <v>2910</v>
      </c>
      <c r="J2913" s="12" t="s">
        <v>9467</v>
      </c>
      <c r="K2913" s="12" t="s">
        <v>9457</v>
      </c>
      <c r="L2913" s="12" t="s">
        <v>9465</v>
      </c>
      <c r="M2913" s="12" t="s">
        <v>9466</v>
      </c>
      <c r="N2913" s="12">
        <v>178</v>
      </c>
      <c r="O2913" s="100" t="s">
        <v>9439</v>
      </c>
      <c r="P2913" s="118" t="s">
        <v>9450</v>
      </c>
      <c r="Q2913" s="119">
        <v>42780</v>
      </c>
      <c r="S2913" s="8" t="s">
        <v>9445</v>
      </c>
      <c r="T2913" s="8" t="s">
        <v>9445</v>
      </c>
    </row>
    <row r="2914" spans="1:24" ht="15" customHeight="1" x14ac:dyDescent="0.25">
      <c r="A2914" s="12" t="s">
        <v>3591</v>
      </c>
      <c r="B2914" s="96">
        <v>4121</v>
      </c>
      <c r="D2914" s="10" t="str">
        <f t="shared" si="83"/>
        <v xml:space="preserve">Lamprospora dictydiola Boudier </v>
      </c>
      <c r="E2914" s="12" t="s">
        <v>9417</v>
      </c>
      <c r="F2914" s="12" t="s">
        <v>9425</v>
      </c>
      <c r="G2914" s="12" t="s">
        <v>9422</v>
      </c>
      <c r="H2914" s="38" t="s">
        <v>9433</v>
      </c>
      <c r="I2914" s="93" t="s">
        <v>74</v>
      </c>
      <c r="J2914" s="12" t="s">
        <v>1203</v>
      </c>
      <c r="L2914" s="12" t="s">
        <v>5073</v>
      </c>
      <c r="M2914" s="12" t="s">
        <v>9464</v>
      </c>
      <c r="N2914" s="12">
        <v>205</v>
      </c>
      <c r="O2914" s="100" t="s">
        <v>9440</v>
      </c>
      <c r="P2914" s="118" t="s">
        <v>9451</v>
      </c>
      <c r="Q2914" s="119">
        <v>42439</v>
      </c>
      <c r="S2914" s="8" t="s">
        <v>9367</v>
      </c>
      <c r="T2914" s="8" t="s">
        <v>9367</v>
      </c>
    </row>
    <row r="2915" spans="1:24" ht="15" customHeight="1" x14ac:dyDescent="0.25">
      <c r="A2915" s="12" t="s">
        <v>3591</v>
      </c>
      <c r="B2915" s="96">
        <v>4122</v>
      </c>
      <c r="D2915" s="10" t="str">
        <f t="shared" si="83"/>
        <v>Lamprospora miniata De Notaris</v>
      </c>
      <c r="E2915" s="12" t="s">
        <v>9417</v>
      </c>
      <c r="F2915" s="12" t="s">
        <v>9426</v>
      </c>
      <c r="G2915" s="12" t="s">
        <v>9419</v>
      </c>
      <c r="H2915" s="38" t="s">
        <v>9434</v>
      </c>
      <c r="I2915" s="93" t="s">
        <v>199</v>
      </c>
      <c r="J2915" s="12" t="s">
        <v>5755</v>
      </c>
      <c r="L2915" s="12" t="s">
        <v>9459</v>
      </c>
      <c r="M2915" s="12" t="s">
        <v>9456</v>
      </c>
      <c r="N2915" s="12">
        <v>206</v>
      </c>
      <c r="O2915" s="100" t="s">
        <v>9441</v>
      </c>
      <c r="P2915" s="118" t="s">
        <v>9452</v>
      </c>
      <c r="Q2915" s="119">
        <v>41627</v>
      </c>
      <c r="S2915" s="8" t="s">
        <v>9367</v>
      </c>
      <c r="T2915" s="8" t="s">
        <v>9367</v>
      </c>
    </row>
    <row r="2916" spans="1:24" ht="15" customHeight="1" x14ac:dyDescent="0.25">
      <c r="A2916" s="12" t="s">
        <v>3591</v>
      </c>
      <c r="B2916" s="96">
        <v>4123</v>
      </c>
      <c r="D2916" s="10" t="str">
        <f t="shared" si="83"/>
        <v>Lamprospora rehmii Benkert</v>
      </c>
      <c r="E2916" s="12" t="s">
        <v>9417</v>
      </c>
      <c r="F2916" s="12" t="s">
        <v>9430</v>
      </c>
      <c r="G2916" s="12" t="s">
        <v>9420</v>
      </c>
      <c r="H2916" s="38" t="s">
        <v>9435</v>
      </c>
      <c r="I2916" s="93" t="s">
        <v>941</v>
      </c>
      <c r="J2916" s="12" t="s">
        <v>9463</v>
      </c>
      <c r="K2916" s="12" t="s">
        <v>9461</v>
      </c>
      <c r="L2916" s="12" t="s">
        <v>9462</v>
      </c>
      <c r="M2916" s="12" t="s">
        <v>9460</v>
      </c>
      <c r="N2916" s="12">
        <v>1360</v>
      </c>
      <c r="O2916" s="100" t="s">
        <v>9442</v>
      </c>
      <c r="P2916" s="118" t="s">
        <v>9453</v>
      </c>
      <c r="Q2916" s="119">
        <v>43034</v>
      </c>
      <c r="S2916" s="8" t="s">
        <v>9446</v>
      </c>
      <c r="T2916" s="8" t="s">
        <v>9446</v>
      </c>
    </row>
    <row r="2917" spans="1:24" ht="15" customHeight="1" x14ac:dyDescent="0.25">
      <c r="A2917" s="12" t="s">
        <v>3591</v>
      </c>
      <c r="B2917" s="96">
        <v>4124</v>
      </c>
      <c r="D2917" s="10" t="str">
        <f t="shared" si="83"/>
        <v>Octospora pannosa M. Vega et al.</v>
      </c>
      <c r="E2917" s="12" t="s">
        <v>9428</v>
      </c>
      <c r="F2917" s="12" t="s">
        <v>9427</v>
      </c>
      <c r="G2917" s="12" t="s">
        <v>9421</v>
      </c>
      <c r="H2917" s="38" t="s">
        <v>9436</v>
      </c>
      <c r="I2917" s="93" t="s">
        <v>263</v>
      </c>
      <c r="J2917" s="12" t="s">
        <v>9476</v>
      </c>
      <c r="K2917" s="12" t="s">
        <v>9475</v>
      </c>
      <c r="L2917" s="12" t="s">
        <v>9473</v>
      </c>
      <c r="M2917" s="12" t="s">
        <v>9474</v>
      </c>
      <c r="N2917" s="12">
        <v>50</v>
      </c>
      <c r="O2917" s="100" t="s">
        <v>9443</v>
      </c>
      <c r="P2917" s="118" t="s">
        <v>9454</v>
      </c>
      <c r="Q2917" s="66">
        <v>43097</v>
      </c>
      <c r="S2917" s="8" t="s">
        <v>9447</v>
      </c>
      <c r="T2917" s="8" t="s">
        <v>9445</v>
      </c>
    </row>
    <row r="2918" spans="1:24" ht="15" customHeight="1" x14ac:dyDescent="0.25">
      <c r="A2918" s="12" t="s">
        <v>3591</v>
      </c>
      <c r="B2918" s="96">
        <v>4125</v>
      </c>
      <c r="D2918" s="10" t="str">
        <f>E2918&amp;" "&amp;F2918&amp;" "&amp;G2918</f>
        <v>Octospora svrcekii Benkert</v>
      </c>
      <c r="E2918" s="12" t="s">
        <v>9428</v>
      </c>
      <c r="F2918" s="12" t="s">
        <v>9429</v>
      </c>
      <c r="G2918" s="12" t="s">
        <v>9420</v>
      </c>
      <c r="H2918" s="38" t="s">
        <v>9437</v>
      </c>
      <c r="I2918" s="93" t="s">
        <v>199</v>
      </c>
      <c r="J2918" s="12" t="s">
        <v>1909</v>
      </c>
      <c r="K2918" s="12" t="s">
        <v>9472</v>
      </c>
      <c r="L2918" s="12" t="s">
        <v>9458</v>
      </c>
      <c r="M2918" s="12" t="s">
        <v>9471</v>
      </c>
      <c r="N2918" s="12">
        <v>370</v>
      </c>
      <c r="O2918" s="100" t="s">
        <v>9444</v>
      </c>
      <c r="P2918" s="118" t="s">
        <v>9455</v>
      </c>
      <c r="Q2918" s="54">
        <v>42366</v>
      </c>
      <c r="S2918" s="8" t="s">
        <v>9367</v>
      </c>
      <c r="T2918" s="8" t="s">
        <v>9367</v>
      </c>
    </row>
    <row r="2919" spans="1:24" ht="15" customHeight="1" x14ac:dyDescent="0.25">
      <c r="A2919" s="12" t="s">
        <v>3591</v>
      </c>
      <c r="B2919" s="96">
        <v>4126</v>
      </c>
      <c r="D2919" s="10" t="str">
        <f>E2919&amp;" "&amp;F2919&amp;" "&amp;G2919</f>
        <v>Septonema fasciculare (Corda) S. Hughes</v>
      </c>
      <c r="E2919" s="12" t="s">
        <v>9410</v>
      </c>
      <c r="F2919" s="12" t="s">
        <v>9477</v>
      </c>
      <c r="G2919" s="73" t="s">
        <v>7356</v>
      </c>
      <c r="H2919" s="38" t="s">
        <v>9478</v>
      </c>
      <c r="I2919" s="93" t="s">
        <v>74</v>
      </c>
      <c r="J2919" s="12" t="s">
        <v>6249</v>
      </c>
      <c r="K2919" s="12" t="s">
        <v>5331</v>
      </c>
      <c r="L2919" s="12" t="s">
        <v>9479</v>
      </c>
      <c r="M2919" s="12" t="s">
        <v>9480</v>
      </c>
      <c r="N2919" s="12">
        <v>450</v>
      </c>
      <c r="O2919" s="100" t="s">
        <v>5127</v>
      </c>
      <c r="P2919" s="19"/>
      <c r="Q2919" s="54">
        <v>42302</v>
      </c>
      <c r="S2919" s="8" t="s">
        <v>3598</v>
      </c>
      <c r="T2919" s="8" t="s">
        <v>3598</v>
      </c>
    </row>
    <row r="2920" spans="1:24" ht="15" customHeight="1" x14ac:dyDescent="0.25">
      <c r="A2920" s="12" t="s">
        <v>3591</v>
      </c>
      <c r="B2920" s="96">
        <v>4127</v>
      </c>
      <c r="D2920" s="10" t="str">
        <f>E2920&amp;" "&amp;F2920&amp;" "&amp;G2920</f>
        <v>Penicillium  paradoxum (Fennell &amp; Raper) Samson, Houbraken, Visagie &amp; Frisvald</v>
      </c>
      <c r="E2920" s="12" t="s">
        <v>9481</v>
      </c>
      <c r="F2920" s="12" t="s">
        <v>9482</v>
      </c>
      <c r="G2920" s="12" t="s">
        <v>9483</v>
      </c>
      <c r="H2920" s="38" t="s">
        <v>9484</v>
      </c>
      <c r="I2920" s="93" t="s">
        <v>74</v>
      </c>
      <c r="J2920" s="12" t="s">
        <v>9485</v>
      </c>
      <c r="L2920" s="12" t="s">
        <v>9486</v>
      </c>
      <c r="M2920" s="12" t="s">
        <v>9487</v>
      </c>
      <c r="O2920" s="100" t="s">
        <v>9488</v>
      </c>
      <c r="Q2920" s="12" t="s">
        <v>9489</v>
      </c>
      <c r="S2920" s="8" t="s">
        <v>7218</v>
      </c>
      <c r="T2920" s="8" t="s">
        <v>9490</v>
      </c>
      <c r="X2920" s="9" t="s">
        <v>9491</v>
      </c>
    </row>
    <row r="2921" spans="1:24" ht="15" customHeight="1" x14ac:dyDescent="0.25">
      <c r="A2921" s="12" t="s">
        <v>3591</v>
      </c>
      <c r="B2921" s="96">
        <v>4128</v>
      </c>
      <c r="D2921" s="10" t="str">
        <f>E2921&amp;" "&amp;F2921&amp;" "&amp;G2921</f>
        <v>Hermatomyces sphaericum (Sacc.) S. Hughes</v>
      </c>
      <c r="E2921" s="12" t="s">
        <v>9333</v>
      </c>
      <c r="F2921" s="12" t="s">
        <v>9351</v>
      </c>
      <c r="G2921" s="75" t="s">
        <v>9352</v>
      </c>
      <c r="H2921" s="38" t="s">
        <v>9353</v>
      </c>
      <c r="I2921" s="93" t="s">
        <v>1460</v>
      </c>
      <c r="J2921" s="12" t="s">
        <v>9492</v>
      </c>
      <c r="L2921" s="120" t="s">
        <v>9493</v>
      </c>
      <c r="N2921" s="121">
        <v>115</v>
      </c>
      <c r="O2921" s="120" t="s">
        <v>9497</v>
      </c>
      <c r="Q2921" s="122">
        <v>43308</v>
      </c>
      <c r="S2921" s="120" t="s">
        <v>3598</v>
      </c>
      <c r="T2921" s="120" t="s">
        <v>3598</v>
      </c>
    </row>
    <row r="2922" spans="1:24" ht="15" customHeight="1" x14ac:dyDescent="0.25">
      <c r="A2922" s="12" t="s">
        <v>3591</v>
      </c>
      <c r="B2922" s="96">
        <v>4129</v>
      </c>
      <c r="D2922" s="10" t="str">
        <f t="shared" ref="D2922:D2932" si="84">E2922&amp;" "&amp;F2922&amp;" "&amp;G2922</f>
        <v>Hermatomyces sphaericum (Sacc.) S. Hughes</v>
      </c>
      <c r="E2922" s="12" t="s">
        <v>9333</v>
      </c>
      <c r="F2922" s="12" t="s">
        <v>9351</v>
      </c>
      <c r="G2922" s="75" t="s">
        <v>9352</v>
      </c>
      <c r="H2922" s="38" t="s">
        <v>9353</v>
      </c>
      <c r="I2922" s="93" t="s">
        <v>1460</v>
      </c>
      <c r="J2922" s="12" t="s">
        <v>9492</v>
      </c>
      <c r="L2922" s="120" t="s">
        <v>9493</v>
      </c>
      <c r="N2922" s="121">
        <v>115</v>
      </c>
      <c r="O2922" s="120" t="s">
        <v>9497</v>
      </c>
      <c r="Q2922" s="122">
        <v>43308</v>
      </c>
      <c r="S2922" s="120" t="s">
        <v>3598</v>
      </c>
      <c r="T2922" s="120" t="s">
        <v>3598</v>
      </c>
    </row>
    <row r="2923" spans="1:24" ht="15" customHeight="1" x14ac:dyDescent="0.25">
      <c r="A2923" s="12" t="s">
        <v>3591</v>
      </c>
      <c r="B2923" s="96">
        <v>4130</v>
      </c>
      <c r="D2923" s="10" t="str">
        <f t="shared" si="84"/>
        <v>Hermatomyces sphaericum (Sacc.) S. Hughes</v>
      </c>
      <c r="E2923" s="12" t="s">
        <v>9333</v>
      </c>
      <c r="F2923" s="12" t="s">
        <v>9351</v>
      </c>
      <c r="G2923" s="75" t="s">
        <v>9352</v>
      </c>
      <c r="H2923" s="38" t="s">
        <v>9353</v>
      </c>
      <c r="I2923" s="93" t="s">
        <v>1460</v>
      </c>
      <c r="J2923" s="12" t="s">
        <v>9492</v>
      </c>
      <c r="L2923" s="120" t="s">
        <v>9493</v>
      </c>
      <c r="N2923" s="121">
        <v>115</v>
      </c>
      <c r="O2923" s="120" t="s">
        <v>9497</v>
      </c>
      <c r="Q2923" s="122">
        <v>43308</v>
      </c>
      <c r="S2923" s="120" t="s">
        <v>3598</v>
      </c>
      <c r="T2923" s="120" t="s">
        <v>3598</v>
      </c>
    </row>
    <row r="2924" spans="1:24" ht="15" customHeight="1" x14ac:dyDescent="0.25">
      <c r="A2924" s="12" t="s">
        <v>3591</v>
      </c>
      <c r="B2924" s="96">
        <v>4131</v>
      </c>
      <c r="D2924" s="10" t="str">
        <f t="shared" si="84"/>
        <v>Hermatomyces sphaericum (Sacc.) S. Hughes</v>
      </c>
      <c r="E2924" s="12" t="s">
        <v>9333</v>
      </c>
      <c r="F2924" s="12" t="s">
        <v>9351</v>
      </c>
      <c r="G2924" s="75" t="s">
        <v>9352</v>
      </c>
      <c r="H2924" s="38" t="s">
        <v>9353</v>
      </c>
      <c r="I2924" s="93" t="s">
        <v>1460</v>
      </c>
      <c r="J2924" s="12" t="s">
        <v>9492</v>
      </c>
      <c r="L2924" s="120" t="s">
        <v>9493</v>
      </c>
      <c r="N2924" s="121">
        <v>115</v>
      </c>
      <c r="O2924" s="120" t="s">
        <v>9497</v>
      </c>
      <c r="Q2924" s="122">
        <v>43308</v>
      </c>
      <c r="S2924" s="120" t="s">
        <v>3598</v>
      </c>
      <c r="T2924" s="120" t="s">
        <v>3598</v>
      </c>
    </row>
    <row r="2925" spans="1:24" ht="15" customHeight="1" x14ac:dyDescent="0.25">
      <c r="A2925" s="12" t="s">
        <v>3591</v>
      </c>
      <c r="B2925" s="96">
        <v>4132</v>
      </c>
      <c r="D2925" s="10" t="str">
        <f t="shared" si="84"/>
        <v>Hermatomyces sphaericum (Sacc.) S. Hughes</v>
      </c>
      <c r="E2925" s="12" t="s">
        <v>9333</v>
      </c>
      <c r="F2925" s="12" t="s">
        <v>9351</v>
      </c>
      <c r="G2925" s="75" t="s">
        <v>9352</v>
      </c>
      <c r="H2925" s="38" t="s">
        <v>9353</v>
      </c>
      <c r="I2925" s="93" t="s">
        <v>1460</v>
      </c>
      <c r="J2925" s="12" t="s">
        <v>9492</v>
      </c>
      <c r="L2925" s="120" t="s">
        <v>9493</v>
      </c>
      <c r="N2925" s="121">
        <v>115</v>
      </c>
      <c r="O2925" s="120" t="s">
        <v>9497</v>
      </c>
      <c r="Q2925" s="122">
        <v>43308</v>
      </c>
      <c r="S2925" s="120" t="s">
        <v>3598</v>
      </c>
      <c r="T2925" s="120" t="s">
        <v>3598</v>
      </c>
    </row>
    <row r="2926" spans="1:24" ht="15" customHeight="1" x14ac:dyDescent="0.25">
      <c r="A2926" s="12" t="s">
        <v>3591</v>
      </c>
      <c r="B2926" s="96">
        <v>4133</v>
      </c>
      <c r="D2926" s="10" t="str">
        <f t="shared" si="84"/>
        <v>Hermatomyces sphaericum (Sacc.) S. Hughes</v>
      </c>
      <c r="E2926" s="12" t="s">
        <v>9333</v>
      </c>
      <c r="F2926" s="12" t="s">
        <v>9351</v>
      </c>
      <c r="G2926" s="75" t="s">
        <v>9352</v>
      </c>
      <c r="H2926" s="38" t="s">
        <v>9353</v>
      </c>
      <c r="I2926" s="93" t="s">
        <v>1460</v>
      </c>
      <c r="J2926" s="12" t="s">
        <v>9492</v>
      </c>
      <c r="L2926" s="120" t="s">
        <v>9493</v>
      </c>
      <c r="N2926" s="121">
        <v>115</v>
      </c>
      <c r="O2926" s="120" t="s">
        <v>9497</v>
      </c>
      <c r="Q2926" s="122">
        <v>43308</v>
      </c>
      <c r="S2926" s="120" t="s">
        <v>3598</v>
      </c>
      <c r="T2926" s="120" t="s">
        <v>3598</v>
      </c>
    </row>
    <row r="2927" spans="1:24" ht="15" customHeight="1" x14ac:dyDescent="0.25">
      <c r="A2927" s="12" t="s">
        <v>3591</v>
      </c>
      <c r="B2927" s="96">
        <v>4134</v>
      </c>
      <c r="D2927" s="10" t="str">
        <f t="shared" si="84"/>
        <v>Hermatomyces sphaericum (Sacc.) S. Hughes</v>
      </c>
      <c r="E2927" s="12" t="s">
        <v>9333</v>
      </c>
      <c r="F2927" s="12" t="s">
        <v>9351</v>
      </c>
      <c r="G2927" s="75" t="s">
        <v>9352</v>
      </c>
      <c r="H2927" s="38" t="s">
        <v>9353</v>
      </c>
      <c r="I2927" s="93" t="s">
        <v>1460</v>
      </c>
      <c r="J2927" s="12" t="s">
        <v>9492</v>
      </c>
      <c r="L2927" s="120" t="s">
        <v>9493</v>
      </c>
      <c r="N2927" s="121">
        <v>115</v>
      </c>
      <c r="O2927" s="120" t="s">
        <v>9497</v>
      </c>
      <c r="Q2927" s="122">
        <v>43308</v>
      </c>
      <c r="S2927" s="120" t="s">
        <v>3598</v>
      </c>
      <c r="T2927" s="120" t="s">
        <v>3598</v>
      </c>
    </row>
    <row r="2928" spans="1:24" ht="15" customHeight="1" x14ac:dyDescent="0.25">
      <c r="A2928" s="12" t="s">
        <v>3591</v>
      </c>
      <c r="B2928" s="96">
        <v>4135</v>
      </c>
      <c r="D2928" s="10" t="str">
        <f t="shared" si="84"/>
        <v>Hermatomyces sphaericum (Sacc.) S. Hughes</v>
      </c>
      <c r="E2928" s="12" t="s">
        <v>9333</v>
      </c>
      <c r="F2928" s="12" t="s">
        <v>9351</v>
      </c>
      <c r="G2928" s="75" t="s">
        <v>9352</v>
      </c>
      <c r="H2928" s="38" t="s">
        <v>9353</v>
      </c>
      <c r="I2928" s="93" t="s">
        <v>1460</v>
      </c>
      <c r="J2928" s="12" t="s">
        <v>9492</v>
      </c>
      <c r="L2928" s="120" t="s">
        <v>9494</v>
      </c>
      <c r="N2928" s="121">
        <v>325</v>
      </c>
      <c r="O2928" s="120" t="s">
        <v>9497</v>
      </c>
      <c r="Q2928" s="122">
        <v>43297</v>
      </c>
      <c r="S2928" s="120" t="s">
        <v>3598</v>
      </c>
      <c r="T2928" s="120" t="s">
        <v>3598</v>
      </c>
    </row>
    <row r="2929" spans="1:22" ht="15" customHeight="1" x14ac:dyDescent="0.25">
      <c r="A2929" s="12" t="s">
        <v>3591</v>
      </c>
      <c r="B2929" s="96">
        <v>4136</v>
      </c>
      <c r="D2929" s="10" t="str">
        <f t="shared" si="84"/>
        <v>Hermatomyces sphaericum (Sacc.) S. Hughes</v>
      </c>
      <c r="E2929" s="12" t="s">
        <v>9333</v>
      </c>
      <c r="F2929" s="12" t="s">
        <v>9351</v>
      </c>
      <c r="G2929" s="75" t="s">
        <v>9352</v>
      </c>
      <c r="H2929" s="38" t="s">
        <v>9353</v>
      </c>
      <c r="I2929" s="93" t="s">
        <v>1460</v>
      </c>
      <c r="J2929" s="12" t="s">
        <v>9492</v>
      </c>
      <c r="L2929" s="120" t="s">
        <v>9494</v>
      </c>
      <c r="N2929" s="121">
        <v>325</v>
      </c>
      <c r="O2929" s="120" t="s">
        <v>9497</v>
      </c>
      <c r="Q2929" s="122">
        <v>43297</v>
      </c>
      <c r="S2929" s="120" t="s">
        <v>3598</v>
      </c>
      <c r="T2929" s="120" t="s">
        <v>5428</v>
      </c>
    </row>
    <row r="2930" spans="1:22" ht="15" customHeight="1" x14ac:dyDescent="0.25">
      <c r="A2930" s="12" t="s">
        <v>3591</v>
      </c>
      <c r="B2930" s="96">
        <v>4137</v>
      </c>
      <c r="D2930" s="10" t="str">
        <f t="shared" si="84"/>
        <v>Hermatomyces sphaericum (Sacc.) S. Hughes</v>
      </c>
      <c r="E2930" s="12" t="s">
        <v>9333</v>
      </c>
      <c r="F2930" s="12" t="s">
        <v>9351</v>
      </c>
      <c r="G2930" s="75" t="s">
        <v>9352</v>
      </c>
      <c r="H2930" s="38" t="s">
        <v>9353</v>
      </c>
      <c r="I2930" s="93" t="s">
        <v>1460</v>
      </c>
      <c r="J2930" s="12" t="s">
        <v>9492</v>
      </c>
      <c r="L2930" s="120" t="s">
        <v>9494</v>
      </c>
      <c r="N2930" s="121">
        <v>325</v>
      </c>
      <c r="O2930" s="120" t="s">
        <v>9497</v>
      </c>
      <c r="Q2930" s="122">
        <v>43297</v>
      </c>
      <c r="S2930" s="120" t="s">
        <v>3598</v>
      </c>
      <c r="T2930" s="120" t="s">
        <v>3598</v>
      </c>
    </row>
    <row r="2931" spans="1:22" ht="15" customHeight="1" x14ac:dyDescent="0.25">
      <c r="A2931" s="12" t="s">
        <v>3591</v>
      </c>
      <c r="B2931" s="96">
        <v>4138</v>
      </c>
      <c r="D2931" s="10" t="str">
        <f t="shared" si="84"/>
        <v>Hermatomyces sphaericum (Sacc.) S. Hughes</v>
      </c>
      <c r="E2931" s="12" t="s">
        <v>9333</v>
      </c>
      <c r="F2931" s="12" t="s">
        <v>9351</v>
      </c>
      <c r="G2931" s="75" t="s">
        <v>9352</v>
      </c>
      <c r="H2931" s="38" t="s">
        <v>9353</v>
      </c>
      <c r="I2931" s="93" t="s">
        <v>1460</v>
      </c>
      <c r="J2931" s="12" t="s">
        <v>9492</v>
      </c>
      <c r="L2931" s="120" t="s">
        <v>9495</v>
      </c>
      <c r="N2931" s="121">
        <v>325</v>
      </c>
      <c r="O2931" s="120" t="s">
        <v>9497</v>
      </c>
      <c r="Q2931" s="122">
        <v>43297</v>
      </c>
      <c r="S2931" s="120" t="s">
        <v>3598</v>
      </c>
      <c r="T2931" s="120" t="s">
        <v>3598</v>
      </c>
    </row>
    <row r="2932" spans="1:22" ht="15" customHeight="1" x14ac:dyDescent="0.25">
      <c r="A2932" s="12" t="s">
        <v>3591</v>
      </c>
      <c r="B2932" s="96">
        <v>4139</v>
      </c>
      <c r="D2932" s="10" t="str">
        <f t="shared" si="84"/>
        <v>Hermatomyces sphaericum (Sacc.) S. Hughes</v>
      </c>
      <c r="E2932" s="12" t="s">
        <v>9333</v>
      </c>
      <c r="F2932" s="12" t="s">
        <v>9351</v>
      </c>
      <c r="G2932" s="75" t="s">
        <v>9352</v>
      </c>
      <c r="H2932" s="38" t="s">
        <v>9353</v>
      </c>
      <c r="I2932" s="93" t="s">
        <v>1460</v>
      </c>
      <c r="J2932" s="12" t="s">
        <v>9492</v>
      </c>
      <c r="L2932" s="120" t="s">
        <v>9496</v>
      </c>
      <c r="N2932" s="121">
        <v>875</v>
      </c>
      <c r="O2932" s="120" t="s">
        <v>9497</v>
      </c>
      <c r="Q2932" s="122">
        <v>43296</v>
      </c>
      <c r="S2932" s="120" t="s">
        <v>3598</v>
      </c>
      <c r="T2932" s="120" t="s">
        <v>3598</v>
      </c>
    </row>
    <row r="2933" spans="1:22" ht="15" customHeight="1" x14ac:dyDescent="0.25">
      <c r="A2933" s="123" t="s">
        <v>24</v>
      </c>
      <c r="B2933" s="123">
        <v>4140</v>
      </c>
      <c r="C2933" s="124" t="s">
        <v>9498</v>
      </c>
      <c r="D2933" s="123" t="str">
        <f>CONCATENATE(E2933," ",F2933," ",G2933)</f>
        <v>Cladonia amaurocraea (Flörke) Schaer.</v>
      </c>
      <c r="E2933" s="123" t="s">
        <v>26</v>
      </c>
      <c r="F2933" s="47" t="s">
        <v>302</v>
      </c>
      <c r="G2933" s="123" t="s">
        <v>6247</v>
      </c>
      <c r="H2933" s="125" t="s">
        <v>343</v>
      </c>
      <c r="I2933" s="123"/>
      <c r="J2933" s="123"/>
      <c r="K2933" s="123" t="s">
        <v>9499</v>
      </c>
      <c r="L2933" s="126" t="s">
        <v>9500</v>
      </c>
      <c r="M2933" s="123">
        <v>130</v>
      </c>
      <c r="N2933" s="125"/>
      <c r="O2933" s="123" t="s">
        <v>9501</v>
      </c>
      <c r="P2933" s="123" t="s">
        <v>9502</v>
      </c>
      <c r="Q2933" s="127" t="s">
        <v>9503</v>
      </c>
      <c r="R2933" s="123"/>
      <c r="S2933" s="123"/>
      <c r="T2933" s="123"/>
      <c r="U2933" s="123"/>
      <c r="V2933" s="123"/>
    </row>
    <row r="2934" spans="1:22" ht="15" customHeight="1" x14ac:dyDescent="0.25">
      <c r="A2934" s="123" t="s">
        <v>24</v>
      </c>
      <c r="B2934" s="123">
        <v>4141</v>
      </c>
      <c r="C2934" s="123" t="s">
        <v>9504</v>
      </c>
      <c r="D2934" s="123" t="str">
        <f t="shared" ref="D2934:D2944" si="85">CONCATENATE(E2934," ",F2934," ",G2934)</f>
        <v xml:space="preserve">Cladonia arbuscula (Wallr.) Flot. </v>
      </c>
      <c r="E2934" s="123" t="s">
        <v>26</v>
      </c>
      <c r="F2934" s="138" t="s">
        <v>2300</v>
      </c>
      <c r="G2934" s="123" t="s">
        <v>9505</v>
      </c>
      <c r="H2934" s="125" t="s">
        <v>343</v>
      </c>
      <c r="I2934" s="123"/>
      <c r="J2934" s="123"/>
      <c r="K2934" s="19" t="s">
        <v>9506</v>
      </c>
      <c r="L2934" s="128" t="s">
        <v>9507</v>
      </c>
      <c r="M2934" s="123">
        <v>1.5</v>
      </c>
      <c r="N2934" s="125"/>
      <c r="O2934" s="123" t="s">
        <v>9508</v>
      </c>
      <c r="P2934" s="123" t="s">
        <v>9509</v>
      </c>
      <c r="Q2934" s="127" t="s">
        <v>9503</v>
      </c>
      <c r="R2934" s="123"/>
      <c r="S2934" s="123"/>
      <c r="T2934" s="123"/>
      <c r="U2934" s="123"/>
      <c r="V2934" s="123"/>
    </row>
    <row r="2935" spans="1:22" ht="15" customHeight="1" x14ac:dyDescent="0.25">
      <c r="A2935" s="123" t="s">
        <v>24</v>
      </c>
      <c r="B2935" s="123">
        <v>4142</v>
      </c>
      <c r="C2935" s="124" t="s">
        <v>9510</v>
      </c>
      <c r="D2935" s="123" t="str">
        <f t="shared" si="85"/>
        <v>Cladonia bellidiflora (Ach.) Schaer.</v>
      </c>
      <c r="E2935" s="123" t="s">
        <v>26</v>
      </c>
      <c r="F2935" s="47" t="s">
        <v>308</v>
      </c>
      <c r="G2935" s="19" t="s">
        <v>2301</v>
      </c>
      <c r="H2935" s="125" t="s">
        <v>343</v>
      </c>
      <c r="I2935" s="19"/>
      <c r="J2935" s="19"/>
      <c r="K2935" s="19" t="s">
        <v>9499</v>
      </c>
      <c r="L2935" s="126" t="s">
        <v>9500</v>
      </c>
      <c r="M2935" s="123">
        <v>130</v>
      </c>
      <c r="N2935" s="125"/>
      <c r="O2935" s="123" t="s">
        <v>9501</v>
      </c>
      <c r="P2935" s="123" t="s">
        <v>9502</v>
      </c>
      <c r="Q2935" s="127" t="s">
        <v>9503</v>
      </c>
      <c r="R2935" s="123"/>
      <c r="S2935" s="123"/>
      <c r="T2935" s="123"/>
      <c r="U2935" s="123"/>
      <c r="V2935" s="123"/>
    </row>
    <row r="2936" spans="1:22" ht="15" customHeight="1" x14ac:dyDescent="0.25">
      <c r="A2936" s="123" t="s">
        <v>24</v>
      </c>
      <c r="B2936" s="123">
        <v>4143</v>
      </c>
      <c r="C2936" s="123" t="s">
        <v>9511</v>
      </c>
      <c r="D2936" s="123" t="str">
        <f t="shared" si="85"/>
        <v>Cladonia bellidiflora (Ach.) Schaer.</v>
      </c>
      <c r="E2936" s="123" t="s">
        <v>26</v>
      </c>
      <c r="F2936" s="19" t="s">
        <v>308</v>
      </c>
      <c r="G2936" s="19" t="s">
        <v>2301</v>
      </c>
      <c r="H2936" s="125" t="s">
        <v>343</v>
      </c>
      <c r="I2936" s="19"/>
      <c r="J2936" s="19"/>
      <c r="K2936" s="19" t="s">
        <v>9512</v>
      </c>
      <c r="L2936" s="126" t="s">
        <v>9513</v>
      </c>
      <c r="M2936" s="123">
        <v>43</v>
      </c>
      <c r="N2936" s="125"/>
      <c r="O2936" s="123" t="s">
        <v>9514</v>
      </c>
      <c r="P2936" s="19" t="s">
        <v>9515</v>
      </c>
      <c r="Q2936" s="127" t="s">
        <v>9503</v>
      </c>
      <c r="R2936" s="123"/>
      <c r="S2936" s="123"/>
      <c r="T2936" s="123"/>
      <c r="U2936" s="123"/>
      <c r="V2936" s="123"/>
    </row>
    <row r="2937" spans="1:22" ht="15" customHeight="1" x14ac:dyDescent="0.25">
      <c r="A2937" s="123" t="s">
        <v>24</v>
      </c>
      <c r="B2937" s="123">
        <v>4144</v>
      </c>
      <c r="C2937" s="123" t="s">
        <v>9516</v>
      </c>
      <c r="D2937" s="123" t="str">
        <f t="shared" si="85"/>
        <v>Cladonia bellidiflora (Ach.) Schaer.</v>
      </c>
      <c r="E2937" s="123" t="s">
        <v>26</v>
      </c>
      <c r="F2937" s="19" t="s">
        <v>308</v>
      </c>
      <c r="G2937" s="19" t="s">
        <v>2301</v>
      </c>
      <c r="H2937" s="125" t="s">
        <v>343</v>
      </c>
      <c r="I2937" s="19"/>
      <c r="J2937" s="19"/>
      <c r="K2937" s="19" t="s">
        <v>9517</v>
      </c>
      <c r="L2937" s="128" t="s">
        <v>9518</v>
      </c>
      <c r="M2937" s="123">
        <v>447</v>
      </c>
      <c r="N2937" s="125"/>
      <c r="O2937" s="123" t="s">
        <v>9519</v>
      </c>
      <c r="P2937" s="123" t="s">
        <v>9520</v>
      </c>
      <c r="Q2937" s="127" t="s">
        <v>9503</v>
      </c>
      <c r="R2937" s="123"/>
      <c r="S2937" s="123"/>
      <c r="T2937" s="123"/>
      <c r="U2937" s="123"/>
      <c r="V2937" s="123"/>
    </row>
    <row r="2938" spans="1:22" ht="15" customHeight="1" x14ac:dyDescent="0.25">
      <c r="A2938" s="123" t="s">
        <v>24</v>
      </c>
      <c r="B2938" s="123">
        <v>4145</v>
      </c>
      <c r="C2938" s="123" t="s">
        <v>9521</v>
      </c>
      <c r="D2938" s="123" t="str">
        <f t="shared" si="85"/>
        <v>Cladonia bellidiflora (Ach.) Schaer.</v>
      </c>
      <c r="E2938" s="123" t="s">
        <v>26</v>
      </c>
      <c r="F2938" s="19" t="s">
        <v>308</v>
      </c>
      <c r="G2938" s="19" t="s">
        <v>2301</v>
      </c>
      <c r="H2938" s="129" t="s">
        <v>4302</v>
      </c>
      <c r="I2938" s="19"/>
      <c r="J2938" s="19"/>
      <c r="K2938" s="19" t="s">
        <v>9522</v>
      </c>
      <c r="L2938" s="126" t="s">
        <v>9523</v>
      </c>
      <c r="M2938" s="123">
        <v>351</v>
      </c>
      <c r="N2938" s="129"/>
      <c r="O2938" s="123" t="s">
        <v>9524</v>
      </c>
      <c r="P2938" s="123" t="s">
        <v>9525</v>
      </c>
      <c r="Q2938" s="127" t="s">
        <v>9503</v>
      </c>
      <c r="R2938" s="123"/>
      <c r="S2938" s="123"/>
      <c r="T2938" s="123"/>
      <c r="U2938" s="123"/>
      <c r="V2938" s="123"/>
    </row>
    <row r="2939" spans="1:22" ht="15" customHeight="1" x14ac:dyDescent="0.25">
      <c r="A2939" s="123" t="s">
        <v>24</v>
      </c>
      <c r="B2939" s="123">
        <v>4146</v>
      </c>
      <c r="C2939" s="123" t="s">
        <v>9526</v>
      </c>
      <c r="D2939" s="123" t="str">
        <f t="shared" si="85"/>
        <v>Cladonia bellidiflora (Ach.) Schaer.</v>
      </c>
      <c r="E2939" s="123" t="s">
        <v>26</v>
      </c>
      <c r="F2939" s="19" t="s">
        <v>308</v>
      </c>
      <c r="G2939" s="19" t="s">
        <v>2301</v>
      </c>
      <c r="H2939" s="129" t="s">
        <v>4302</v>
      </c>
      <c r="I2939" s="19"/>
      <c r="J2939" s="19"/>
      <c r="K2939" s="19" t="s">
        <v>9527</v>
      </c>
      <c r="L2939" s="126" t="s">
        <v>9528</v>
      </c>
      <c r="M2939" s="123">
        <v>352</v>
      </c>
      <c r="N2939" s="129"/>
      <c r="O2939" s="123" t="s">
        <v>9529</v>
      </c>
      <c r="P2939" s="19" t="s">
        <v>9530</v>
      </c>
      <c r="Q2939" s="127" t="s">
        <v>9503</v>
      </c>
      <c r="R2939" s="123"/>
      <c r="S2939" s="123"/>
      <c r="T2939" s="123"/>
      <c r="U2939" s="123"/>
      <c r="V2939" s="123"/>
    </row>
    <row r="2940" spans="1:22" ht="15" customHeight="1" x14ac:dyDescent="0.25">
      <c r="A2940" s="123" t="s">
        <v>24</v>
      </c>
      <c r="B2940" s="123">
        <v>4147</v>
      </c>
      <c r="C2940" s="124" t="s">
        <v>9531</v>
      </c>
      <c r="D2940" s="123" t="str">
        <f t="shared" si="85"/>
        <v>Cladonia cariosa (Ach.) Spreng.</v>
      </c>
      <c r="E2940" s="123" t="s">
        <v>26</v>
      </c>
      <c r="F2940" s="47" t="s">
        <v>1496</v>
      </c>
      <c r="G2940" s="19" t="s">
        <v>6810</v>
      </c>
      <c r="H2940" s="129" t="s">
        <v>4302</v>
      </c>
      <c r="I2940" s="19"/>
      <c r="J2940" s="19"/>
      <c r="K2940" s="19" t="s">
        <v>9532</v>
      </c>
      <c r="L2940" s="128" t="s">
        <v>9533</v>
      </c>
      <c r="M2940" s="123">
        <v>254.5</v>
      </c>
      <c r="N2940" s="129"/>
      <c r="O2940" s="123" t="s">
        <v>9534</v>
      </c>
      <c r="P2940" s="123" t="s">
        <v>9535</v>
      </c>
      <c r="Q2940" s="127" t="s">
        <v>9503</v>
      </c>
      <c r="R2940" s="127" t="s">
        <v>1067</v>
      </c>
      <c r="S2940" s="123"/>
      <c r="T2940" s="123"/>
      <c r="U2940" s="123"/>
      <c r="V2940" s="123"/>
    </row>
    <row r="2941" spans="1:22" ht="15" customHeight="1" x14ac:dyDescent="0.25">
      <c r="A2941" s="123" t="s">
        <v>24</v>
      </c>
      <c r="B2941" s="123">
        <v>4148</v>
      </c>
      <c r="C2941" s="124" t="s">
        <v>9536</v>
      </c>
      <c r="D2941" s="123" t="str">
        <f t="shared" si="85"/>
        <v>Cladonia cariosa (Ach.) Spreng.</v>
      </c>
      <c r="E2941" s="123" t="s">
        <v>26</v>
      </c>
      <c r="F2941" s="47" t="s">
        <v>1496</v>
      </c>
      <c r="G2941" s="19" t="s">
        <v>6810</v>
      </c>
      <c r="H2941" s="129" t="s">
        <v>4302</v>
      </c>
      <c r="I2941" s="19"/>
      <c r="J2941" s="19"/>
      <c r="K2941" s="19" t="s">
        <v>9537</v>
      </c>
      <c r="L2941" s="126" t="s">
        <v>9538</v>
      </c>
      <c r="M2941" s="123">
        <v>322</v>
      </c>
      <c r="N2941" s="129"/>
      <c r="O2941" s="123" t="s">
        <v>9539</v>
      </c>
      <c r="P2941" s="123" t="s">
        <v>9540</v>
      </c>
      <c r="Q2941" s="127" t="s">
        <v>9503</v>
      </c>
      <c r="R2941" s="127" t="s">
        <v>1067</v>
      </c>
      <c r="S2941" s="123"/>
      <c r="T2941" s="123"/>
      <c r="U2941" s="123"/>
      <c r="V2941" s="123"/>
    </row>
    <row r="2942" spans="1:22" ht="15" customHeight="1" x14ac:dyDescent="0.25">
      <c r="A2942" s="123" t="s">
        <v>24</v>
      </c>
      <c r="B2942" s="123">
        <v>4149</v>
      </c>
      <c r="C2942" s="123" t="s">
        <v>9541</v>
      </c>
      <c r="D2942" s="123" t="str">
        <f t="shared" si="85"/>
        <v>Cladonia cariosa (Ach.) Spreng.</v>
      </c>
      <c r="E2942" s="123" t="s">
        <v>26</v>
      </c>
      <c r="F2942" s="19" t="s">
        <v>1496</v>
      </c>
      <c r="G2942" s="19" t="s">
        <v>6810</v>
      </c>
      <c r="H2942" s="129" t="s">
        <v>4302</v>
      </c>
      <c r="I2942" s="19"/>
      <c r="J2942" s="19"/>
      <c r="K2942" s="19" t="s">
        <v>9542</v>
      </c>
      <c r="L2942" s="126" t="s">
        <v>9543</v>
      </c>
      <c r="M2942" s="123">
        <v>211</v>
      </c>
      <c r="N2942" s="129"/>
      <c r="O2942" s="123" t="s">
        <v>9544</v>
      </c>
      <c r="P2942" s="123" t="s">
        <v>9545</v>
      </c>
      <c r="Q2942" s="127" t="s">
        <v>9503</v>
      </c>
      <c r="R2942" s="127" t="s">
        <v>1067</v>
      </c>
      <c r="S2942" s="123"/>
      <c r="T2942" s="123"/>
      <c r="U2942" s="123"/>
      <c r="V2942" s="123"/>
    </row>
    <row r="2943" spans="1:22" ht="15" customHeight="1" x14ac:dyDescent="0.25">
      <c r="A2943" s="123" t="s">
        <v>24</v>
      </c>
      <c r="B2943" s="123">
        <v>4150</v>
      </c>
      <c r="C2943" s="123" t="s">
        <v>9546</v>
      </c>
      <c r="D2943" s="123" t="str">
        <f t="shared" si="85"/>
        <v>Cladonia cervicornis (Ach.) Flot. s. str.</v>
      </c>
      <c r="E2943" s="123" t="s">
        <v>26</v>
      </c>
      <c r="F2943" s="19" t="s">
        <v>397</v>
      </c>
      <c r="G2943" s="19" t="s">
        <v>9547</v>
      </c>
      <c r="H2943" s="19" t="s">
        <v>263</v>
      </c>
      <c r="I2943" s="19"/>
      <c r="J2943" s="19"/>
      <c r="K2943" s="19" t="s">
        <v>9548</v>
      </c>
      <c r="L2943" s="126" t="s">
        <v>9549</v>
      </c>
      <c r="M2943" s="19">
        <v>72</v>
      </c>
      <c r="N2943" s="19"/>
      <c r="O2943" s="123" t="s">
        <v>9550</v>
      </c>
      <c r="P2943" s="130">
        <v>42836</v>
      </c>
      <c r="Q2943" s="123" t="s">
        <v>33</v>
      </c>
      <c r="R2943" s="123"/>
      <c r="S2943" s="123"/>
      <c r="T2943" s="123"/>
      <c r="U2943" s="123"/>
      <c r="V2943" s="123"/>
    </row>
    <row r="2944" spans="1:22" ht="15" customHeight="1" x14ac:dyDescent="0.25">
      <c r="A2944" s="123" t="s">
        <v>24</v>
      </c>
      <c r="B2944" s="123">
        <v>4151</v>
      </c>
      <c r="C2944" s="127" t="s">
        <v>9551</v>
      </c>
      <c r="D2944" s="123" t="str">
        <f t="shared" si="85"/>
        <v>Cladonia cf. chlorophaea gr. (Flörke ex Sommerf.) Spreng.</v>
      </c>
      <c r="E2944" s="123" t="s">
        <v>26</v>
      </c>
      <c r="F2944" s="19" t="s">
        <v>9552</v>
      </c>
      <c r="G2944" s="73" t="s">
        <v>4889</v>
      </c>
      <c r="H2944" s="19" t="s">
        <v>263</v>
      </c>
      <c r="I2944" s="19"/>
      <c r="J2944" s="19"/>
      <c r="K2944" s="19" t="s">
        <v>9548</v>
      </c>
      <c r="L2944" s="126" t="s">
        <v>9549</v>
      </c>
      <c r="M2944" s="19">
        <v>72</v>
      </c>
      <c r="N2944" s="19"/>
      <c r="O2944" s="123" t="s">
        <v>9550</v>
      </c>
      <c r="P2944" s="130">
        <v>42836</v>
      </c>
      <c r="Q2944" s="123" t="s">
        <v>33</v>
      </c>
      <c r="R2944" s="123" t="s">
        <v>1067</v>
      </c>
      <c r="S2944" s="123"/>
      <c r="T2944" s="123" t="s">
        <v>34</v>
      </c>
      <c r="U2944" s="123"/>
      <c r="V2944" s="123"/>
    </row>
    <row r="2945" spans="1:22" ht="15" customHeight="1" x14ac:dyDescent="0.25">
      <c r="A2945" s="123" t="s">
        <v>24</v>
      </c>
      <c r="B2945" s="123">
        <v>4152</v>
      </c>
      <c r="C2945" s="127" t="s">
        <v>9553</v>
      </c>
      <c r="D2945" s="123"/>
      <c r="E2945" s="123" t="s">
        <v>26</v>
      </c>
      <c r="F2945" s="138" t="s">
        <v>9554</v>
      </c>
      <c r="G2945" s="123"/>
      <c r="H2945" s="129" t="s">
        <v>343</v>
      </c>
      <c r="I2945" s="19"/>
      <c r="J2945" s="19"/>
      <c r="K2945" s="19" t="s">
        <v>9506</v>
      </c>
      <c r="L2945" s="126" t="s">
        <v>9507</v>
      </c>
      <c r="M2945" s="19">
        <v>1.5</v>
      </c>
      <c r="N2945" s="129"/>
      <c r="O2945" s="123" t="s">
        <v>9508</v>
      </c>
      <c r="P2945" s="123" t="s">
        <v>9509</v>
      </c>
      <c r="Q2945" s="127" t="s">
        <v>9503</v>
      </c>
      <c r="R2945" s="123"/>
      <c r="S2945" s="123"/>
      <c r="T2945" s="123"/>
      <c r="U2945" s="123"/>
      <c r="V2945" s="123"/>
    </row>
    <row r="2946" spans="1:22" ht="15" customHeight="1" x14ac:dyDescent="0.25">
      <c r="A2946" s="123" t="s">
        <v>24</v>
      </c>
      <c r="B2946" s="123">
        <v>4153</v>
      </c>
      <c r="C2946" s="124" t="s">
        <v>9555</v>
      </c>
      <c r="D2946" s="123"/>
      <c r="E2946" s="123" t="s">
        <v>26</v>
      </c>
      <c r="F2946" s="138" t="s">
        <v>9556</v>
      </c>
      <c r="G2946" s="73" t="s">
        <v>4481</v>
      </c>
      <c r="H2946" s="129" t="s">
        <v>4302</v>
      </c>
      <c r="I2946" s="19"/>
      <c r="J2946" s="19"/>
      <c r="K2946" s="19" t="s">
        <v>9537</v>
      </c>
      <c r="L2946" s="126" t="s">
        <v>9538</v>
      </c>
      <c r="M2946" s="19">
        <v>322</v>
      </c>
      <c r="N2946" s="129"/>
      <c r="O2946" s="123" t="s">
        <v>9539</v>
      </c>
      <c r="P2946" s="123" t="s">
        <v>9540</v>
      </c>
      <c r="Q2946" s="127" t="s">
        <v>9503</v>
      </c>
      <c r="R2946" s="123"/>
      <c r="S2946" s="123"/>
      <c r="T2946" s="123"/>
      <c r="U2946" s="123"/>
      <c r="V2946" s="123"/>
    </row>
    <row r="2947" spans="1:22" ht="15" customHeight="1" x14ac:dyDescent="0.25">
      <c r="A2947" s="123" t="s">
        <v>24</v>
      </c>
      <c r="B2947" s="123">
        <v>4154</v>
      </c>
      <c r="C2947" s="127" t="s">
        <v>9557</v>
      </c>
      <c r="D2947" s="123"/>
      <c r="E2947" s="123" t="s">
        <v>26</v>
      </c>
      <c r="F2947" s="19" t="s">
        <v>9558</v>
      </c>
      <c r="G2947" s="73" t="s">
        <v>4900</v>
      </c>
      <c r="H2947" s="19" t="s">
        <v>263</v>
      </c>
      <c r="I2947" s="19"/>
      <c r="J2947" s="19"/>
      <c r="K2947" s="19" t="s">
        <v>9548</v>
      </c>
      <c r="L2947" s="126" t="s">
        <v>9549</v>
      </c>
      <c r="M2947" s="19">
        <v>72</v>
      </c>
      <c r="N2947" s="19"/>
      <c r="O2947" s="123" t="s">
        <v>9550</v>
      </c>
      <c r="P2947" s="130">
        <v>42836</v>
      </c>
      <c r="Q2947" s="123" t="s">
        <v>33</v>
      </c>
      <c r="R2947" s="123" t="s">
        <v>1067</v>
      </c>
      <c r="S2947" s="123"/>
      <c r="T2947" s="127" t="s">
        <v>9559</v>
      </c>
      <c r="U2947" s="123"/>
      <c r="V2947" s="123"/>
    </row>
    <row r="2948" spans="1:22" ht="15" customHeight="1" x14ac:dyDescent="0.25">
      <c r="A2948" s="123" t="s">
        <v>24</v>
      </c>
      <c r="B2948" s="123">
        <v>4155</v>
      </c>
      <c r="C2948" s="123" t="s">
        <v>9560</v>
      </c>
      <c r="D2948" s="123"/>
      <c r="E2948" s="123" t="s">
        <v>26</v>
      </c>
      <c r="F2948" s="19" t="s">
        <v>9561</v>
      </c>
      <c r="G2948" s="123"/>
      <c r="H2948" s="129" t="s">
        <v>4302</v>
      </c>
      <c r="I2948" s="19"/>
      <c r="J2948" s="19"/>
      <c r="K2948" s="19" t="s">
        <v>9527</v>
      </c>
      <c r="L2948" s="126" t="s">
        <v>9528</v>
      </c>
      <c r="M2948" s="19">
        <v>352</v>
      </c>
      <c r="N2948" s="129"/>
      <c r="O2948" s="123" t="s">
        <v>9529</v>
      </c>
      <c r="P2948" s="19" t="s">
        <v>9530</v>
      </c>
      <c r="Q2948" s="127" t="s">
        <v>9503</v>
      </c>
      <c r="R2948" s="123"/>
      <c r="S2948" s="123"/>
      <c r="T2948" s="123"/>
      <c r="U2948" s="123"/>
      <c r="V2948" s="123"/>
    </row>
    <row r="2949" spans="1:22" ht="15" customHeight="1" x14ac:dyDescent="0.25">
      <c r="A2949" s="123" t="s">
        <v>24</v>
      </c>
      <c r="B2949" s="123">
        <v>4156</v>
      </c>
      <c r="C2949" s="123" t="s">
        <v>9562</v>
      </c>
      <c r="D2949" s="123"/>
      <c r="E2949" s="123" t="s">
        <v>26</v>
      </c>
      <c r="F2949" s="19" t="s">
        <v>522</v>
      </c>
      <c r="G2949" s="73" t="s">
        <v>528</v>
      </c>
      <c r="H2949" s="19" t="s">
        <v>74</v>
      </c>
      <c r="I2949" s="19"/>
      <c r="J2949" s="19"/>
      <c r="K2949" s="19" t="s">
        <v>9563</v>
      </c>
      <c r="L2949" s="126" t="s">
        <v>9564</v>
      </c>
      <c r="M2949" s="19">
        <v>271.5</v>
      </c>
      <c r="N2949" s="19"/>
      <c r="O2949" s="123" t="s">
        <v>9565</v>
      </c>
      <c r="P2949" s="130">
        <v>42840</v>
      </c>
      <c r="Q2949" s="123" t="s">
        <v>9503</v>
      </c>
      <c r="R2949" s="123"/>
      <c r="S2949" s="123"/>
      <c r="T2949" s="123"/>
      <c r="U2949" s="123"/>
      <c r="V2949" s="123"/>
    </row>
    <row r="2950" spans="1:22" ht="15" customHeight="1" x14ac:dyDescent="0.25">
      <c r="A2950" s="123" t="s">
        <v>24</v>
      </c>
      <c r="B2950" s="123">
        <v>4157</v>
      </c>
      <c r="C2950" s="123" t="s">
        <v>9566</v>
      </c>
      <c r="D2950" s="123"/>
      <c r="E2950" s="123" t="s">
        <v>26</v>
      </c>
      <c r="F2950" s="19" t="s">
        <v>522</v>
      </c>
      <c r="G2950" s="73" t="s">
        <v>528</v>
      </c>
      <c r="H2950" s="129" t="s">
        <v>343</v>
      </c>
      <c r="I2950" s="19"/>
      <c r="J2950" s="19"/>
      <c r="K2950" s="19" t="s">
        <v>9567</v>
      </c>
      <c r="L2950" s="126" t="s">
        <v>9568</v>
      </c>
      <c r="M2950" s="19">
        <v>255</v>
      </c>
      <c r="N2950" s="129"/>
      <c r="O2950" s="123" t="s">
        <v>9569</v>
      </c>
      <c r="P2950" s="123" t="s">
        <v>9502</v>
      </c>
      <c r="Q2950" s="127" t="s">
        <v>9503</v>
      </c>
      <c r="R2950" s="123"/>
      <c r="S2950" s="123"/>
      <c r="T2950" s="123"/>
      <c r="U2950" s="123"/>
      <c r="V2950" s="123"/>
    </row>
    <row r="2951" spans="1:22" ht="15" customHeight="1" x14ac:dyDescent="0.25">
      <c r="A2951" s="123" t="s">
        <v>24</v>
      </c>
      <c r="B2951" s="123">
        <v>4158</v>
      </c>
      <c r="C2951" s="124" t="s">
        <v>9570</v>
      </c>
      <c r="D2951" s="123"/>
      <c r="E2951" s="123" t="s">
        <v>26</v>
      </c>
      <c r="F2951" s="47" t="s">
        <v>522</v>
      </c>
      <c r="G2951" s="73" t="s">
        <v>528</v>
      </c>
      <c r="H2951" s="129" t="s">
        <v>343</v>
      </c>
      <c r="I2951" s="19"/>
      <c r="J2951" s="19"/>
      <c r="K2951" s="19" t="s">
        <v>9499</v>
      </c>
      <c r="L2951" s="126" t="s">
        <v>9500</v>
      </c>
      <c r="M2951" s="19">
        <v>130</v>
      </c>
      <c r="N2951" s="129"/>
      <c r="O2951" s="123" t="s">
        <v>9501</v>
      </c>
      <c r="P2951" s="123" t="s">
        <v>9502</v>
      </c>
      <c r="Q2951" s="127" t="s">
        <v>9503</v>
      </c>
      <c r="R2951" s="123"/>
      <c r="S2951" s="123"/>
      <c r="T2951" s="123"/>
      <c r="U2951" s="123"/>
      <c r="V2951" s="123"/>
    </row>
    <row r="2952" spans="1:22" ht="15" customHeight="1" x14ac:dyDescent="0.25">
      <c r="A2952" s="123" t="s">
        <v>24</v>
      </c>
      <c r="B2952" s="123">
        <v>4159</v>
      </c>
      <c r="C2952" s="123" t="s">
        <v>9571</v>
      </c>
      <c r="D2952" s="123"/>
      <c r="E2952" s="123" t="s">
        <v>26</v>
      </c>
      <c r="F2952" s="19" t="s">
        <v>522</v>
      </c>
      <c r="G2952" s="73" t="s">
        <v>528</v>
      </c>
      <c r="H2952" s="129" t="s">
        <v>4302</v>
      </c>
      <c r="I2952" s="19"/>
      <c r="J2952" s="19"/>
      <c r="K2952" s="19" t="s">
        <v>9522</v>
      </c>
      <c r="L2952" s="126" t="s">
        <v>9523</v>
      </c>
      <c r="M2952" s="19">
        <v>351</v>
      </c>
      <c r="N2952" s="129"/>
      <c r="O2952" s="123" t="s">
        <v>9524</v>
      </c>
      <c r="P2952" s="123" t="s">
        <v>9525</v>
      </c>
      <c r="Q2952" s="127" t="s">
        <v>9503</v>
      </c>
      <c r="R2952" s="123"/>
      <c r="S2952" s="123"/>
      <c r="T2952" s="123"/>
      <c r="U2952" s="123"/>
      <c r="V2952" s="123"/>
    </row>
    <row r="2953" spans="1:22" ht="15" customHeight="1" x14ac:dyDescent="0.25">
      <c r="A2953" s="123" t="s">
        <v>24</v>
      </c>
      <c r="B2953" s="123">
        <v>4160</v>
      </c>
      <c r="C2953" s="127" t="s">
        <v>9572</v>
      </c>
      <c r="D2953" s="123"/>
      <c r="E2953" s="123" t="s">
        <v>26</v>
      </c>
      <c r="F2953" s="19" t="s">
        <v>522</v>
      </c>
      <c r="G2953" s="73" t="s">
        <v>528</v>
      </c>
      <c r="H2953" s="129" t="s">
        <v>4302</v>
      </c>
      <c r="I2953" s="19"/>
      <c r="J2953" s="19"/>
      <c r="K2953" s="19" t="s">
        <v>9573</v>
      </c>
      <c r="L2953" s="126" t="s">
        <v>9574</v>
      </c>
      <c r="M2953" s="19">
        <v>223.5</v>
      </c>
      <c r="N2953" s="129"/>
      <c r="O2953" s="123" t="s">
        <v>9575</v>
      </c>
      <c r="P2953" s="123" t="s">
        <v>9576</v>
      </c>
      <c r="Q2953" s="127" t="s">
        <v>9503</v>
      </c>
      <c r="R2953" s="127"/>
      <c r="S2953" s="123"/>
      <c r="T2953" s="123"/>
      <c r="U2953" s="123"/>
      <c r="V2953" s="123"/>
    </row>
    <row r="2954" spans="1:22" ht="15" customHeight="1" x14ac:dyDescent="0.25">
      <c r="A2954" s="123" t="s">
        <v>24</v>
      </c>
      <c r="B2954" s="123">
        <v>4161</v>
      </c>
      <c r="C2954" s="123" t="s">
        <v>9577</v>
      </c>
      <c r="D2954" s="123"/>
      <c r="E2954" s="123" t="s">
        <v>26</v>
      </c>
      <c r="F2954" s="19" t="s">
        <v>522</v>
      </c>
      <c r="G2954" s="73" t="s">
        <v>528</v>
      </c>
      <c r="H2954" s="129" t="s">
        <v>4302</v>
      </c>
      <c r="I2954" s="19"/>
      <c r="J2954" s="19"/>
      <c r="K2954" s="19" t="s">
        <v>9578</v>
      </c>
      <c r="L2954" s="126" t="s">
        <v>9579</v>
      </c>
      <c r="M2954" s="19">
        <v>301</v>
      </c>
      <c r="N2954" s="129"/>
      <c r="O2954" s="123" t="s">
        <v>9580</v>
      </c>
      <c r="P2954" s="123" t="s">
        <v>9581</v>
      </c>
      <c r="Q2954" s="127" t="s">
        <v>33</v>
      </c>
      <c r="R2954" s="123"/>
      <c r="S2954" s="123"/>
      <c r="T2954" s="123"/>
      <c r="U2954" s="123"/>
      <c r="V2954" s="123"/>
    </row>
    <row r="2955" spans="1:22" ht="15" customHeight="1" x14ac:dyDescent="0.25">
      <c r="A2955" s="123" t="s">
        <v>24</v>
      </c>
      <c r="B2955" s="123">
        <v>4162</v>
      </c>
      <c r="C2955" s="123" t="s">
        <v>9582</v>
      </c>
      <c r="D2955" s="123"/>
      <c r="E2955" s="123" t="s">
        <v>26</v>
      </c>
      <c r="F2955" s="19" t="s">
        <v>522</v>
      </c>
      <c r="G2955" s="73" t="s">
        <v>528</v>
      </c>
      <c r="H2955" s="129" t="s">
        <v>4302</v>
      </c>
      <c r="I2955" s="19"/>
      <c r="J2955" s="19"/>
      <c r="K2955" s="19" t="s">
        <v>9583</v>
      </c>
      <c r="L2955" s="126" t="s">
        <v>9584</v>
      </c>
      <c r="M2955" s="19">
        <v>326.5</v>
      </c>
      <c r="N2955" s="129"/>
      <c r="O2955" s="123" t="s">
        <v>9585</v>
      </c>
      <c r="P2955" s="123" t="s">
        <v>9581</v>
      </c>
      <c r="Q2955" s="127" t="s">
        <v>9503</v>
      </c>
      <c r="R2955" s="123"/>
      <c r="S2955" s="123"/>
      <c r="T2955" s="123"/>
      <c r="U2955" s="123"/>
      <c r="V2955" s="123"/>
    </row>
    <row r="2956" spans="1:22" ht="15" customHeight="1" x14ac:dyDescent="0.25">
      <c r="A2956" s="123" t="s">
        <v>24</v>
      </c>
      <c r="B2956" s="123">
        <v>4163</v>
      </c>
      <c r="C2956" s="123" t="s">
        <v>9586</v>
      </c>
      <c r="D2956" s="123"/>
      <c r="E2956" s="123" t="s">
        <v>26</v>
      </c>
      <c r="F2956" s="19" t="s">
        <v>522</v>
      </c>
      <c r="G2956" s="73" t="s">
        <v>528</v>
      </c>
      <c r="H2956" s="129" t="s">
        <v>4302</v>
      </c>
      <c r="I2956" s="19"/>
      <c r="J2956" s="19"/>
      <c r="K2956" s="19" t="s">
        <v>9542</v>
      </c>
      <c r="L2956" s="126" t="s">
        <v>9543</v>
      </c>
      <c r="M2956" s="19">
        <v>211</v>
      </c>
      <c r="N2956" s="129"/>
      <c r="O2956" s="123" t="s">
        <v>9544</v>
      </c>
      <c r="P2956" s="123" t="s">
        <v>9545</v>
      </c>
      <c r="Q2956" s="127" t="s">
        <v>9503</v>
      </c>
      <c r="R2956" s="123"/>
      <c r="S2956" s="123"/>
      <c r="T2956" s="123"/>
      <c r="U2956" s="123"/>
      <c r="V2956" s="123"/>
    </row>
    <row r="2957" spans="1:22" ht="15" customHeight="1" x14ac:dyDescent="0.25">
      <c r="A2957" s="123" t="s">
        <v>24</v>
      </c>
      <c r="B2957" s="123">
        <v>4164</v>
      </c>
      <c r="C2957" s="127" t="s">
        <v>9587</v>
      </c>
      <c r="D2957" s="123"/>
      <c r="E2957" s="123" t="s">
        <v>26</v>
      </c>
      <c r="F2957" s="19" t="s">
        <v>522</v>
      </c>
      <c r="G2957" s="73" t="s">
        <v>528</v>
      </c>
      <c r="H2957" s="129" t="s">
        <v>4302</v>
      </c>
      <c r="I2957" s="19"/>
      <c r="J2957" s="19"/>
      <c r="K2957" s="19" t="s">
        <v>9588</v>
      </c>
      <c r="L2957" s="126" t="s">
        <v>9589</v>
      </c>
      <c r="M2957" s="19">
        <v>185</v>
      </c>
      <c r="N2957" s="129"/>
      <c r="O2957" s="19" t="s">
        <v>9590</v>
      </c>
      <c r="P2957" s="123" t="s">
        <v>9591</v>
      </c>
      <c r="Q2957" s="127" t="s">
        <v>9503</v>
      </c>
      <c r="R2957" s="123"/>
      <c r="S2957" s="123"/>
      <c r="T2957" s="123"/>
      <c r="U2957" s="123"/>
      <c r="V2957" s="123"/>
    </row>
    <row r="2958" spans="1:22" ht="15" customHeight="1" x14ac:dyDescent="0.25">
      <c r="A2958" s="123" t="s">
        <v>24</v>
      </c>
      <c r="B2958" s="123">
        <v>4165</v>
      </c>
      <c r="C2958" s="123" t="s">
        <v>9592</v>
      </c>
      <c r="D2958" s="123"/>
      <c r="E2958" s="123" t="s">
        <v>26</v>
      </c>
      <c r="F2958" s="19" t="s">
        <v>535</v>
      </c>
      <c r="G2958" s="73" t="s">
        <v>3115</v>
      </c>
      <c r="H2958" s="19" t="s">
        <v>9593</v>
      </c>
      <c r="I2958" s="19"/>
      <c r="J2958" s="19"/>
      <c r="K2958" s="19" t="s">
        <v>9594</v>
      </c>
      <c r="L2958" s="126" t="s">
        <v>9595</v>
      </c>
      <c r="M2958" s="19">
        <v>5</v>
      </c>
      <c r="N2958" s="19"/>
      <c r="O2958" s="123" t="s">
        <v>9596</v>
      </c>
      <c r="P2958" s="130">
        <v>43023</v>
      </c>
      <c r="Q2958" s="123" t="s">
        <v>9597</v>
      </c>
      <c r="R2958" s="123"/>
      <c r="S2958" s="123"/>
      <c r="T2958" s="123"/>
      <c r="U2958" s="123"/>
      <c r="V2958" s="123"/>
    </row>
    <row r="2959" spans="1:22" ht="15" customHeight="1" x14ac:dyDescent="0.25">
      <c r="A2959" s="123" t="s">
        <v>24</v>
      </c>
      <c r="B2959" s="123">
        <v>4166</v>
      </c>
      <c r="C2959" s="123" t="s">
        <v>9598</v>
      </c>
      <c r="D2959" s="123"/>
      <c r="E2959" s="123" t="s">
        <v>26</v>
      </c>
      <c r="F2959" s="19" t="s">
        <v>535</v>
      </c>
      <c r="G2959" s="73" t="s">
        <v>3115</v>
      </c>
      <c r="H2959" s="19" t="s">
        <v>9593</v>
      </c>
      <c r="I2959" s="19"/>
      <c r="J2959" s="19"/>
      <c r="K2959" s="19" t="s">
        <v>9594</v>
      </c>
      <c r="L2959" s="126" t="s">
        <v>9595</v>
      </c>
      <c r="M2959" s="19">
        <v>5</v>
      </c>
      <c r="N2959" s="19"/>
      <c r="O2959" s="123" t="s">
        <v>9596</v>
      </c>
      <c r="P2959" s="130">
        <v>43023</v>
      </c>
      <c r="Q2959" s="123" t="s">
        <v>9597</v>
      </c>
      <c r="R2959" s="123"/>
      <c r="S2959" s="123"/>
      <c r="T2959" s="123"/>
      <c r="U2959" s="123"/>
      <c r="V2959" s="123"/>
    </row>
    <row r="2960" spans="1:22" ht="15" customHeight="1" x14ac:dyDescent="0.25">
      <c r="A2960" s="123" t="s">
        <v>24</v>
      </c>
      <c r="B2960" s="123">
        <v>4167</v>
      </c>
      <c r="C2960" s="123" t="s">
        <v>9599</v>
      </c>
      <c r="D2960" s="123"/>
      <c r="E2960" s="123" t="s">
        <v>26</v>
      </c>
      <c r="F2960" s="19" t="s">
        <v>535</v>
      </c>
      <c r="G2960" s="73" t="s">
        <v>3115</v>
      </c>
      <c r="H2960" s="19" t="s">
        <v>9593</v>
      </c>
      <c r="I2960" s="19"/>
      <c r="J2960" s="19"/>
      <c r="K2960" s="19" t="s">
        <v>9594</v>
      </c>
      <c r="L2960" s="126" t="s">
        <v>9595</v>
      </c>
      <c r="M2960" s="19">
        <v>5</v>
      </c>
      <c r="N2960" s="19"/>
      <c r="O2960" s="123" t="s">
        <v>9596</v>
      </c>
      <c r="P2960" s="130">
        <v>43023</v>
      </c>
      <c r="Q2960" s="123" t="s">
        <v>9597</v>
      </c>
      <c r="R2960" s="123"/>
      <c r="S2960" s="123"/>
      <c r="T2960" s="123"/>
      <c r="U2960" s="123"/>
      <c r="V2960" s="123"/>
    </row>
    <row r="2961" spans="1:22" ht="15" customHeight="1" x14ac:dyDescent="0.25">
      <c r="A2961" s="123" t="s">
        <v>24</v>
      </c>
      <c r="B2961" s="123">
        <v>4168</v>
      </c>
      <c r="C2961" s="123" t="s">
        <v>9600</v>
      </c>
      <c r="D2961" s="123"/>
      <c r="E2961" s="123" t="s">
        <v>26</v>
      </c>
      <c r="F2961" s="19" t="s">
        <v>535</v>
      </c>
      <c r="G2961" s="73" t="s">
        <v>3115</v>
      </c>
      <c r="H2961" s="19" t="s">
        <v>9593</v>
      </c>
      <c r="I2961" s="19"/>
      <c r="J2961" s="19"/>
      <c r="K2961" s="19" t="s">
        <v>9594</v>
      </c>
      <c r="L2961" s="126" t="s">
        <v>9595</v>
      </c>
      <c r="M2961" s="19">
        <v>5</v>
      </c>
      <c r="N2961" s="19"/>
      <c r="O2961" s="123" t="s">
        <v>9596</v>
      </c>
      <c r="P2961" s="130">
        <v>43023</v>
      </c>
      <c r="Q2961" s="123" t="s">
        <v>9597</v>
      </c>
      <c r="R2961" s="123"/>
      <c r="S2961" s="123"/>
      <c r="T2961" s="123"/>
      <c r="U2961" s="123"/>
      <c r="V2961" s="123"/>
    </row>
    <row r="2962" spans="1:22" ht="15" customHeight="1" x14ac:dyDescent="0.25">
      <c r="A2962" s="123" t="s">
        <v>24</v>
      </c>
      <c r="B2962" s="123">
        <v>4169</v>
      </c>
      <c r="C2962" s="123" t="s">
        <v>9601</v>
      </c>
      <c r="D2962" s="123"/>
      <c r="E2962" s="123" t="s">
        <v>26</v>
      </c>
      <c r="F2962" s="19" t="s">
        <v>535</v>
      </c>
      <c r="G2962" s="73" t="s">
        <v>3115</v>
      </c>
      <c r="H2962" s="129" t="s">
        <v>343</v>
      </c>
      <c r="I2962" s="19"/>
      <c r="J2962" s="19"/>
      <c r="K2962" s="19" t="s">
        <v>9567</v>
      </c>
      <c r="L2962" s="126" t="s">
        <v>9568</v>
      </c>
      <c r="M2962" s="19">
        <v>255</v>
      </c>
      <c r="N2962" s="129"/>
      <c r="O2962" s="123" t="s">
        <v>9569</v>
      </c>
      <c r="P2962" s="123" t="s">
        <v>9502</v>
      </c>
      <c r="Q2962" s="127" t="s">
        <v>9503</v>
      </c>
      <c r="R2962" s="123"/>
      <c r="S2962" s="123"/>
      <c r="T2962" s="123"/>
      <c r="U2962" s="123"/>
      <c r="V2962" s="123"/>
    </row>
    <row r="2963" spans="1:22" ht="15" customHeight="1" x14ac:dyDescent="0.25">
      <c r="A2963" s="123" t="s">
        <v>24</v>
      </c>
      <c r="B2963" s="123">
        <v>4170</v>
      </c>
      <c r="C2963" s="123" t="s">
        <v>9602</v>
      </c>
      <c r="D2963" s="123"/>
      <c r="E2963" s="123" t="s">
        <v>26</v>
      </c>
      <c r="F2963" s="19" t="s">
        <v>535</v>
      </c>
      <c r="G2963" s="73" t="s">
        <v>3115</v>
      </c>
      <c r="H2963" s="129" t="s">
        <v>343</v>
      </c>
      <c r="I2963" s="19"/>
      <c r="J2963" s="19"/>
      <c r="K2963" s="19" t="s">
        <v>9499</v>
      </c>
      <c r="L2963" s="126" t="s">
        <v>9500</v>
      </c>
      <c r="M2963" s="19">
        <v>130</v>
      </c>
      <c r="N2963" s="129"/>
      <c r="O2963" s="123" t="s">
        <v>9501</v>
      </c>
      <c r="P2963" s="123" t="s">
        <v>9502</v>
      </c>
      <c r="Q2963" s="127" t="s">
        <v>9503</v>
      </c>
      <c r="R2963" s="123"/>
      <c r="S2963" s="123"/>
      <c r="T2963" s="123"/>
      <c r="U2963" s="123"/>
      <c r="V2963" s="123"/>
    </row>
    <row r="2964" spans="1:22" ht="15" customHeight="1" x14ac:dyDescent="0.25">
      <c r="A2964" s="123" t="s">
        <v>24</v>
      </c>
      <c r="B2964" s="123">
        <v>4171</v>
      </c>
      <c r="C2964" s="123" t="s">
        <v>9603</v>
      </c>
      <c r="D2964" s="123"/>
      <c r="E2964" s="123" t="s">
        <v>26</v>
      </c>
      <c r="F2964" s="19" t="s">
        <v>535</v>
      </c>
      <c r="G2964" s="73" t="s">
        <v>3115</v>
      </c>
      <c r="H2964" s="129" t="s">
        <v>343</v>
      </c>
      <c r="I2964" s="19"/>
      <c r="J2964" s="19"/>
      <c r="K2964" s="19" t="s">
        <v>9517</v>
      </c>
      <c r="L2964" s="126" t="s">
        <v>9518</v>
      </c>
      <c r="M2964" s="19">
        <v>447</v>
      </c>
      <c r="N2964" s="129"/>
      <c r="O2964" s="123" t="s">
        <v>9519</v>
      </c>
      <c r="P2964" s="123" t="s">
        <v>9520</v>
      </c>
      <c r="Q2964" s="127" t="s">
        <v>9503</v>
      </c>
      <c r="R2964" s="123"/>
      <c r="S2964" s="123"/>
      <c r="T2964" s="123"/>
      <c r="U2964" s="123"/>
      <c r="V2964" s="123"/>
    </row>
    <row r="2965" spans="1:22" ht="15" customHeight="1" x14ac:dyDescent="0.25">
      <c r="A2965" s="123" t="s">
        <v>24</v>
      </c>
      <c r="B2965" s="123">
        <v>4172</v>
      </c>
      <c r="C2965" s="127" t="s">
        <v>9604</v>
      </c>
      <c r="D2965" s="123"/>
      <c r="E2965" s="123" t="s">
        <v>26</v>
      </c>
      <c r="F2965" s="19" t="s">
        <v>535</v>
      </c>
      <c r="G2965" s="73" t="s">
        <v>3115</v>
      </c>
      <c r="H2965" s="129" t="s">
        <v>4302</v>
      </c>
      <c r="I2965" s="19"/>
      <c r="J2965" s="19"/>
      <c r="K2965" s="19" t="s">
        <v>9532</v>
      </c>
      <c r="L2965" s="126" t="s">
        <v>9533</v>
      </c>
      <c r="M2965" s="19">
        <v>254.5</v>
      </c>
      <c r="N2965" s="129"/>
      <c r="O2965" s="123" t="s">
        <v>9534</v>
      </c>
      <c r="P2965" s="123" t="s">
        <v>9535</v>
      </c>
      <c r="Q2965" s="127" t="s">
        <v>9503</v>
      </c>
      <c r="R2965" s="123"/>
      <c r="S2965" s="123"/>
      <c r="T2965" s="123"/>
      <c r="U2965" s="123"/>
      <c r="V2965" s="123"/>
    </row>
    <row r="2966" spans="1:22" ht="15" customHeight="1" x14ac:dyDescent="0.25">
      <c r="A2966" s="123" t="s">
        <v>24</v>
      </c>
      <c r="B2966" s="123">
        <v>4173</v>
      </c>
      <c r="C2966" s="123" t="s">
        <v>9605</v>
      </c>
      <c r="D2966" s="123"/>
      <c r="E2966" s="123" t="s">
        <v>26</v>
      </c>
      <c r="F2966" s="19" t="s">
        <v>535</v>
      </c>
      <c r="G2966" s="73" t="s">
        <v>3115</v>
      </c>
      <c r="H2966" s="129" t="s">
        <v>4302</v>
      </c>
      <c r="I2966" s="19"/>
      <c r="J2966" s="19"/>
      <c r="K2966" s="19" t="s">
        <v>9522</v>
      </c>
      <c r="L2966" s="126" t="s">
        <v>9523</v>
      </c>
      <c r="M2966" s="19">
        <v>351</v>
      </c>
      <c r="N2966" s="129"/>
      <c r="O2966" s="123" t="s">
        <v>9524</v>
      </c>
      <c r="P2966" s="123" t="s">
        <v>9525</v>
      </c>
      <c r="Q2966" s="127" t="s">
        <v>9503</v>
      </c>
      <c r="R2966" s="123"/>
      <c r="S2966" s="123"/>
      <c r="T2966" s="123"/>
      <c r="U2966" s="123"/>
      <c r="V2966" s="123"/>
    </row>
    <row r="2967" spans="1:22" ht="15" customHeight="1" x14ac:dyDescent="0.25">
      <c r="A2967" s="123" t="s">
        <v>24</v>
      </c>
      <c r="B2967" s="123">
        <v>4174</v>
      </c>
      <c r="C2967" s="123" t="s">
        <v>9606</v>
      </c>
      <c r="D2967" s="123"/>
      <c r="E2967" s="123" t="s">
        <v>26</v>
      </c>
      <c r="F2967" s="19" t="s">
        <v>535</v>
      </c>
      <c r="G2967" s="73" t="s">
        <v>3115</v>
      </c>
      <c r="H2967" s="129" t="s">
        <v>4302</v>
      </c>
      <c r="I2967" s="19"/>
      <c r="J2967" s="19"/>
      <c r="K2967" s="19" t="s">
        <v>9607</v>
      </c>
      <c r="L2967" s="126" t="s">
        <v>9608</v>
      </c>
      <c r="M2967" s="19">
        <v>136</v>
      </c>
      <c r="N2967" s="129"/>
      <c r="O2967" s="123" t="s">
        <v>9609</v>
      </c>
      <c r="P2967" s="130" t="s">
        <v>9610</v>
      </c>
      <c r="Q2967" s="127" t="s">
        <v>9503</v>
      </c>
      <c r="R2967" s="123"/>
      <c r="S2967" s="123"/>
      <c r="T2967" s="123"/>
      <c r="U2967" s="123"/>
      <c r="V2967" s="123"/>
    </row>
    <row r="2968" spans="1:22" ht="15" customHeight="1" x14ac:dyDescent="0.25">
      <c r="A2968" s="123" t="s">
        <v>24</v>
      </c>
      <c r="B2968" s="123">
        <v>4175</v>
      </c>
      <c r="C2968" s="127" t="s">
        <v>9611</v>
      </c>
      <c r="D2968" s="123"/>
      <c r="E2968" s="123" t="s">
        <v>26</v>
      </c>
      <c r="F2968" s="47" t="s">
        <v>535</v>
      </c>
      <c r="G2968" s="73" t="s">
        <v>3115</v>
      </c>
      <c r="H2968" s="129" t="s">
        <v>4302</v>
      </c>
      <c r="I2968" s="19"/>
      <c r="J2968" s="19"/>
      <c r="K2968" s="19" t="s">
        <v>9537</v>
      </c>
      <c r="L2968" s="126" t="s">
        <v>9538</v>
      </c>
      <c r="M2968" s="19">
        <v>322</v>
      </c>
      <c r="N2968" s="129"/>
      <c r="O2968" s="123" t="s">
        <v>9539</v>
      </c>
      <c r="P2968" s="123" t="s">
        <v>9540</v>
      </c>
      <c r="Q2968" s="127" t="s">
        <v>9503</v>
      </c>
      <c r="R2968" s="123"/>
      <c r="S2968" s="123"/>
      <c r="T2968" s="123"/>
      <c r="U2968" s="123"/>
      <c r="V2968" s="123"/>
    </row>
    <row r="2969" spans="1:22" ht="15" customHeight="1" x14ac:dyDescent="0.25">
      <c r="A2969" s="123" t="s">
        <v>24</v>
      </c>
      <c r="B2969" s="123">
        <v>4176</v>
      </c>
      <c r="C2969" s="123" t="s">
        <v>9612</v>
      </c>
      <c r="D2969" s="123"/>
      <c r="E2969" s="123" t="s">
        <v>26</v>
      </c>
      <c r="F2969" s="19" t="s">
        <v>535</v>
      </c>
      <c r="G2969" s="73" t="s">
        <v>3115</v>
      </c>
      <c r="H2969" s="129" t="s">
        <v>4302</v>
      </c>
      <c r="I2969" s="19"/>
      <c r="J2969" s="19"/>
      <c r="K2969" s="19" t="s">
        <v>9573</v>
      </c>
      <c r="L2969" s="126" t="s">
        <v>9574</v>
      </c>
      <c r="M2969" s="19">
        <v>223.5</v>
      </c>
      <c r="N2969" s="129"/>
      <c r="O2969" s="123" t="s">
        <v>9575</v>
      </c>
      <c r="P2969" s="123" t="s">
        <v>9576</v>
      </c>
      <c r="Q2969" s="127" t="s">
        <v>9503</v>
      </c>
      <c r="R2969" s="123"/>
      <c r="S2969" s="123"/>
      <c r="T2969" s="123"/>
      <c r="U2969" s="123"/>
      <c r="V2969" s="123"/>
    </row>
    <row r="2970" spans="1:22" ht="15" customHeight="1" x14ac:dyDescent="0.25">
      <c r="A2970" s="123" t="s">
        <v>24</v>
      </c>
      <c r="B2970" s="123">
        <v>4177</v>
      </c>
      <c r="C2970" s="123" t="s">
        <v>9613</v>
      </c>
      <c r="D2970" s="123"/>
      <c r="E2970" s="123" t="s">
        <v>26</v>
      </c>
      <c r="F2970" s="19" t="s">
        <v>535</v>
      </c>
      <c r="G2970" s="73" t="s">
        <v>3115</v>
      </c>
      <c r="H2970" s="129" t="s">
        <v>4302</v>
      </c>
      <c r="I2970" s="19"/>
      <c r="J2970" s="19"/>
      <c r="K2970" s="19" t="s">
        <v>9578</v>
      </c>
      <c r="L2970" s="126" t="s">
        <v>9579</v>
      </c>
      <c r="M2970" s="19">
        <v>301</v>
      </c>
      <c r="N2970" s="129"/>
      <c r="O2970" s="123" t="s">
        <v>9580</v>
      </c>
      <c r="P2970" s="123" t="s">
        <v>9581</v>
      </c>
      <c r="Q2970" s="127" t="s">
        <v>33</v>
      </c>
      <c r="R2970" s="123"/>
      <c r="S2970" s="123"/>
      <c r="T2970" s="123"/>
      <c r="U2970" s="123"/>
      <c r="V2970" s="123"/>
    </row>
    <row r="2971" spans="1:22" ht="15" customHeight="1" x14ac:dyDescent="0.25">
      <c r="A2971" s="123" t="s">
        <v>24</v>
      </c>
      <c r="B2971" s="123">
        <v>4178</v>
      </c>
      <c r="C2971" s="123" t="s">
        <v>9614</v>
      </c>
      <c r="D2971" s="123"/>
      <c r="E2971" s="123" t="s">
        <v>26</v>
      </c>
      <c r="F2971" s="19" t="s">
        <v>535</v>
      </c>
      <c r="G2971" s="73" t="s">
        <v>3115</v>
      </c>
      <c r="H2971" s="129" t="s">
        <v>4302</v>
      </c>
      <c r="I2971" s="19"/>
      <c r="J2971" s="19"/>
      <c r="K2971" s="19" t="s">
        <v>9527</v>
      </c>
      <c r="L2971" s="126" t="s">
        <v>9528</v>
      </c>
      <c r="M2971" s="19">
        <v>352</v>
      </c>
      <c r="N2971" s="129"/>
      <c r="O2971" s="123" t="s">
        <v>9529</v>
      </c>
      <c r="P2971" s="19" t="s">
        <v>9530</v>
      </c>
      <c r="Q2971" s="127" t="s">
        <v>9503</v>
      </c>
      <c r="R2971" s="123"/>
      <c r="S2971" s="123"/>
      <c r="T2971" s="123"/>
      <c r="U2971" s="123"/>
      <c r="V2971" s="123"/>
    </row>
    <row r="2972" spans="1:22" ht="15" customHeight="1" x14ac:dyDescent="0.25">
      <c r="A2972" s="123" t="s">
        <v>24</v>
      </c>
      <c r="B2972" s="19">
        <v>4179</v>
      </c>
      <c r="C2972" s="19" t="s">
        <v>9615</v>
      </c>
      <c r="D2972" s="123"/>
      <c r="E2972" s="19" t="s">
        <v>6675</v>
      </c>
      <c r="F2972" s="19" t="s">
        <v>697</v>
      </c>
      <c r="G2972" s="73" t="s">
        <v>4496</v>
      </c>
      <c r="H2972" s="129" t="s">
        <v>9593</v>
      </c>
      <c r="I2972" s="19"/>
      <c r="J2972" s="19"/>
      <c r="K2972" s="123" t="s">
        <v>9616</v>
      </c>
      <c r="L2972" s="126" t="s">
        <v>9617</v>
      </c>
      <c r="M2972" s="123">
        <v>163.4</v>
      </c>
      <c r="N2972" s="19"/>
      <c r="O2972" s="123" t="s">
        <v>9618</v>
      </c>
      <c r="P2972" s="130">
        <v>43023</v>
      </c>
      <c r="Q2972" s="123" t="s">
        <v>9597</v>
      </c>
      <c r="R2972" s="123"/>
      <c r="S2972" s="123"/>
      <c r="T2972" s="123"/>
      <c r="U2972" s="123"/>
      <c r="V2972" s="123"/>
    </row>
    <row r="2973" spans="1:22" ht="15" customHeight="1" x14ac:dyDescent="0.25">
      <c r="A2973" s="123" t="s">
        <v>24</v>
      </c>
      <c r="B2973" s="123">
        <v>4180</v>
      </c>
      <c r="C2973" s="123" t="s">
        <v>9619</v>
      </c>
      <c r="D2973" s="123"/>
      <c r="E2973" s="123" t="s">
        <v>26</v>
      </c>
      <c r="F2973" s="19" t="s">
        <v>535</v>
      </c>
      <c r="G2973" s="73" t="s">
        <v>3115</v>
      </c>
      <c r="H2973" s="129" t="s">
        <v>4302</v>
      </c>
      <c r="I2973" s="19"/>
      <c r="J2973" s="19"/>
      <c r="K2973" s="19" t="s">
        <v>9583</v>
      </c>
      <c r="L2973" s="126" t="s">
        <v>9584</v>
      </c>
      <c r="M2973" s="19">
        <v>326.5</v>
      </c>
      <c r="N2973" s="129"/>
      <c r="O2973" s="123" t="s">
        <v>9585</v>
      </c>
      <c r="P2973" s="123" t="s">
        <v>9581</v>
      </c>
      <c r="Q2973" s="127" t="s">
        <v>9503</v>
      </c>
      <c r="R2973" s="123"/>
      <c r="S2973" s="123"/>
      <c r="T2973" s="123"/>
      <c r="U2973" s="123"/>
      <c r="V2973" s="123"/>
    </row>
    <row r="2974" spans="1:22" ht="15" customHeight="1" x14ac:dyDescent="0.25">
      <c r="A2974" s="123" t="s">
        <v>24</v>
      </c>
      <c r="B2974" s="123">
        <v>4181</v>
      </c>
      <c r="C2974" s="123" t="s">
        <v>9620</v>
      </c>
      <c r="D2974" s="123"/>
      <c r="E2974" s="123" t="s">
        <v>26</v>
      </c>
      <c r="F2974" s="19" t="s">
        <v>535</v>
      </c>
      <c r="G2974" s="73" t="s">
        <v>3115</v>
      </c>
      <c r="H2974" s="129" t="s">
        <v>4302</v>
      </c>
      <c r="I2974" s="19"/>
      <c r="J2974" s="19"/>
      <c r="K2974" s="19" t="s">
        <v>9542</v>
      </c>
      <c r="L2974" s="126" t="s">
        <v>9543</v>
      </c>
      <c r="M2974" s="19">
        <v>211</v>
      </c>
      <c r="N2974" s="129"/>
      <c r="O2974" s="123" t="s">
        <v>9544</v>
      </c>
      <c r="P2974" s="123" t="s">
        <v>9545</v>
      </c>
      <c r="Q2974" s="127" t="s">
        <v>9503</v>
      </c>
      <c r="R2974" s="123"/>
      <c r="S2974" s="123"/>
      <c r="T2974" s="123"/>
      <c r="U2974" s="123"/>
      <c r="V2974" s="123"/>
    </row>
    <row r="2975" spans="1:22" ht="15" customHeight="1" x14ac:dyDescent="0.25">
      <c r="A2975" s="123" t="s">
        <v>24</v>
      </c>
      <c r="B2975" s="123">
        <v>4182</v>
      </c>
      <c r="C2975" s="127" t="s">
        <v>9621</v>
      </c>
      <c r="D2975" s="123"/>
      <c r="E2975" s="123" t="s">
        <v>26</v>
      </c>
      <c r="F2975" s="138" t="s">
        <v>538</v>
      </c>
      <c r="G2975" s="73" t="s">
        <v>528</v>
      </c>
      <c r="H2975" s="19" t="s">
        <v>263</v>
      </c>
      <c r="I2975" s="19"/>
      <c r="J2975" s="19"/>
      <c r="K2975" s="19" t="s">
        <v>9548</v>
      </c>
      <c r="L2975" s="126" t="s">
        <v>9549</v>
      </c>
      <c r="M2975" s="19">
        <v>72</v>
      </c>
      <c r="N2975" s="19"/>
      <c r="O2975" s="123" t="s">
        <v>9550</v>
      </c>
      <c r="P2975" s="130">
        <v>42836</v>
      </c>
      <c r="Q2975" s="123" t="s">
        <v>33</v>
      </c>
      <c r="R2975" s="123"/>
      <c r="S2975" s="123"/>
      <c r="T2975" s="123"/>
      <c r="U2975" s="123"/>
      <c r="V2975" s="123"/>
    </row>
    <row r="2976" spans="1:22" ht="15" customHeight="1" x14ac:dyDescent="0.25">
      <c r="A2976" s="123" t="s">
        <v>24</v>
      </c>
      <c r="B2976" s="123">
        <v>4183</v>
      </c>
      <c r="C2976" s="124" t="s">
        <v>9622</v>
      </c>
      <c r="D2976" s="123"/>
      <c r="E2976" s="123" t="s">
        <v>26</v>
      </c>
      <c r="F2976" s="138" t="s">
        <v>538</v>
      </c>
      <c r="G2976" s="73" t="s">
        <v>528</v>
      </c>
      <c r="H2976" s="129" t="s">
        <v>4302</v>
      </c>
      <c r="I2976" s="19"/>
      <c r="J2976" s="19"/>
      <c r="K2976" s="19" t="s">
        <v>9583</v>
      </c>
      <c r="L2976" s="126" t="s">
        <v>9584</v>
      </c>
      <c r="M2976" s="19">
        <v>326.5</v>
      </c>
      <c r="N2976" s="129"/>
      <c r="O2976" s="123" t="s">
        <v>9585</v>
      </c>
      <c r="P2976" s="123" t="s">
        <v>9581</v>
      </c>
      <c r="Q2976" s="127" t="s">
        <v>9503</v>
      </c>
      <c r="R2976" s="123"/>
      <c r="S2976" s="123"/>
      <c r="T2976" s="123"/>
      <c r="U2976" s="123"/>
      <c r="V2976" s="123"/>
    </row>
    <row r="2977" spans="1:22" ht="15" customHeight="1" x14ac:dyDescent="0.25">
      <c r="A2977" s="123" t="s">
        <v>24</v>
      </c>
      <c r="B2977" s="123">
        <v>4184</v>
      </c>
      <c r="C2977" s="127" t="s">
        <v>9623</v>
      </c>
      <c r="D2977" s="123"/>
      <c r="E2977" s="123" t="s">
        <v>26</v>
      </c>
      <c r="F2977" s="138" t="s">
        <v>547</v>
      </c>
      <c r="G2977" s="73" t="s">
        <v>9624</v>
      </c>
      <c r="H2977" s="19" t="s">
        <v>263</v>
      </c>
      <c r="I2977" s="19"/>
      <c r="J2977" s="19"/>
      <c r="K2977" s="19" t="s">
        <v>9548</v>
      </c>
      <c r="L2977" s="126" t="s">
        <v>9549</v>
      </c>
      <c r="M2977" s="19">
        <v>72</v>
      </c>
      <c r="N2977" s="19"/>
      <c r="O2977" s="123" t="s">
        <v>9550</v>
      </c>
      <c r="P2977" s="130">
        <v>42836</v>
      </c>
      <c r="Q2977" s="123" t="s">
        <v>33</v>
      </c>
      <c r="R2977" s="123"/>
      <c r="S2977" s="123"/>
      <c r="T2977" s="123"/>
      <c r="U2977" s="123"/>
      <c r="V2977" s="123"/>
    </row>
    <row r="2978" spans="1:22" ht="15" customHeight="1" x14ac:dyDescent="0.25">
      <c r="A2978" s="123" t="s">
        <v>24</v>
      </c>
      <c r="B2978" s="123">
        <v>4185</v>
      </c>
      <c r="C2978" s="127" t="s">
        <v>9625</v>
      </c>
      <c r="D2978" s="123"/>
      <c r="E2978" s="123" t="s">
        <v>26</v>
      </c>
      <c r="F2978" s="138" t="s">
        <v>4961</v>
      </c>
      <c r="G2978" s="73" t="s">
        <v>4962</v>
      </c>
      <c r="H2978" s="19" t="s">
        <v>263</v>
      </c>
      <c r="I2978" s="19"/>
      <c r="J2978" s="19"/>
      <c r="K2978" s="19" t="s">
        <v>9548</v>
      </c>
      <c r="L2978" s="126" t="s">
        <v>9549</v>
      </c>
      <c r="M2978" s="19">
        <v>72</v>
      </c>
      <c r="N2978" s="19"/>
      <c r="O2978" s="123" t="s">
        <v>9550</v>
      </c>
      <c r="P2978" s="130">
        <v>42836</v>
      </c>
      <c r="Q2978" s="123" t="s">
        <v>33</v>
      </c>
      <c r="R2978" s="123" t="s">
        <v>1067</v>
      </c>
      <c r="S2978" s="123"/>
      <c r="T2978" s="123"/>
      <c r="U2978" s="123"/>
      <c r="V2978" s="123"/>
    </row>
    <row r="2979" spans="1:22" ht="15" customHeight="1" x14ac:dyDescent="0.25">
      <c r="A2979" s="123" t="s">
        <v>24</v>
      </c>
      <c r="B2979" s="123">
        <v>4186</v>
      </c>
      <c r="C2979" s="127" t="s">
        <v>9626</v>
      </c>
      <c r="D2979" s="123"/>
      <c r="E2979" s="123" t="s">
        <v>26</v>
      </c>
      <c r="F2979" s="19" t="s">
        <v>2312</v>
      </c>
      <c r="G2979" s="73" t="s">
        <v>4799</v>
      </c>
      <c r="H2979" s="19" t="s">
        <v>74</v>
      </c>
      <c r="I2979" s="19"/>
      <c r="J2979" s="19"/>
      <c r="K2979" s="19" t="s">
        <v>9627</v>
      </c>
      <c r="L2979" s="126" t="s">
        <v>9628</v>
      </c>
      <c r="M2979" s="19" t="s">
        <v>9629</v>
      </c>
      <c r="N2979" s="19"/>
      <c r="O2979" s="123" t="s">
        <v>9630</v>
      </c>
      <c r="P2979" s="130">
        <v>42943</v>
      </c>
      <c r="Q2979" s="123" t="s">
        <v>9631</v>
      </c>
      <c r="R2979" s="123"/>
      <c r="S2979" s="123"/>
      <c r="T2979" s="123"/>
      <c r="U2979" s="123"/>
      <c r="V2979" s="123"/>
    </row>
    <row r="2980" spans="1:22" ht="15" customHeight="1" x14ac:dyDescent="0.25">
      <c r="A2980" s="123" t="s">
        <v>24</v>
      </c>
      <c r="B2980" s="123">
        <v>4187</v>
      </c>
      <c r="C2980" s="19" t="s">
        <v>9632</v>
      </c>
      <c r="D2980" s="123"/>
      <c r="E2980" s="123" t="s">
        <v>26</v>
      </c>
      <c r="F2980" s="19" t="s">
        <v>578</v>
      </c>
      <c r="G2980" s="73" t="s">
        <v>3146</v>
      </c>
      <c r="H2980" s="19" t="s">
        <v>74</v>
      </c>
      <c r="I2980" s="19"/>
      <c r="J2980" s="19"/>
      <c r="K2980" s="19" t="s">
        <v>9633</v>
      </c>
      <c r="L2980" s="126" t="s">
        <v>9634</v>
      </c>
      <c r="M2980" s="19">
        <v>262</v>
      </c>
      <c r="N2980" s="19"/>
      <c r="O2980" s="123" t="s">
        <v>9635</v>
      </c>
      <c r="P2980" s="130">
        <v>43051</v>
      </c>
      <c r="Q2980" s="123" t="s">
        <v>9631</v>
      </c>
      <c r="R2980" s="123"/>
      <c r="S2980" s="123"/>
      <c r="T2980" s="123"/>
      <c r="U2980" s="123"/>
      <c r="V2980" s="123"/>
    </row>
    <row r="2981" spans="1:22" ht="15" customHeight="1" x14ac:dyDescent="0.25">
      <c r="A2981" s="123" t="s">
        <v>24</v>
      </c>
      <c r="B2981" s="123">
        <v>4188</v>
      </c>
      <c r="C2981" s="19" t="s">
        <v>9636</v>
      </c>
      <c r="D2981" s="123"/>
      <c r="E2981" s="123" t="s">
        <v>26</v>
      </c>
      <c r="F2981" s="19" t="s">
        <v>578</v>
      </c>
      <c r="G2981" s="73" t="s">
        <v>3146</v>
      </c>
      <c r="H2981" s="19" t="s">
        <v>74</v>
      </c>
      <c r="I2981" s="19"/>
      <c r="J2981" s="19"/>
      <c r="K2981" s="19" t="s">
        <v>9633</v>
      </c>
      <c r="L2981" s="126" t="s">
        <v>9634</v>
      </c>
      <c r="M2981" s="19">
        <v>262</v>
      </c>
      <c r="N2981" s="19"/>
      <c r="O2981" s="123" t="s">
        <v>9635</v>
      </c>
      <c r="P2981" s="130">
        <v>43051</v>
      </c>
      <c r="Q2981" s="123" t="s">
        <v>9631</v>
      </c>
      <c r="R2981" s="123"/>
      <c r="S2981" s="123"/>
      <c r="T2981" s="123"/>
      <c r="U2981" s="123"/>
      <c r="V2981" s="123"/>
    </row>
    <row r="2982" spans="1:22" ht="15" customHeight="1" x14ac:dyDescent="0.25">
      <c r="A2982" s="123" t="s">
        <v>24</v>
      </c>
      <c r="B2982" s="123">
        <v>4189</v>
      </c>
      <c r="C2982" s="19" t="s">
        <v>9637</v>
      </c>
      <c r="D2982" s="123"/>
      <c r="E2982" s="123" t="s">
        <v>26</v>
      </c>
      <c r="F2982" s="19" t="s">
        <v>578</v>
      </c>
      <c r="G2982" s="73" t="s">
        <v>3146</v>
      </c>
      <c r="H2982" s="19" t="s">
        <v>74</v>
      </c>
      <c r="I2982" s="19"/>
      <c r="J2982" s="19"/>
      <c r="K2982" s="19" t="s">
        <v>9638</v>
      </c>
      <c r="L2982" s="126" t="s">
        <v>9639</v>
      </c>
      <c r="M2982" s="19">
        <v>467</v>
      </c>
      <c r="N2982" s="19"/>
      <c r="O2982" s="123" t="s">
        <v>9640</v>
      </c>
      <c r="P2982" s="130">
        <v>42874</v>
      </c>
      <c r="Q2982" s="123" t="s">
        <v>1067</v>
      </c>
      <c r="R2982" s="123"/>
      <c r="S2982" s="123"/>
      <c r="T2982" s="123"/>
      <c r="U2982" s="123"/>
      <c r="V2982" s="123"/>
    </row>
    <row r="2983" spans="1:22" ht="15" customHeight="1" x14ac:dyDescent="0.25">
      <c r="A2983" s="123" t="s">
        <v>24</v>
      </c>
      <c r="B2983" s="123">
        <v>4190</v>
      </c>
      <c r="C2983" s="19" t="s">
        <v>9641</v>
      </c>
      <c r="D2983" s="123"/>
      <c r="E2983" s="123" t="s">
        <v>26</v>
      </c>
      <c r="F2983" s="19" t="s">
        <v>578</v>
      </c>
      <c r="G2983" s="73" t="s">
        <v>3146</v>
      </c>
      <c r="H2983" s="19" t="s">
        <v>74</v>
      </c>
      <c r="I2983" s="19"/>
      <c r="J2983" s="19"/>
      <c r="K2983" s="19" t="s">
        <v>9642</v>
      </c>
      <c r="L2983" s="126" t="s">
        <v>9643</v>
      </c>
      <c r="M2983" s="19">
        <v>481</v>
      </c>
      <c r="N2983" s="19"/>
      <c r="O2983" s="123" t="s">
        <v>9644</v>
      </c>
      <c r="P2983" s="130">
        <v>42821</v>
      </c>
      <c r="Q2983" s="123" t="s">
        <v>9645</v>
      </c>
      <c r="R2983" s="123"/>
      <c r="S2983" s="123"/>
      <c r="T2983" s="123"/>
      <c r="U2983" s="123"/>
      <c r="V2983" s="123"/>
    </row>
    <row r="2984" spans="1:22" ht="15" customHeight="1" x14ac:dyDescent="0.25">
      <c r="A2984" s="123" t="s">
        <v>24</v>
      </c>
      <c r="B2984" s="123">
        <v>4191</v>
      </c>
      <c r="C2984" s="127" t="s">
        <v>9646</v>
      </c>
      <c r="D2984" s="123"/>
      <c r="E2984" s="123" t="s">
        <v>26</v>
      </c>
      <c r="F2984" s="19" t="s">
        <v>578</v>
      </c>
      <c r="G2984" s="73" t="s">
        <v>3146</v>
      </c>
      <c r="H2984" s="19" t="s">
        <v>74</v>
      </c>
      <c r="I2984" s="19"/>
      <c r="J2984" s="19"/>
      <c r="K2984" s="19" t="s">
        <v>9647</v>
      </c>
      <c r="L2984" s="126" t="s">
        <v>9648</v>
      </c>
      <c r="M2984" s="19">
        <v>450</v>
      </c>
      <c r="N2984" s="19"/>
      <c r="O2984" s="123" t="s">
        <v>9649</v>
      </c>
      <c r="P2984" s="130">
        <v>43042</v>
      </c>
      <c r="Q2984" s="123" t="s">
        <v>1067</v>
      </c>
      <c r="R2984" s="123"/>
      <c r="S2984" s="123"/>
      <c r="T2984" s="123"/>
      <c r="U2984" s="123"/>
      <c r="V2984" s="123"/>
    </row>
    <row r="2985" spans="1:22" ht="15" customHeight="1" x14ac:dyDescent="0.25">
      <c r="A2985" s="123" t="s">
        <v>24</v>
      </c>
      <c r="B2985" s="123">
        <v>4192</v>
      </c>
      <c r="C2985" s="19" t="s">
        <v>9650</v>
      </c>
      <c r="D2985" s="123"/>
      <c r="E2985" s="123" t="s">
        <v>26</v>
      </c>
      <c r="F2985" s="19" t="s">
        <v>578</v>
      </c>
      <c r="G2985" s="73" t="s">
        <v>3146</v>
      </c>
      <c r="H2985" s="19" t="s">
        <v>74</v>
      </c>
      <c r="I2985" s="19"/>
      <c r="J2985" s="19"/>
      <c r="K2985" s="19" t="s">
        <v>9647</v>
      </c>
      <c r="L2985" s="126" t="s">
        <v>9648</v>
      </c>
      <c r="M2985" s="19">
        <v>450</v>
      </c>
      <c r="N2985" s="19"/>
      <c r="O2985" s="123" t="s">
        <v>9649</v>
      </c>
      <c r="P2985" s="130">
        <v>43042</v>
      </c>
      <c r="Q2985" s="123" t="s">
        <v>1067</v>
      </c>
      <c r="R2985" s="123"/>
      <c r="S2985" s="123"/>
      <c r="T2985" s="123"/>
      <c r="U2985" s="123"/>
      <c r="V2985" s="123"/>
    </row>
    <row r="2986" spans="1:22" ht="15" customHeight="1" x14ac:dyDescent="0.25">
      <c r="A2986" s="123" t="s">
        <v>24</v>
      </c>
      <c r="B2986" s="123">
        <v>4193</v>
      </c>
      <c r="C2986" s="19" t="s">
        <v>9651</v>
      </c>
      <c r="D2986" s="123"/>
      <c r="E2986" s="123" t="s">
        <v>26</v>
      </c>
      <c r="F2986" s="19" t="s">
        <v>578</v>
      </c>
      <c r="G2986" s="73" t="s">
        <v>3146</v>
      </c>
      <c r="H2986" s="19" t="s">
        <v>74</v>
      </c>
      <c r="I2986" s="19"/>
      <c r="J2986" s="19"/>
      <c r="K2986" s="19" t="s">
        <v>9652</v>
      </c>
      <c r="L2986" s="126" t="s">
        <v>9653</v>
      </c>
      <c r="M2986" s="19">
        <v>386</v>
      </c>
      <c r="N2986" s="19"/>
      <c r="O2986" s="123" t="s">
        <v>9654</v>
      </c>
      <c r="P2986" s="130">
        <v>43050</v>
      </c>
      <c r="Q2986" s="123" t="s">
        <v>33</v>
      </c>
      <c r="R2986" s="123"/>
      <c r="S2986" s="123"/>
      <c r="T2986" s="123"/>
      <c r="U2986" s="123"/>
      <c r="V2986" s="123"/>
    </row>
    <row r="2987" spans="1:22" ht="15" customHeight="1" x14ac:dyDescent="0.25">
      <c r="A2987" s="123" t="s">
        <v>24</v>
      </c>
      <c r="B2987" s="123">
        <v>4194</v>
      </c>
      <c r="C2987" s="19" t="s">
        <v>9655</v>
      </c>
      <c r="D2987" s="123"/>
      <c r="E2987" s="123" t="s">
        <v>26</v>
      </c>
      <c r="F2987" s="19" t="s">
        <v>578</v>
      </c>
      <c r="G2987" s="73" t="s">
        <v>3146</v>
      </c>
      <c r="H2987" s="19" t="s">
        <v>74</v>
      </c>
      <c r="I2987" s="19"/>
      <c r="J2987" s="19"/>
      <c r="K2987" s="19" t="s">
        <v>9652</v>
      </c>
      <c r="L2987" s="126" t="s">
        <v>9653</v>
      </c>
      <c r="M2987" s="19">
        <v>386</v>
      </c>
      <c r="N2987" s="19"/>
      <c r="O2987" s="123" t="s">
        <v>9654</v>
      </c>
      <c r="P2987" s="130">
        <v>43050</v>
      </c>
      <c r="Q2987" s="123" t="s">
        <v>33</v>
      </c>
      <c r="R2987" s="123"/>
      <c r="S2987" s="123"/>
      <c r="T2987" s="123"/>
      <c r="U2987" s="123"/>
      <c r="V2987" s="123"/>
    </row>
    <row r="2988" spans="1:22" ht="15" customHeight="1" x14ac:dyDescent="0.25">
      <c r="A2988" s="123" t="s">
        <v>24</v>
      </c>
      <c r="B2988" s="123">
        <v>4195</v>
      </c>
      <c r="C2988" s="19" t="s">
        <v>9656</v>
      </c>
      <c r="D2988" s="123"/>
      <c r="E2988" s="123" t="s">
        <v>26</v>
      </c>
      <c r="F2988" s="19" t="s">
        <v>578</v>
      </c>
      <c r="G2988" s="73" t="s">
        <v>3146</v>
      </c>
      <c r="H2988" s="19" t="s">
        <v>74</v>
      </c>
      <c r="I2988" s="19"/>
      <c r="J2988" s="19"/>
      <c r="K2988" s="19" t="s">
        <v>9652</v>
      </c>
      <c r="L2988" s="126" t="s">
        <v>9653</v>
      </c>
      <c r="M2988" s="19">
        <v>386</v>
      </c>
      <c r="N2988" s="19"/>
      <c r="O2988" s="123" t="s">
        <v>9654</v>
      </c>
      <c r="P2988" s="130">
        <v>43050</v>
      </c>
      <c r="Q2988" s="123" t="s">
        <v>33</v>
      </c>
      <c r="R2988" s="123"/>
      <c r="S2988" s="123"/>
      <c r="T2988" s="123"/>
      <c r="U2988" s="123"/>
      <c r="V2988" s="123"/>
    </row>
    <row r="2989" spans="1:22" ht="15" customHeight="1" x14ac:dyDescent="0.25">
      <c r="A2989" s="123" t="s">
        <v>24</v>
      </c>
      <c r="B2989" s="123">
        <v>4196</v>
      </c>
      <c r="C2989" s="19" t="s">
        <v>9657</v>
      </c>
      <c r="D2989" s="123"/>
      <c r="E2989" s="123" t="s">
        <v>26</v>
      </c>
      <c r="F2989" s="19" t="s">
        <v>578</v>
      </c>
      <c r="G2989" s="73" t="s">
        <v>3146</v>
      </c>
      <c r="H2989" s="19" t="s">
        <v>9593</v>
      </c>
      <c r="I2989" s="19"/>
      <c r="J2989" s="19"/>
      <c r="K2989" s="19" t="s">
        <v>9658</v>
      </c>
      <c r="L2989" s="126" t="s">
        <v>9659</v>
      </c>
      <c r="M2989" s="19">
        <v>366.5</v>
      </c>
      <c r="N2989" s="19"/>
      <c r="O2989" s="123" t="s">
        <v>9660</v>
      </c>
      <c r="P2989" s="130">
        <v>43025</v>
      </c>
      <c r="Q2989" s="123" t="s">
        <v>9661</v>
      </c>
      <c r="R2989" s="123"/>
      <c r="S2989" s="123"/>
      <c r="T2989" s="123"/>
      <c r="U2989" s="123"/>
      <c r="V2989" s="123"/>
    </row>
    <row r="2990" spans="1:22" ht="15" customHeight="1" x14ac:dyDescent="0.25">
      <c r="A2990" s="123" t="s">
        <v>24</v>
      </c>
      <c r="B2990" s="123">
        <v>4197</v>
      </c>
      <c r="C2990" s="19" t="s">
        <v>9662</v>
      </c>
      <c r="D2990" s="123"/>
      <c r="E2990" s="123" t="s">
        <v>26</v>
      </c>
      <c r="F2990" s="19" t="s">
        <v>578</v>
      </c>
      <c r="G2990" s="73" t="s">
        <v>3146</v>
      </c>
      <c r="H2990" s="19" t="s">
        <v>9593</v>
      </c>
      <c r="I2990" s="19"/>
      <c r="J2990" s="19"/>
      <c r="K2990" s="19" t="s">
        <v>9663</v>
      </c>
      <c r="L2990" s="126" t="s">
        <v>9664</v>
      </c>
      <c r="M2990" s="19">
        <v>15</v>
      </c>
      <c r="N2990" s="19"/>
      <c r="O2990" s="123" t="s">
        <v>9665</v>
      </c>
      <c r="P2990" s="130">
        <v>43026</v>
      </c>
      <c r="Q2990" s="123" t="s">
        <v>9661</v>
      </c>
      <c r="R2990" s="123"/>
      <c r="S2990" s="123"/>
      <c r="T2990" s="123"/>
      <c r="U2990" s="123"/>
      <c r="V2990" s="123"/>
    </row>
    <row r="2991" spans="1:22" ht="15" customHeight="1" x14ac:dyDescent="0.25">
      <c r="A2991" s="123" t="s">
        <v>24</v>
      </c>
      <c r="B2991" s="123">
        <v>4198</v>
      </c>
      <c r="C2991" s="19" t="s">
        <v>9666</v>
      </c>
      <c r="D2991" s="123"/>
      <c r="E2991" s="123" t="s">
        <v>26</v>
      </c>
      <c r="F2991" s="19" t="s">
        <v>578</v>
      </c>
      <c r="G2991" s="73" t="s">
        <v>3146</v>
      </c>
      <c r="H2991" s="19" t="s">
        <v>9593</v>
      </c>
      <c r="I2991" s="19"/>
      <c r="J2991" s="19"/>
      <c r="K2991" s="19" t="s">
        <v>9663</v>
      </c>
      <c r="L2991" s="126" t="s">
        <v>9664</v>
      </c>
      <c r="M2991" s="19">
        <v>15</v>
      </c>
      <c r="N2991" s="19"/>
      <c r="O2991" s="123" t="s">
        <v>9665</v>
      </c>
      <c r="P2991" s="130">
        <v>43026</v>
      </c>
      <c r="Q2991" s="123" t="s">
        <v>9661</v>
      </c>
      <c r="R2991" s="123"/>
      <c r="S2991" s="123"/>
      <c r="T2991" s="123"/>
      <c r="U2991" s="123"/>
      <c r="V2991" s="123"/>
    </row>
    <row r="2992" spans="1:22" ht="15" customHeight="1" x14ac:dyDescent="0.25">
      <c r="A2992" s="123" t="s">
        <v>24</v>
      </c>
      <c r="B2992" s="123">
        <v>4199</v>
      </c>
      <c r="C2992" s="19" t="s">
        <v>9667</v>
      </c>
      <c r="D2992" s="123"/>
      <c r="E2992" s="123" t="s">
        <v>26</v>
      </c>
      <c r="F2992" s="19" t="s">
        <v>578</v>
      </c>
      <c r="G2992" s="73" t="s">
        <v>3146</v>
      </c>
      <c r="H2992" s="19" t="s">
        <v>9593</v>
      </c>
      <c r="I2992" s="19"/>
      <c r="J2992" s="19"/>
      <c r="K2992" s="19" t="s">
        <v>9663</v>
      </c>
      <c r="L2992" s="126" t="s">
        <v>9664</v>
      </c>
      <c r="M2992" s="19">
        <v>15</v>
      </c>
      <c r="N2992" s="19"/>
      <c r="O2992" s="123" t="s">
        <v>9665</v>
      </c>
      <c r="P2992" s="130">
        <v>43026</v>
      </c>
      <c r="Q2992" s="123" t="s">
        <v>9661</v>
      </c>
      <c r="R2992" s="123"/>
      <c r="S2992" s="123"/>
      <c r="T2992" s="123"/>
      <c r="U2992" s="123"/>
      <c r="V2992" s="123"/>
    </row>
    <row r="2993" spans="1:22" ht="15" customHeight="1" x14ac:dyDescent="0.25">
      <c r="A2993" s="123" t="s">
        <v>24</v>
      </c>
      <c r="B2993" s="123">
        <v>4200</v>
      </c>
      <c r="C2993" s="19" t="s">
        <v>9668</v>
      </c>
      <c r="D2993" s="123"/>
      <c r="E2993" s="123" t="s">
        <v>26</v>
      </c>
      <c r="F2993" s="19" t="s">
        <v>578</v>
      </c>
      <c r="G2993" s="73" t="s">
        <v>3146</v>
      </c>
      <c r="H2993" s="19" t="s">
        <v>9593</v>
      </c>
      <c r="I2993" s="19"/>
      <c r="J2993" s="19"/>
      <c r="K2993" s="19" t="s">
        <v>9669</v>
      </c>
      <c r="L2993" s="126" t="s">
        <v>9670</v>
      </c>
      <c r="M2993" s="19">
        <v>101</v>
      </c>
      <c r="N2993" s="19"/>
      <c r="O2993" s="123" t="s">
        <v>9671</v>
      </c>
      <c r="P2993" s="130">
        <v>43022</v>
      </c>
      <c r="Q2993" s="123" t="s">
        <v>9597</v>
      </c>
      <c r="R2993" s="123"/>
      <c r="S2993" s="123"/>
      <c r="T2993" s="123"/>
      <c r="U2993" s="123"/>
      <c r="V2993" s="123"/>
    </row>
    <row r="2994" spans="1:22" ht="15" customHeight="1" x14ac:dyDescent="0.25">
      <c r="A2994" s="123" t="s">
        <v>24</v>
      </c>
      <c r="B2994" s="123">
        <v>4201</v>
      </c>
      <c r="C2994" s="19" t="s">
        <v>9672</v>
      </c>
      <c r="D2994" s="123"/>
      <c r="E2994" s="123" t="s">
        <v>26</v>
      </c>
      <c r="F2994" s="19" t="s">
        <v>578</v>
      </c>
      <c r="G2994" s="73" t="s">
        <v>3146</v>
      </c>
      <c r="H2994" s="19" t="s">
        <v>9593</v>
      </c>
      <c r="I2994" s="19"/>
      <c r="J2994" s="19"/>
      <c r="K2994" s="19" t="s">
        <v>9669</v>
      </c>
      <c r="L2994" s="126" t="s">
        <v>9670</v>
      </c>
      <c r="M2994" s="19">
        <v>101</v>
      </c>
      <c r="N2994" s="19"/>
      <c r="O2994" s="123" t="s">
        <v>9671</v>
      </c>
      <c r="P2994" s="130">
        <v>43022</v>
      </c>
      <c r="Q2994" s="123" t="s">
        <v>9597</v>
      </c>
      <c r="R2994" s="123"/>
      <c r="S2994" s="123"/>
      <c r="T2994" s="123"/>
      <c r="U2994" s="123"/>
      <c r="V2994" s="123"/>
    </row>
    <row r="2995" spans="1:22" ht="15" customHeight="1" x14ac:dyDescent="0.25">
      <c r="A2995" s="123" t="s">
        <v>24</v>
      </c>
      <c r="B2995" s="123">
        <v>4202</v>
      </c>
      <c r="C2995" s="19" t="s">
        <v>9673</v>
      </c>
      <c r="D2995" s="123"/>
      <c r="E2995" s="123" t="s">
        <v>26</v>
      </c>
      <c r="F2995" s="19" t="s">
        <v>578</v>
      </c>
      <c r="G2995" s="73" t="s">
        <v>3146</v>
      </c>
      <c r="H2995" s="19" t="s">
        <v>9593</v>
      </c>
      <c r="I2995" s="19"/>
      <c r="J2995" s="19"/>
      <c r="K2995" s="19" t="s">
        <v>9674</v>
      </c>
      <c r="L2995" s="126" t="s">
        <v>9675</v>
      </c>
      <c r="M2995" s="19">
        <v>74</v>
      </c>
      <c r="N2995" s="19"/>
      <c r="O2995" s="123" t="s">
        <v>9676</v>
      </c>
      <c r="P2995" s="130">
        <v>43024</v>
      </c>
      <c r="Q2995" s="123" t="s">
        <v>9597</v>
      </c>
      <c r="R2995" s="123"/>
      <c r="S2995" s="123"/>
      <c r="T2995" s="123"/>
      <c r="U2995" s="123"/>
      <c r="V2995" s="123"/>
    </row>
    <row r="2996" spans="1:22" ht="15" customHeight="1" x14ac:dyDescent="0.25">
      <c r="A2996" s="123" t="s">
        <v>24</v>
      </c>
      <c r="B2996" s="123">
        <v>4203</v>
      </c>
      <c r="C2996" s="19" t="s">
        <v>9677</v>
      </c>
      <c r="D2996" s="123"/>
      <c r="E2996" s="123" t="s">
        <v>26</v>
      </c>
      <c r="F2996" s="19" t="s">
        <v>578</v>
      </c>
      <c r="G2996" s="73" t="s">
        <v>3146</v>
      </c>
      <c r="H2996" s="19" t="s">
        <v>9593</v>
      </c>
      <c r="I2996" s="19"/>
      <c r="J2996" s="19"/>
      <c r="K2996" s="19" t="s">
        <v>9674</v>
      </c>
      <c r="L2996" s="126" t="s">
        <v>9675</v>
      </c>
      <c r="M2996" s="19">
        <v>74</v>
      </c>
      <c r="N2996" s="19"/>
      <c r="O2996" s="123" t="s">
        <v>9676</v>
      </c>
      <c r="P2996" s="130">
        <v>43024</v>
      </c>
      <c r="Q2996" s="123" t="s">
        <v>9597</v>
      </c>
      <c r="R2996" s="123"/>
      <c r="S2996" s="123"/>
      <c r="T2996" s="123"/>
      <c r="U2996" s="123"/>
      <c r="V2996" s="123"/>
    </row>
    <row r="2997" spans="1:22" ht="15" customHeight="1" x14ac:dyDescent="0.25">
      <c r="A2997" s="123" t="s">
        <v>24</v>
      </c>
      <c r="B2997" s="123">
        <v>4204</v>
      </c>
      <c r="C2997" s="19" t="s">
        <v>9678</v>
      </c>
      <c r="D2997" s="123"/>
      <c r="E2997" s="123" t="s">
        <v>26</v>
      </c>
      <c r="F2997" s="19" t="s">
        <v>578</v>
      </c>
      <c r="G2997" s="73" t="s">
        <v>3146</v>
      </c>
      <c r="H2997" s="19" t="s">
        <v>9593</v>
      </c>
      <c r="I2997" s="19"/>
      <c r="J2997" s="19"/>
      <c r="K2997" s="19" t="s">
        <v>9674</v>
      </c>
      <c r="L2997" s="126" t="s">
        <v>9675</v>
      </c>
      <c r="M2997" s="19">
        <v>74</v>
      </c>
      <c r="N2997" s="19"/>
      <c r="O2997" s="123" t="s">
        <v>9676</v>
      </c>
      <c r="P2997" s="130">
        <v>43024</v>
      </c>
      <c r="Q2997" s="123" t="s">
        <v>9597</v>
      </c>
      <c r="R2997" s="123"/>
      <c r="S2997" s="123"/>
      <c r="T2997" s="123"/>
      <c r="U2997" s="123"/>
      <c r="V2997" s="123"/>
    </row>
    <row r="2998" spans="1:22" ht="15" customHeight="1" x14ac:dyDescent="0.25">
      <c r="A2998" s="123" t="s">
        <v>24</v>
      </c>
      <c r="B2998" s="123">
        <v>4205</v>
      </c>
      <c r="C2998" s="19" t="s">
        <v>9679</v>
      </c>
      <c r="D2998" s="123"/>
      <c r="E2998" s="123" t="s">
        <v>26</v>
      </c>
      <c r="F2998" s="19" t="s">
        <v>578</v>
      </c>
      <c r="G2998" s="73" t="s">
        <v>3146</v>
      </c>
      <c r="H2998" s="19" t="s">
        <v>9593</v>
      </c>
      <c r="I2998" s="19"/>
      <c r="J2998" s="19"/>
      <c r="K2998" s="19" t="s">
        <v>9674</v>
      </c>
      <c r="L2998" s="126" t="s">
        <v>9675</v>
      </c>
      <c r="M2998" s="19">
        <v>74</v>
      </c>
      <c r="N2998" s="19"/>
      <c r="O2998" s="123" t="s">
        <v>9676</v>
      </c>
      <c r="P2998" s="130">
        <v>43024</v>
      </c>
      <c r="Q2998" s="123" t="s">
        <v>9597</v>
      </c>
      <c r="R2998" s="123"/>
      <c r="S2998" s="123"/>
      <c r="T2998" s="123"/>
      <c r="U2998" s="123"/>
      <c r="V2998" s="123"/>
    </row>
    <row r="2999" spans="1:22" ht="15" customHeight="1" x14ac:dyDescent="0.25">
      <c r="A2999" s="123" t="s">
        <v>24</v>
      </c>
      <c r="B2999" s="123">
        <v>4206</v>
      </c>
      <c r="C2999" s="19" t="s">
        <v>9680</v>
      </c>
      <c r="D2999" s="123"/>
      <c r="E2999" s="123" t="s">
        <v>26</v>
      </c>
      <c r="F2999" s="19" t="s">
        <v>578</v>
      </c>
      <c r="G2999" s="73" t="s">
        <v>3146</v>
      </c>
      <c r="H2999" s="19" t="s">
        <v>9593</v>
      </c>
      <c r="I2999" s="19"/>
      <c r="J2999" s="19"/>
      <c r="K2999" s="19" t="s">
        <v>9681</v>
      </c>
      <c r="L2999" s="126" t="s">
        <v>9682</v>
      </c>
      <c r="M2999" s="19">
        <v>91</v>
      </c>
      <c r="N2999" s="19"/>
      <c r="O2999" s="123" t="s">
        <v>9683</v>
      </c>
      <c r="P2999" s="130">
        <v>43024</v>
      </c>
      <c r="Q2999" s="123" t="s">
        <v>9597</v>
      </c>
      <c r="R2999" s="123"/>
      <c r="S2999" s="123"/>
      <c r="T2999" s="123"/>
      <c r="U2999" s="123"/>
      <c r="V2999" s="123"/>
    </row>
    <row r="3000" spans="1:22" ht="15" customHeight="1" x14ac:dyDescent="0.25">
      <c r="A3000" s="123" t="s">
        <v>24</v>
      </c>
      <c r="B3000" s="123">
        <v>4207</v>
      </c>
      <c r="C3000" s="19" t="s">
        <v>9684</v>
      </c>
      <c r="D3000" s="123"/>
      <c r="E3000" s="123" t="s">
        <v>26</v>
      </c>
      <c r="F3000" s="19" t="s">
        <v>578</v>
      </c>
      <c r="G3000" s="73" t="s">
        <v>3146</v>
      </c>
      <c r="H3000" s="19" t="s">
        <v>9593</v>
      </c>
      <c r="I3000" s="19"/>
      <c r="J3000" s="19"/>
      <c r="K3000" s="19" t="s">
        <v>9685</v>
      </c>
      <c r="L3000" s="126" t="s">
        <v>9686</v>
      </c>
      <c r="M3000" s="19">
        <v>3</v>
      </c>
      <c r="N3000" s="19"/>
      <c r="O3000" s="123" t="s">
        <v>9687</v>
      </c>
      <c r="P3000" s="130">
        <v>43025</v>
      </c>
      <c r="Q3000" s="123" t="s">
        <v>9661</v>
      </c>
      <c r="R3000" s="123"/>
      <c r="S3000" s="123"/>
      <c r="T3000" s="123"/>
      <c r="U3000" s="123"/>
      <c r="V3000" s="123"/>
    </row>
    <row r="3001" spans="1:22" ht="15" customHeight="1" x14ac:dyDescent="0.25">
      <c r="A3001" s="123" t="s">
        <v>24</v>
      </c>
      <c r="B3001" s="123">
        <v>4208</v>
      </c>
      <c r="C3001" s="19" t="s">
        <v>9688</v>
      </c>
      <c r="D3001" s="123"/>
      <c r="E3001" s="123" t="s">
        <v>26</v>
      </c>
      <c r="F3001" s="19" t="s">
        <v>578</v>
      </c>
      <c r="G3001" s="73" t="s">
        <v>3146</v>
      </c>
      <c r="H3001" s="19" t="s">
        <v>9593</v>
      </c>
      <c r="I3001" s="19"/>
      <c r="J3001" s="19"/>
      <c r="K3001" s="19" t="s">
        <v>9685</v>
      </c>
      <c r="L3001" s="126" t="s">
        <v>9686</v>
      </c>
      <c r="M3001" s="19">
        <v>3</v>
      </c>
      <c r="N3001" s="19"/>
      <c r="O3001" s="123" t="s">
        <v>9687</v>
      </c>
      <c r="P3001" s="130">
        <v>43025</v>
      </c>
      <c r="Q3001" s="123" t="s">
        <v>9661</v>
      </c>
      <c r="R3001" s="123"/>
      <c r="S3001" s="123"/>
      <c r="T3001" s="123"/>
      <c r="U3001" s="123"/>
      <c r="V3001" s="123"/>
    </row>
    <row r="3002" spans="1:22" ht="15" customHeight="1" x14ac:dyDescent="0.25">
      <c r="A3002" s="123" t="s">
        <v>24</v>
      </c>
      <c r="B3002" s="123">
        <v>4209</v>
      </c>
      <c r="C3002" s="123" t="s">
        <v>9689</v>
      </c>
      <c r="D3002" s="123"/>
      <c r="E3002" s="123" t="s">
        <v>26</v>
      </c>
      <c r="F3002" s="19" t="s">
        <v>578</v>
      </c>
      <c r="G3002" s="73" t="s">
        <v>3146</v>
      </c>
      <c r="H3002" s="19" t="s">
        <v>9690</v>
      </c>
      <c r="I3002" s="19"/>
      <c r="J3002" s="19"/>
      <c r="K3002" s="19" t="s">
        <v>9691</v>
      </c>
      <c r="L3002" s="126" t="s">
        <v>9692</v>
      </c>
      <c r="M3002" s="19">
        <v>169.5</v>
      </c>
      <c r="N3002" s="19"/>
      <c r="O3002" s="123" t="s">
        <v>9693</v>
      </c>
      <c r="P3002" s="123" t="s">
        <v>9694</v>
      </c>
      <c r="Q3002" s="123" t="s">
        <v>9695</v>
      </c>
      <c r="R3002" s="123"/>
      <c r="S3002" s="123"/>
      <c r="T3002" s="123"/>
      <c r="U3002" s="123"/>
      <c r="V3002" s="123"/>
    </row>
    <row r="3003" spans="1:22" ht="15" customHeight="1" x14ac:dyDescent="0.25">
      <c r="A3003" s="123" t="s">
        <v>24</v>
      </c>
      <c r="B3003" s="123">
        <v>4210</v>
      </c>
      <c r="C3003" s="123" t="s">
        <v>9696</v>
      </c>
      <c r="D3003" s="123"/>
      <c r="E3003" s="123" t="s">
        <v>26</v>
      </c>
      <c r="F3003" s="19" t="s">
        <v>578</v>
      </c>
      <c r="G3003" s="73" t="s">
        <v>3146</v>
      </c>
      <c r="H3003" s="19" t="s">
        <v>9690</v>
      </c>
      <c r="I3003" s="19"/>
      <c r="J3003" s="19"/>
      <c r="K3003" s="19" t="s">
        <v>9691</v>
      </c>
      <c r="L3003" s="126" t="s">
        <v>9692</v>
      </c>
      <c r="M3003" s="19">
        <v>169.5</v>
      </c>
      <c r="N3003" s="19"/>
      <c r="O3003" s="123" t="s">
        <v>9693</v>
      </c>
      <c r="P3003" s="123" t="s">
        <v>9694</v>
      </c>
      <c r="Q3003" s="123" t="s">
        <v>9695</v>
      </c>
      <c r="R3003" s="123"/>
      <c r="S3003" s="123"/>
      <c r="T3003" s="123"/>
      <c r="U3003" s="123"/>
      <c r="V3003" s="123"/>
    </row>
    <row r="3004" spans="1:22" ht="15" customHeight="1" x14ac:dyDescent="0.25">
      <c r="A3004" s="123" t="s">
        <v>24</v>
      </c>
      <c r="B3004" s="123">
        <v>4211</v>
      </c>
      <c r="C3004" s="123" t="s">
        <v>9697</v>
      </c>
      <c r="D3004" s="123"/>
      <c r="E3004" s="123" t="s">
        <v>26</v>
      </c>
      <c r="F3004" s="19" t="s">
        <v>578</v>
      </c>
      <c r="G3004" s="73" t="s">
        <v>3146</v>
      </c>
      <c r="H3004" s="19" t="s">
        <v>9690</v>
      </c>
      <c r="I3004" s="19"/>
      <c r="J3004" s="19"/>
      <c r="K3004" s="19" t="s">
        <v>9691</v>
      </c>
      <c r="L3004" s="126" t="s">
        <v>9692</v>
      </c>
      <c r="M3004" s="19">
        <v>169.5</v>
      </c>
      <c r="N3004" s="19"/>
      <c r="O3004" s="123" t="s">
        <v>9693</v>
      </c>
      <c r="P3004" s="123" t="s">
        <v>9694</v>
      </c>
      <c r="Q3004" s="123" t="s">
        <v>9695</v>
      </c>
      <c r="R3004" s="123"/>
      <c r="S3004" s="123"/>
      <c r="T3004" s="123"/>
      <c r="U3004" s="123"/>
      <c r="V3004" s="123"/>
    </row>
    <row r="3005" spans="1:22" ht="15" customHeight="1" x14ac:dyDescent="0.25">
      <c r="A3005" s="123" t="s">
        <v>24</v>
      </c>
      <c r="B3005" s="123">
        <v>4212</v>
      </c>
      <c r="C3005" s="123" t="s">
        <v>9698</v>
      </c>
      <c r="D3005" s="123"/>
      <c r="E3005" s="123" t="s">
        <v>26</v>
      </c>
      <c r="F3005" s="19" t="s">
        <v>578</v>
      </c>
      <c r="G3005" s="73" t="s">
        <v>3146</v>
      </c>
      <c r="H3005" s="19" t="s">
        <v>9690</v>
      </c>
      <c r="I3005" s="19"/>
      <c r="J3005" s="19"/>
      <c r="K3005" s="19" t="s">
        <v>9699</v>
      </c>
      <c r="L3005" s="126" t="s">
        <v>9700</v>
      </c>
      <c r="M3005" s="19">
        <v>180</v>
      </c>
      <c r="N3005" s="19"/>
      <c r="O3005" s="123" t="s">
        <v>9701</v>
      </c>
      <c r="P3005" s="123" t="s">
        <v>9702</v>
      </c>
      <c r="Q3005" s="123" t="s">
        <v>9695</v>
      </c>
      <c r="R3005" s="123"/>
      <c r="S3005" s="123"/>
      <c r="T3005" s="123"/>
      <c r="U3005" s="123"/>
      <c r="V3005" s="123"/>
    </row>
    <row r="3006" spans="1:22" ht="15" customHeight="1" x14ac:dyDescent="0.25">
      <c r="A3006" s="123" t="s">
        <v>24</v>
      </c>
      <c r="B3006" s="19">
        <v>4213</v>
      </c>
      <c r="C3006" t="s">
        <v>9703</v>
      </c>
      <c r="D3006" s="123"/>
      <c r="E3006" s="19" t="s">
        <v>26</v>
      </c>
      <c r="F3006" s="19" t="s">
        <v>1496</v>
      </c>
      <c r="G3006" s="19" t="s">
        <v>6810</v>
      </c>
      <c r="H3006" s="19" t="s">
        <v>4302</v>
      </c>
      <c r="I3006" s="19"/>
      <c r="J3006" s="19"/>
      <c r="K3006" t="s">
        <v>9532</v>
      </c>
      <c r="L3006" t="s">
        <v>9533</v>
      </c>
      <c r="M3006">
        <v>254.5</v>
      </c>
      <c r="N3006" s="19"/>
      <c r="O3006" t="s">
        <v>9534</v>
      </c>
      <c r="P3006" t="s">
        <v>9535</v>
      </c>
      <c r="Q3006" s="131" t="s">
        <v>9503</v>
      </c>
      <c r="R3006" t="s">
        <v>1067</v>
      </c>
      <c r="S3006" s="123"/>
      <c r="T3006" s="123"/>
      <c r="U3006" s="123"/>
      <c r="V3006" s="123"/>
    </row>
    <row r="3007" spans="1:22" ht="15" customHeight="1" x14ac:dyDescent="0.25">
      <c r="A3007" s="123" t="s">
        <v>24</v>
      </c>
      <c r="B3007" s="123">
        <v>4214</v>
      </c>
      <c r="C3007" s="123" t="s">
        <v>9704</v>
      </c>
      <c r="D3007" s="123"/>
      <c r="E3007" s="123" t="s">
        <v>26</v>
      </c>
      <c r="F3007" s="19" t="s">
        <v>578</v>
      </c>
      <c r="G3007" s="73" t="s">
        <v>3146</v>
      </c>
      <c r="H3007" s="19" t="s">
        <v>9690</v>
      </c>
      <c r="I3007" s="19"/>
      <c r="J3007" s="19"/>
      <c r="K3007" s="19" t="s">
        <v>9705</v>
      </c>
      <c r="L3007" s="126" t="s">
        <v>9706</v>
      </c>
      <c r="M3007" s="19">
        <v>238</v>
      </c>
      <c r="N3007" s="19"/>
      <c r="O3007" s="123" t="s">
        <v>9707</v>
      </c>
      <c r="P3007" s="123" t="s">
        <v>9694</v>
      </c>
      <c r="Q3007" s="123" t="s">
        <v>9695</v>
      </c>
      <c r="R3007" s="123"/>
      <c r="S3007" s="123"/>
      <c r="T3007" s="123"/>
      <c r="U3007" s="123"/>
      <c r="V3007" s="123"/>
    </row>
    <row r="3008" spans="1:22" ht="15" customHeight="1" x14ac:dyDescent="0.25">
      <c r="A3008" s="123" t="s">
        <v>24</v>
      </c>
      <c r="B3008" s="123">
        <v>4215</v>
      </c>
      <c r="C3008" s="123" t="s">
        <v>9708</v>
      </c>
      <c r="D3008" s="123"/>
      <c r="E3008" s="123" t="s">
        <v>26</v>
      </c>
      <c r="F3008" s="19" t="s">
        <v>578</v>
      </c>
      <c r="G3008" s="73" t="s">
        <v>3146</v>
      </c>
      <c r="H3008" s="19" t="s">
        <v>9690</v>
      </c>
      <c r="I3008" s="19"/>
      <c r="J3008" s="19"/>
      <c r="K3008" s="19" t="s">
        <v>9705</v>
      </c>
      <c r="L3008" s="126" t="s">
        <v>9706</v>
      </c>
      <c r="M3008" s="19">
        <v>238</v>
      </c>
      <c r="N3008" s="19"/>
      <c r="O3008" s="123" t="s">
        <v>9707</v>
      </c>
      <c r="P3008" s="123" t="s">
        <v>9694</v>
      </c>
      <c r="Q3008" s="123" t="s">
        <v>9695</v>
      </c>
      <c r="R3008" s="123"/>
      <c r="S3008" s="123"/>
      <c r="T3008" s="123"/>
      <c r="U3008" s="123"/>
      <c r="V3008" s="123"/>
    </row>
    <row r="3009" spans="1:22" ht="15" customHeight="1" x14ac:dyDescent="0.25">
      <c r="A3009" s="123" t="s">
        <v>24</v>
      </c>
      <c r="B3009" s="123">
        <v>4216</v>
      </c>
      <c r="C3009" s="123" t="s">
        <v>9709</v>
      </c>
      <c r="D3009" s="123"/>
      <c r="E3009" s="123" t="s">
        <v>26</v>
      </c>
      <c r="F3009" s="19" t="s">
        <v>578</v>
      </c>
      <c r="G3009" s="73" t="s">
        <v>3146</v>
      </c>
      <c r="H3009" s="19" t="s">
        <v>9690</v>
      </c>
      <c r="I3009" s="19"/>
      <c r="J3009" s="19"/>
      <c r="K3009" s="19" t="s">
        <v>9705</v>
      </c>
      <c r="L3009" s="126" t="s">
        <v>9706</v>
      </c>
      <c r="M3009" s="19">
        <v>238</v>
      </c>
      <c r="N3009" s="19"/>
      <c r="O3009" s="123" t="s">
        <v>9707</v>
      </c>
      <c r="P3009" s="123" t="s">
        <v>9694</v>
      </c>
      <c r="Q3009" s="123" t="s">
        <v>9695</v>
      </c>
      <c r="R3009" s="123"/>
      <c r="S3009" s="123"/>
      <c r="T3009" s="123"/>
      <c r="U3009" s="123"/>
      <c r="V3009" s="123"/>
    </row>
    <row r="3010" spans="1:22" ht="15" customHeight="1" x14ac:dyDescent="0.25">
      <c r="A3010" s="123" t="s">
        <v>24</v>
      </c>
      <c r="B3010" s="123">
        <v>4217</v>
      </c>
      <c r="C3010" s="127" t="s">
        <v>9710</v>
      </c>
      <c r="D3010" s="123"/>
      <c r="E3010" s="123" t="s">
        <v>26</v>
      </c>
      <c r="F3010" s="19" t="s">
        <v>578</v>
      </c>
      <c r="G3010" s="73" t="s">
        <v>3146</v>
      </c>
      <c r="H3010" s="19" t="s">
        <v>9690</v>
      </c>
      <c r="I3010" s="19"/>
      <c r="J3010" s="19"/>
      <c r="K3010" s="19" t="s">
        <v>9711</v>
      </c>
      <c r="L3010" s="126" t="s">
        <v>9712</v>
      </c>
      <c r="M3010" s="19">
        <v>149</v>
      </c>
      <c r="N3010" s="19"/>
      <c r="O3010" s="123" t="s">
        <v>9713</v>
      </c>
      <c r="P3010" s="123" t="s">
        <v>9702</v>
      </c>
      <c r="Q3010" s="123" t="s">
        <v>9695</v>
      </c>
      <c r="R3010" s="123"/>
      <c r="S3010" s="123"/>
      <c r="T3010" s="123"/>
      <c r="U3010" s="123"/>
      <c r="V3010" s="123"/>
    </row>
    <row r="3011" spans="1:22" ht="15" customHeight="1" x14ac:dyDescent="0.25">
      <c r="A3011" s="123" t="s">
        <v>24</v>
      </c>
      <c r="B3011" s="123">
        <v>4218</v>
      </c>
      <c r="C3011" s="123" t="s">
        <v>9714</v>
      </c>
      <c r="D3011" s="123"/>
      <c r="E3011" s="123" t="s">
        <v>26</v>
      </c>
      <c r="F3011" s="19" t="s">
        <v>578</v>
      </c>
      <c r="G3011" s="73" t="s">
        <v>3146</v>
      </c>
      <c r="H3011" s="19" t="s">
        <v>9690</v>
      </c>
      <c r="I3011" s="19"/>
      <c r="J3011" s="19"/>
      <c r="K3011" s="19" t="s">
        <v>9711</v>
      </c>
      <c r="L3011" s="126" t="s">
        <v>9712</v>
      </c>
      <c r="M3011" s="19">
        <v>149</v>
      </c>
      <c r="N3011" s="19"/>
      <c r="O3011" s="123" t="s">
        <v>9713</v>
      </c>
      <c r="P3011" s="123" t="s">
        <v>9702</v>
      </c>
      <c r="Q3011" s="123" t="s">
        <v>9695</v>
      </c>
      <c r="R3011" s="123"/>
      <c r="S3011" s="123"/>
      <c r="T3011" s="123"/>
      <c r="U3011" s="123"/>
      <c r="V3011" s="123"/>
    </row>
    <row r="3012" spans="1:22" ht="15" customHeight="1" x14ac:dyDescent="0.25">
      <c r="A3012" s="123" t="s">
        <v>24</v>
      </c>
      <c r="B3012" s="123">
        <v>4219</v>
      </c>
      <c r="C3012" s="123" t="s">
        <v>9715</v>
      </c>
      <c r="D3012" s="123"/>
      <c r="E3012" s="123" t="s">
        <v>26</v>
      </c>
      <c r="F3012" s="19" t="s">
        <v>578</v>
      </c>
      <c r="G3012" s="73" t="s">
        <v>3146</v>
      </c>
      <c r="H3012" s="19" t="s">
        <v>9690</v>
      </c>
      <c r="I3012" s="19"/>
      <c r="J3012" s="19"/>
      <c r="K3012" s="19" t="s">
        <v>9711</v>
      </c>
      <c r="L3012" s="126" t="s">
        <v>9712</v>
      </c>
      <c r="M3012" s="19">
        <v>149</v>
      </c>
      <c r="N3012" s="19"/>
      <c r="O3012" s="123" t="s">
        <v>9713</v>
      </c>
      <c r="P3012" s="123" t="s">
        <v>9702</v>
      </c>
      <c r="Q3012" s="123" t="s">
        <v>9695</v>
      </c>
      <c r="R3012" s="123"/>
      <c r="S3012" s="123"/>
      <c r="T3012" s="123"/>
      <c r="U3012" s="123"/>
      <c r="V3012" s="123"/>
    </row>
    <row r="3013" spans="1:22" ht="15" customHeight="1" x14ac:dyDescent="0.25">
      <c r="A3013" s="123" t="s">
        <v>24</v>
      </c>
      <c r="B3013" s="123">
        <v>4220</v>
      </c>
      <c r="C3013" s="123" t="s">
        <v>9716</v>
      </c>
      <c r="D3013" s="123"/>
      <c r="E3013" s="123" t="s">
        <v>26</v>
      </c>
      <c r="F3013" s="19" t="s">
        <v>578</v>
      </c>
      <c r="G3013" s="73" t="s">
        <v>3146</v>
      </c>
      <c r="H3013" s="19" t="s">
        <v>9690</v>
      </c>
      <c r="I3013" s="19"/>
      <c r="J3013" s="19"/>
      <c r="K3013" s="19" t="s">
        <v>9711</v>
      </c>
      <c r="L3013" s="126" t="s">
        <v>9712</v>
      </c>
      <c r="M3013" s="19">
        <v>149</v>
      </c>
      <c r="N3013" s="19"/>
      <c r="O3013" s="123" t="s">
        <v>9713</v>
      </c>
      <c r="P3013" s="123" t="s">
        <v>9702</v>
      </c>
      <c r="Q3013" s="123" t="s">
        <v>9695</v>
      </c>
      <c r="R3013" s="123"/>
      <c r="S3013" s="123"/>
      <c r="T3013" s="123"/>
      <c r="U3013" s="123"/>
      <c r="V3013" s="123"/>
    </row>
    <row r="3014" spans="1:22" ht="15" customHeight="1" x14ac:dyDescent="0.25">
      <c r="A3014" s="123" t="s">
        <v>24</v>
      </c>
      <c r="B3014" s="123">
        <v>4221</v>
      </c>
      <c r="C3014" s="123" t="s">
        <v>9717</v>
      </c>
      <c r="D3014" s="123"/>
      <c r="E3014" s="123" t="s">
        <v>26</v>
      </c>
      <c r="F3014" s="19" t="s">
        <v>578</v>
      </c>
      <c r="G3014" s="73" t="s">
        <v>3146</v>
      </c>
      <c r="H3014" s="19" t="s">
        <v>9690</v>
      </c>
      <c r="I3014" s="19"/>
      <c r="J3014" s="19"/>
      <c r="K3014" s="19" t="s">
        <v>9718</v>
      </c>
      <c r="L3014" s="126" t="s">
        <v>9719</v>
      </c>
      <c r="M3014" s="19">
        <v>128.5</v>
      </c>
      <c r="N3014" s="19"/>
      <c r="O3014" s="123" t="s">
        <v>9720</v>
      </c>
      <c r="P3014" s="123" t="s">
        <v>9721</v>
      </c>
      <c r="Q3014" s="123" t="s">
        <v>9695</v>
      </c>
      <c r="R3014" s="123"/>
      <c r="S3014" s="123"/>
      <c r="T3014" s="123"/>
      <c r="U3014" s="123"/>
      <c r="V3014" s="123"/>
    </row>
    <row r="3015" spans="1:22" ht="15" customHeight="1" x14ac:dyDescent="0.25">
      <c r="A3015" s="123" t="s">
        <v>24</v>
      </c>
      <c r="B3015" s="123">
        <v>4222</v>
      </c>
      <c r="C3015" s="123" t="s">
        <v>9722</v>
      </c>
      <c r="D3015" s="123"/>
      <c r="E3015" s="123" t="s">
        <v>26</v>
      </c>
      <c r="F3015" s="19" t="s">
        <v>535</v>
      </c>
      <c r="G3015" s="73" t="s">
        <v>3115</v>
      </c>
      <c r="H3015" s="129" t="s">
        <v>4302</v>
      </c>
      <c r="I3015" s="19"/>
      <c r="J3015" s="19"/>
      <c r="K3015" s="19" t="s">
        <v>9607</v>
      </c>
      <c r="L3015" s="126" t="s">
        <v>9608</v>
      </c>
      <c r="M3015" s="19">
        <v>136</v>
      </c>
      <c r="N3015" s="129"/>
      <c r="O3015" s="123" t="s">
        <v>9609</v>
      </c>
      <c r="P3015" s="130" t="s">
        <v>9610</v>
      </c>
      <c r="Q3015" s="127" t="s">
        <v>9503</v>
      </c>
      <c r="R3015" s="123"/>
      <c r="S3015" s="123"/>
      <c r="T3015" s="123"/>
      <c r="U3015" s="123"/>
      <c r="V3015" s="123"/>
    </row>
    <row r="3016" spans="1:22" ht="15" customHeight="1" x14ac:dyDescent="0.25">
      <c r="A3016" s="123" t="s">
        <v>24</v>
      </c>
      <c r="B3016" s="123">
        <v>4223</v>
      </c>
      <c r="C3016" s="123" t="s">
        <v>9723</v>
      </c>
      <c r="D3016" s="123"/>
      <c r="E3016" s="123" t="s">
        <v>26</v>
      </c>
      <c r="F3016" s="19" t="s">
        <v>578</v>
      </c>
      <c r="G3016" s="73" t="s">
        <v>3146</v>
      </c>
      <c r="H3016" s="19" t="s">
        <v>9690</v>
      </c>
      <c r="I3016" s="19"/>
      <c r="J3016" s="19"/>
      <c r="K3016" s="19" t="s">
        <v>9718</v>
      </c>
      <c r="L3016" s="126" t="s">
        <v>9719</v>
      </c>
      <c r="M3016" s="19">
        <v>128.5</v>
      </c>
      <c r="N3016" s="19"/>
      <c r="O3016" s="123" t="s">
        <v>9720</v>
      </c>
      <c r="P3016" s="123" t="s">
        <v>9721</v>
      </c>
      <c r="Q3016" s="123" t="s">
        <v>9695</v>
      </c>
      <c r="R3016" s="123"/>
      <c r="S3016" s="123"/>
      <c r="T3016" s="123"/>
      <c r="U3016" s="123"/>
      <c r="V3016" s="123"/>
    </row>
    <row r="3017" spans="1:22" ht="15" customHeight="1" x14ac:dyDescent="0.25">
      <c r="A3017" s="123" t="s">
        <v>24</v>
      </c>
      <c r="B3017" s="123">
        <v>4224</v>
      </c>
      <c r="C3017" s="123" t="s">
        <v>9724</v>
      </c>
      <c r="D3017" s="123"/>
      <c r="E3017" s="123" t="s">
        <v>26</v>
      </c>
      <c r="F3017" s="19" t="s">
        <v>578</v>
      </c>
      <c r="G3017" s="73" t="s">
        <v>3146</v>
      </c>
      <c r="H3017" s="19" t="s">
        <v>9690</v>
      </c>
      <c r="I3017" s="19"/>
      <c r="J3017" s="19"/>
      <c r="K3017" s="19" t="s">
        <v>9725</v>
      </c>
      <c r="L3017" s="126" t="s">
        <v>9726</v>
      </c>
      <c r="M3017" s="19">
        <v>349.5</v>
      </c>
      <c r="N3017" s="19"/>
      <c r="O3017" s="123" t="s">
        <v>9727</v>
      </c>
      <c r="P3017" s="123" t="s">
        <v>9721</v>
      </c>
      <c r="Q3017" s="123" t="s">
        <v>9695</v>
      </c>
      <c r="R3017" s="123"/>
      <c r="S3017" s="123"/>
      <c r="T3017" s="123"/>
      <c r="U3017" s="123"/>
      <c r="V3017" s="123"/>
    </row>
    <row r="3018" spans="1:22" ht="15" customHeight="1" x14ac:dyDescent="0.25">
      <c r="A3018" s="123" t="s">
        <v>24</v>
      </c>
      <c r="B3018" s="123">
        <v>4225</v>
      </c>
      <c r="C3018" s="123" t="s">
        <v>9728</v>
      </c>
      <c r="D3018" s="123"/>
      <c r="E3018" s="123" t="s">
        <v>26</v>
      </c>
      <c r="F3018" s="19" t="s">
        <v>578</v>
      </c>
      <c r="G3018" s="73" t="s">
        <v>3146</v>
      </c>
      <c r="H3018" s="19" t="s">
        <v>9690</v>
      </c>
      <c r="I3018" s="19"/>
      <c r="J3018" s="19"/>
      <c r="K3018" s="19" t="s">
        <v>9725</v>
      </c>
      <c r="L3018" s="126" t="s">
        <v>9726</v>
      </c>
      <c r="M3018" s="19">
        <v>349.5</v>
      </c>
      <c r="N3018" s="19"/>
      <c r="O3018" s="123" t="s">
        <v>9727</v>
      </c>
      <c r="P3018" s="123" t="s">
        <v>9721</v>
      </c>
      <c r="Q3018" s="123" t="s">
        <v>9695</v>
      </c>
      <c r="R3018" s="123"/>
      <c r="S3018" s="123"/>
      <c r="T3018" s="123"/>
      <c r="U3018" s="123"/>
      <c r="V3018" s="123"/>
    </row>
    <row r="3019" spans="1:22" ht="15" customHeight="1" x14ac:dyDescent="0.25">
      <c r="A3019" s="123" t="s">
        <v>24</v>
      </c>
      <c r="B3019" s="123">
        <v>4226</v>
      </c>
      <c r="C3019" s="123" t="s">
        <v>9729</v>
      </c>
      <c r="D3019" s="123"/>
      <c r="E3019" s="123" t="s">
        <v>26</v>
      </c>
      <c r="F3019" s="19" t="s">
        <v>578</v>
      </c>
      <c r="G3019" s="73" t="s">
        <v>3146</v>
      </c>
      <c r="H3019" s="19" t="s">
        <v>9690</v>
      </c>
      <c r="I3019" s="19"/>
      <c r="J3019" s="19"/>
      <c r="K3019" s="19" t="s">
        <v>9725</v>
      </c>
      <c r="L3019" s="126" t="s">
        <v>9726</v>
      </c>
      <c r="M3019" s="19">
        <v>349.5</v>
      </c>
      <c r="N3019" s="19"/>
      <c r="O3019" s="123" t="s">
        <v>9727</v>
      </c>
      <c r="P3019" s="123" t="s">
        <v>9721</v>
      </c>
      <c r="Q3019" s="123" t="s">
        <v>9695</v>
      </c>
      <c r="R3019" s="123"/>
      <c r="S3019" s="123"/>
      <c r="T3019" s="123"/>
      <c r="U3019" s="123"/>
      <c r="V3019" s="123"/>
    </row>
    <row r="3020" spans="1:22" ht="15" customHeight="1" x14ac:dyDescent="0.25">
      <c r="A3020" s="123" t="s">
        <v>24</v>
      </c>
      <c r="B3020" s="123">
        <v>4227</v>
      </c>
      <c r="C3020" s="127" t="s">
        <v>9730</v>
      </c>
      <c r="D3020" s="123"/>
      <c r="E3020" s="123" t="s">
        <v>26</v>
      </c>
      <c r="F3020" s="19" t="s">
        <v>578</v>
      </c>
      <c r="G3020" s="73" t="s">
        <v>3146</v>
      </c>
      <c r="H3020" s="129" t="s">
        <v>343</v>
      </c>
      <c r="I3020" s="19"/>
      <c r="J3020" s="19"/>
      <c r="K3020" s="19" t="s">
        <v>9506</v>
      </c>
      <c r="L3020" s="126" t="s">
        <v>9507</v>
      </c>
      <c r="M3020" s="19">
        <v>1.5</v>
      </c>
      <c r="N3020" s="129"/>
      <c r="O3020" s="123" t="s">
        <v>9508</v>
      </c>
      <c r="P3020" s="123" t="s">
        <v>9509</v>
      </c>
      <c r="Q3020" s="127" t="s">
        <v>9503</v>
      </c>
      <c r="R3020" s="123"/>
      <c r="S3020" s="123"/>
      <c r="T3020" s="123"/>
      <c r="U3020" s="123"/>
      <c r="V3020" s="123"/>
    </row>
    <row r="3021" spans="1:22" ht="15" customHeight="1" x14ac:dyDescent="0.25">
      <c r="A3021" s="123" t="s">
        <v>24</v>
      </c>
      <c r="B3021" s="123">
        <v>4228</v>
      </c>
      <c r="C3021" s="123" t="s">
        <v>9731</v>
      </c>
      <c r="D3021" s="123"/>
      <c r="E3021" s="123" t="s">
        <v>26</v>
      </c>
      <c r="F3021" s="19" t="s">
        <v>578</v>
      </c>
      <c r="G3021" s="73" t="s">
        <v>3146</v>
      </c>
      <c r="H3021" s="129" t="s">
        <v>343</v>
      </c>
      <c r="I3021" s="19"/>
      <c r="J3021" s="19"/>
      <c r="K3021" s="19" t="s">
        <v>9506</v>
      </c>
      <c r="L3021" s="126" t="s">
        <v>9507</v>
      </c>
      <c r="M3021" s="19">
        <v>1.5</v>
      </c>
      <c r="N3021" s="129"/>
      <c r="O3021" s="123" t="s">
        <v>9508</v>
      </c>
      <c r="P3021" s="123" t="s">
        <v>9509</v>
      </c>
      <c r="Q3021" s="127" t="s">
        <v>9503</v>
      </c>
      <c r="R3021" s="123"/>
      <c r="S3021" s="123"/>
      <c r="T3021" s="123"/>
      <c r="U3021" s="123"/>
      <c r="V3021" s="123"/>
    </row>
    <row r="3022" spans="1:22" ht="15" customHeight="1" x14ac:dyDescent="0.25">
      <c r="A3022" s="123" t="s">
        <v>24</v>
      </c>
      <c r="B3022" s="123">
        <v>4229</v>
      </c>
      <c r="C3022" s="123" t="s">
        <v>9732</v>
      </c>
      <c r="D3022" s="123"/>
      <c r="E3022" s="123" t="s">
        <v>26</v>
      </c>
      <c r="F3022" s="19" t="s">
        <v>578</v>
      </c>
      <c r="G3022" s="73" t="s">
        <v>3146</v>
      </c>
      <c r="H3022" s="129" t="s">
        <v>343</v>
      </c>
      <c r="I3022" s="19"/>
      <c r="J3022" s="19"/>
      <c r="K3022" s="19" t="s">
        <v>9506</v>
      </c>
      <c r="L3022" s="126" t="s">
        <v>9507</v>
      </c>
      <c r="M3022" s="19">
        <v>1.5</v>
      </c>
      <c r="N3022" s="129"/>
      <c r="O3022" s="123" t="s">
        <v>9508</v>
      </c>
      <c r="P3022" s="123" t="s">
        <v>9509</v>
      </c>
      <c r="Q3022" s="127" t="s">
        <v>9503</v>
      </c>
      <c r="R3022" s="123"/>
      <c r="S3022" s="123"/>
      <c r="T3022" s="123"/>
      <c r="U3022" s="123"/>
      <c r="V3022" s="123"/>
    </row>
    <row r="3023" spans="1:22" ht="15" customHeight="1" x14ac:dyDescent="0.25">
      <c r="A3023" s="123" t="s">
        <v>24</v>
      </c>
      <c r="B3023" s="123">
        <v>4230</v>
      </c>
      <c r="C3023" t="s">
        <v>9733</v>
      </c>
      <c r="D3023" s="123"/>
      <c r="E3023" s="123" t="s">
        <v>26</v>
      </c>
      <c r="F3023" s="19" t="s">
        <v>747</v>
      </c>
      <c r="G3023" s="73" t="s">
        <v>4613</v>
      </c>
      <c r="H3023" s="129" t="s">
        <v>343</v>
      </c>
      <c r="I3023" s="19"/>
      <c r="J3023" s="19"/>
      <c r="K3023" s="19" t="s">
        <v>9499</v>
      </c>
      <c r="L3023" s="12" t="s">
        <v>9500</v>
      </c>
      <c r="M3023">
        <v>130</v>
      </c>
      <c r="N3023" s="129"/>
      <c r="O3023" t="s">
        <v>9501</v>
      </c>
      <c r="P3023" t="s">
        <v>9502</v>
      </c>
      <c r="Q3023" s="131" t="s">
        <v>9503</v>
      </c>
      <c r="R3023" s="131" t="s">
        <v>9503</v>
      </c>
      <c r="S3023" s="123"/>
      <c r="T3023" s="123"/>
      <c r="U3023" s="123"/>
      <c r="V3023" s="123"/>
    </row>
    <row r="3024" spans="1:22" ht="15" customHeight="1" x14ac:dyDescent="0.25">
      <c r="A3024" s="123" t="s">
        <v>24</v>
      </c>
      <c r="B3024" s="123">
        <v>4231</v>
      </c>
      <c r="C3024" t="s">
        <v>9734</v>
      </c>
      <c r="D3024" s="123"/>
      <c r="E3024" s="123" t="s">
        <v>26</v>
      </c>
      <c r="F3024" s="19" t="s">
        <v>747</v>
      </c>
      <c r="G3024" s="73" t="s">
        <v>4613</v>
      </c>
      <c r="H3024" s="129" t="s">
        <v>343</v>
      </c>
      <c r="I3024" s="19"/>
      <c r="J3024" s="19"/>
      <c r="K3024" s="19" t="s">
        <v>9499</v>
      </c>
      <c r="L3024" s="12" t="s">
        <v>9500</v>
      </c>
      <c r="M3024">
        <v>130</v>
      </c>
      <c r="N3024" s="129"/>
      <c r="O3024" t="s">
        <v>9501</v>
      </c>
      <c r="P3024" t="s">
        <v>9502</v>
      </c>
      <c r="Q3024" s="131" t="s">
        <v>9503</v>
      </c>
      <c r="R3024" s="131" t="s">
        <v>9503</v>
      </c>
      <c r="S3024" s="123"/>
      <c r="T3024" s="123"/>
      <c r="U3024" s="123"/>
      <c r="V3024" s="123"/>
    </row>
    <row r="3025" spans="1:22" ht="15" customHeight="1" x14ac:dyDescent="0.25">
      <c r="A3025" s="123" t="s">
        <v>24</v>
      </c>
      <c r="B3025" s="123">
        <v>4232</v>
      </c>
      <c r="C3025" s="123" t="s">
        <v>9735</v>
      </c>
      <c r="D3025" s="123"/>
      <c r="E3025" s="123" t="s">
        <v>26</v>
      </c>
      <c r="F3025" s="19" t="s">
        <v>578</v>
      </c>
      <c r="G3025" s="73" t="s">
        <v>3146</v>
      </c>
      <c r="H3025" s="129" t="s">
        <v>199</v>
      </c>
      <c r="I3025" s="19"/>
      <c r="J3025" s="19"/>
      <c r="K3025" s="19" t="s">
        <v>9736</v>
      </c>
      <c r="L3025" s="126" t="s">
        <v>9737</v>
      </c>
      <c r="M3025" s="19">
        <v>225</v>
      </c>
      <c r="N3025" s="129"/>
      <c r="O3025" s="123" t="s">
        <v>9738</v>
      </c>
      <c r="P3025" s="123" t="s">
        <v>9739</v>
      </c>
      <c r="Q3025" s="123" t="s">
        <v>9695</v>
      </c>
      <c r="R3025" s="123"/>
      <c r="S3025" s="123"/>
      <c r="T3025" s="123"/>
      <c r="U3025" s="123"/>
      <c r="V3025" s="123"/>
    </row>
    <row r="3026" spans="1:22" ht="15" customHeight="1" x14ac:dyDescent="0.25">
      <c r="A3026" s="123" t="s">
        <v>24</v>
      </c>
      <c r="B3026" s="123">
        <v>4233</v>
      </c>
      <c r="C3026" s="19" t="s">
        <v>9740</v>
      </c>
      <c r="D3026" s="123"/>
      <c r="E3026" s="123" t="s">
        <v>26</v>
      </c>
      <c r="F3026" s="19" t="s">
        <v>578</v>
      </c>
      <c r="G3026" s="73" t="s">
        <v>3146</v>
      </c>
      <c r="H3026" s="129" t="s">
        <v>4302</v>
      </c>
      <c r="I3026" s="19"/>
      <c r="J3026" s="19"/>
      <c r="K3026" s="19" t="s">
        <v>9542</v>
      </c>
      <c r="L3026" s="126" t="s">
        <v>9543</v>
      </c>
      <c r="M3026" s="19">
        <v>211</v>
      </c>
      <c r="N3026" s="129"/>
      <c r="O3026" s="123" t="s">
        <v>9544</v>
      </c>
      <c r="P3026" s="123" t="s">
        <v>9545</v>
      </c>
      <c r="Q3026" s="127" t="s">
        <v>9503</v>
      </c>
      <c r="R3026" s="123"/>
      <c r="S3026" s="123"/>
      <c r="T3026" s="123"/>
      <c r="U3026" s="123"/>
      <c r="V3026" s="123"/>
    </row>
    <row r="3027" spans="1:22" ht="15" customHeight="1" x14ac:dyDescent="0.25">
      <c r="A3027" s="123" t="s">
        <v>24</v>
      </c>
      <c r="B3027" s="123">
        <v>4234</v>
      </c>
      <c r="C3027" s="124" t="s">
        <v>9741</v>
      </c>
      <c r="D3027" s="132"/>
      <c r="E3027" s="132" t="s">
        <v>26</v>
      </c>
      <c r="F3027" s="47" t="s">
        <v>578</v>
      </c>
      <c r="G3027" s="73" t="s">
        <v>3146</v>
      </c>
      <c r="H3027" s="129" t="s">
        <v>4302</v>
      </c>
      <c r="I3027" s="19"/>
      <c r="J3027" s="19"/>
      <c r="K3027" s="19" t="s">
        <v>9537</v>
      </c>
      <c r="L3027" s="126" t="s">
        <v>9538</v>
      </c>
      <c r="M3027" s="19">
        <v>322</v>
      </c>
      <c r="N3027" s="129"/>
      <c r="O3027" s="123" t="s">
        <v>9539</v>
      </c>
      <c r="P3027" s="123" t="s">
        <v>9540</v>
      </c>
      <c r="Q3027" s="127" t="s">
        <v>9503</v>
      </c>
      <c r="R3027" s="22" t="s">
        <v>9631</v>
      </c>
      <c r="S3027" s="123"/>
      <c r="T3027" s="19" t="s">
        <v>9742</v>
      </c>
      <c r="U3027" s="123"/>
      <c r="V3027" s="123"/>
    </row>
    <row r="3028" spans="1:22" ht="15" customHeight="1" x14ac:dyDescent="0.25">
      <c r="A3028" s="123" t="s">
        <v>24</v>
      </c>
      <c r="B3028" s="123">
        <v>4235</v>
      </c>
      <c r="C3028" s="123" t="s">
        <v>9743</v>
      </c>
      <c r="D3028" s="123"/>
      <c r="E3028" s="123" t="s">
        <v>26</v>
      </c>
      <c r="F3028" s="19" t="s">
        <v>597</v>
      </c>
      <c r="G3028" s="73" t="s">
        <v>2686</v>
      </c>
      <c r="H3028" s="19" t="s">
        <v>74</v>
      </c>
      <c r="I3028" s="19"/>
      <c r="J3028" s="19"/>
      <c r="K3028" s="19" t="s">
        <v>9563</v>
      </c>
      <c r="L3028" s="126" t="s">
        <v>9564</v>
      </c>
      <c r="M3028" s="19">
        <v>271.5</v>
      </c>
      <c r="N3028" s="19"/>
      <c r="O3028" s="123" t="s">
        <v>9565</v>
      </c>
      <c r="P3028" s="130">
        <v>42840</v>
      </c>
      <c r="Q3028" s="123" t="s">
        <v>9503</v>
      </c>
      <c r="R3028" s="123"/>
      <c r="S3028" s="123"/>
      <c r="T3028" s="123"/>
      <c r="U3028" s="123"/>
      <c r="V3028" s="123"/>
    </row>
    <row r="3029" spans="1:22" ht="15" customHeight="1" x14ac:dyDescent="0.25">
      <c r="A3029" s="123" t="s">
        <v>24</v>
      </c>
      <c r="B3029" s="123">
        <v>4236</v>
      </c>
      <c r="C3029" s="123" t="s">
        <v>9744</v>
      </c>
      <c r="D3029" s="123"/>
      <c r="E3029" s="123" t="s">
        <v>26</v>
      </c>
      <c r="F3029" s="19" t="s">
        <v>597</v>
      </c>
      <c r="G3029" s="73" t="s">
        <v>2686</v>
      </c>
      <c r="H3029" s="19" t="s">
        <v>74</v>
      </c>
      <c r="I3029" s="19"/>
      <c r="J3029" s="19"/>
      <c r="K3029" s="19" t="s">
        <v>9563</v>
      </c>
      <c r="L3029" s="126" t="s">
        <v>9564</v>
      </c>
      <c r="M3029" s="19">
        <v>271.5</v>
      </c>
      <c r="N3029" s="19"/>
      <c r="O3029" s="123" t="s">
        <v>9565</v>
      </c>
      <c r="P3029" s="130">
        <v>42840</v>
      </c>
      <c r="Q3029" s="123" t="s">
        <v>9503</v>
      </c>
      <c r="R3029" s="123"/>
      <c r="S3029" s="123"/>
      <c r="T3029" s="123"/>
      <c r="U3029" s="123"/>
      <c r="V3029" s="123"/>
    </row>
    <row r="3030" spans="1:22" ht="15" customHeight="1" x14ac:dyDescent="0.25">
      <c r="A3030" s="123" t="s">
        <v>24</v>
      </c>
      <c r="B3030" s="123">
        <v>4237</v>
      </c>
      <c r="C3030" s="123" t="s">
        <v>9745</v>
      </c>
      <c r="D3030" s="123"/>
      <c r="E3030" s="123" t="s">
        <v>26</v>
      </c>
      <c r="F3030" s="19" t="s">
        <v>597</v>
      </c>
      <c r="G3030" s="73" t="s">
        <v>2686</v>
      </c>
      <c r="H3030" s="19" t="s">
        <v>74</v>
      </c>
      <c r="I3030" s="19"/>
      <c r="J3030" s="19"/>
      <c r="K3030" s="19" t="s">
        <v>9642</v>
      </c>
      <c r="L3030" s="126" t="s">
        <v>9643</v>
      </c>
      <c r="M3030" s="19">
        <v>481</v>
      </c>
      <c r="N3030" s="19"/>
      <c r="O3030" s="123" t="s">
        <v>9644</v>
      </c>
      <c r="P3030" s="130">
        <v>42821</v>
      </c>
      <c r="Q3030" s="123" t="s">
        <v>9645</v>
      </c>
      <c r="R3030" s="123"/>
      <c r="S3030" s="123"/>
      <c r="T3030" s="123"/>
      <c r="U3030" s="123"/>
      <c r="V3030" s="123"/>
    </row>
    <row r="3031" spans="1:22" ht="15" customHeight="1" x14ac:dyDescent="0.25">
      <c r="A3031" s="123" t="s">
        <v>24</v>
      </c>
      <c r="B3031" s="123">
        <v>4238</v>
      </c>
      <c r="C3031" s="123" t="s">
        <v>9746</v>
      </c>
      <c r="D3031" s="123"/>
      <c r="E3031" s="123" t="s">
        <v>26</v>
      </c>
      <c r="F3031" s="19" t="s">
        <v>597</v>
      </c>
      <c r="G3031" s="73" t="s">
        <v>2686</v>
      </c>
      <c r="H3031" s="19" t="s">
        <v>9593</v>
      </c>
      <c r="I3031" s="19"/>
      <c r="J3031" s="19"/>
      <c r="K3031" s="19" t="s">
        <v>9658</v>
      </c>
      <c r="L3031" s="126" t="s">
        <v>9659</v>
      </c>
      <c r="M3031" s="19">
        <v>366.5</v>
      </c>
      <c r="N3031" s="19"/>
      <c r="O3031" s="123" t="s">
        <v>9660</v>
      </c>
      <c r="P3031" s="130">
        <v>43025</v>
      </c>
      <c r="Q3031" s="123" t="s">
        <v>9661</v>
      </c>
      <c r="R3031" s="123"/>
      <c r="S3031" s="123"/>
      <c r="T3031" s="123"/>
      <c r="U3031" s="123"/>
      <c r="V3031" s="123"/>
    </row>
    <row r="3032" spans="1:22" ht="15" customHeight="1" x14ac:dyDescent="0.25">
      <c r="A3032" s="123" t="s">
        <v>24</v>
      </c>
      <c r="B3032" s="123">
        <v>4239</v>
      </c>
      <c r="C3032" t="s">
        <v>9747</v>
      </c>
      <c r="D3032" s="123"/>
      <c r="E3032" s="123" t="s">
        <v>26</v>
      </c>
      <c r="F3032" s="12" t="s">
        <v>747</v>
      </c>
      <c r="G3032" s="73" t="s">
        <v>4613</v>
      </c>
      <c r="H3032" t="s">
        <v>4302</v>
      </c>
      <c r="I3032" s="19"/>
      <c r="J3032" s="19"/>
      <c r="K3032" t="s">
        <v>9522</v>
      </c>
      <c r="L3032" s="12" t="s">
        <v>9523</v>
      </c>
      <c r="M3032">
        <v>356</v>
      </c>
      <c r="N3032" s="19"/>
      <c r="O3032" t="s">
        <v>9748</v>
      </c>
      <c r="P3032" t="s">
        <v>9749</v>
      </c>
      <c r="Q3032" s="131" t="s">
        <v>9503</v>
      </c>
      <c r="R3032" t="s">
        <v>1067</v>
      </c>
      <c r="S3032" s="123"/>
      <c r="T3032" s="123"/>
      <c r="U3032" s="123"/>
      <c r="V3032" s="123"/>
    </row>
    <row r="3033" spans="1:22" ht="15" customHeight="1" x14ac:dyDescent="0.25">
      <c r="A3033" s="123" t="s">
        <v>24</v>
      </c>
      <c r="B3033" s="123">
        <v>4240</v>
      </c>
      <c r="C3033" s="123" t="s">
        <v>9750</v>
      </c>
      <c r="D3033" s="123"/>
      <c r="E3033" s="123" t="s">
        <v>26</v>
      </c>
      <c r="F3033" s="19" t="s">
        <v>597</v>
      </c>
      <c r="G3033" s="73" t="s">
        <v>2686</v>
      </c>
      <c r="H3033" s="19" t="s">
        <v>263</v>
      </c>
      <c r="I3033" s="19"/>
      <c r="J3033" s="19"/>
      <c r="K3033" s="19" t="s">
        <v>9548</v>
      </c>
      <c r="L3033" s="126" t="s">
        <v>9549</v>
      </c>
      <c r="M3033" s="19">
        <v>72</v>
      </c>
      <c r="N3033" s="19"/>
      <c r="O3033" s="123" t="s">
        <v>9550</v>
      </c>
      <c r="P3033" s="130">
        <v>42836</v>
      </c>
      <c r="Q3033" s="123" t="s">
        <v>33</v>
      </c>
      <c r="R3033" s="123"/>
      <c r="S3033" s="123"/>
      <c r="T3033" s="123"/>
      <c r="U3033" s="123"/>
      <c r="V3033" s="123"/>
    </row>
    <row r="3034" spans="1:22" ht="15" customHeight="1" x14ac:dyDescent="0.25">
      <c r="A3034" s="123" t="s">
        <v>24</v>
      </c>
      <c r="B3034" s="123">
        <v>4241</v>
      </c>
      <c r="C3034" s="123" t="s">
        <v>9751</v>
      </c>
      <c r="D3034" s="123"/>
      <c r="E3034" s="123" t="s">
        <v>26</v>
      </c>
      <c r="F3034" s="19" t="s">
        <v>597</v>
      </c>
      <c r="G3034" s="73" t="s">
        <v>2686</v>
      </c>
      <c r="H3034" s="129" t="s">
        <v>343</v>
      </c>
      <c r="I3034" s="19"/>
      <c r="J3034" s="19"/>
      <c r="K3034" s="19" t="s">
        <v>9567</v>
      </c>
      <c r="L3034" s="126" t="s">
        <v>9568</v>
      </c>
      <c r="M3034" s="19">
        <v>255</v>
      </c>
      <c r="N3034" s="129"/>
      <c r="O3034" s="123" t="s">
        <v>9569</v>
      </c>
      <c r="P3034" s="123" t="s">
        <v>9502</v>
      </c>
      <c r="Q3034" s="127" t="s">
        <v>9503</v>
      </c>
      <c r="R3034" s="123"/>
      <c r="S3034" s="123"/>
      <c r="T3034" s="123"/>
      <c r="U3034" s="123"/>
      <c r="V3034" s="123"/>
    </row>
    <row r="3035" spans="1:22" ht="15" customHeight="1" x14ac:dyDescent="0.25">
      <c r="A3035" s="123" t="s">
        <v>24</v>
      </c>
      <c r="B3035" s="123">
        <v>4242</v>
      </c>
      <c r="C3035" s="127" t="s">
        <v>9752</v>
      </c>
      <c r="D3035" s="123"/>
      <c r="E3035" s="123" t="s">
        <v>26</v>
      </c>
      <c r="F3035" s="19" t="s">
        <v>597</v>
      </c>
      <c r="G3035" s="73" t="s">
        <v>2686</v>
      </c>
      <c r="H3035" s="129" t="s">
        <v>343</v>
      </c>
      <c r="I3035" s="19"/>
      <c r="J3035" s="19"/>
      <c r="K3035" s="19" t="s">
        <v>9499</v>
      </c>
      <c r="L3035" s="126" t="s">
        <v>9500</v>
      </c>
      <c r="M3035" s="19">
        <v>130</v>
      </c>
      <c r="N3035" s="129"/>
      <c r="O3035" s="123" t="s">
        <v>9501</v>
      </c>
      <c r="P3035" s="123" t="s">
        <v>9502</v>
      </c>
      <c r="Q3035" s="127" t="s">
        <v>9503</v>
      </c>
      <c r="R3035" s="123"/>
      <c r="S3035" s="123"/>
      <c r="T3035" s="123"/>
      <c r="U3035" s="123"/>
      <c r="V3035" s="123"/>
    </row>
    <row r="3036" spans="1:22" ht="15" customHeight="1" x14ac:dyDescent="0.25">
      <c r="A3036" s="123" t="s">
        <v>24</v>
      </c>
      <c r="B3036" s="123">
        <v>4243</v>
      </c>
      <c r="C3036" s="123" t="s">
        <v>9753</v>
      </c>
      <c r="D3036" s="123"/>
      <c r="E3036" s="123" t="s">
        <v>26</v>
      </c>
      <c r="F3036" s="19" t="s">
        <v>597</v>
      </c>
      <c r="G3036" s="73" t="s">
        <v>2686</v>
      </c>
      <c r="H3036" s="129" t="s">
        <v>343</v>
      </c>
      <c r="I3036" s="19"/>
      <c r="J3036" s="19"/>
      <c r="K3036" s="19" t="s">
        <v>9512</v>
      </c>
      <c r="L3036" s="126" t="s">
        <v>9513</v>
      </c>
      <c r="M3036" s="19">
        <v>43</v>
      </c>
      <c r="N3036" s="129"/>
      <c r="O3036" s="123" t="s">
        <v>9514</v>
      </c>
      <c r="P3036" s="19" t="s">
        <v>9515</v>
      </c>
      <c r="Q3036" s="127" t="s">
        <v>9503</v>
      </c>
      <c r="R3036" s="123"/>
      <c r="S3036" s="123"/>
      <c r="T3036" s="123"/>
      <c r="U3036" s="123"/>
      <c r="V3036" s="123"/>
    </row>
    <row r="3037" spans="1:22" ht="15" customHeight="1" x14ac:dyDescent="0.25">
      <c r="A3037" s="123" t="s">
        <v>24</v>
      </c>
      <c r="B3037" s="123">
        <v>4244</v>
      </c>
      <c r="C3037" s="123" t="s">
        <v>9754</v>
      </c>
      <c r="D3037" s="123"/>
      <c r="E3037" s="123" t="s">
        <v>26</v>
      </c>
      <c r="F3037" s="19" t="s">
        <v>597</v>
      </c>
      <c r="G3037" s="73" t="s">
        <v>2686</v>
      </c>
      <c r="H3037" s="129" t="s">
        <v>4302</v>
      </c>
      <c r="I3037" s="19"/>
      <c r="J3037" s="19"/>
      <c r="K3037" s="19" t="s">
        <v>9522</v>
      </c>
      <c r="L3037" s="126" t="s">
        <v>9523</v>
      </c>
      <c r="M3037" s="19">
        <v>351</v>
      </c>
      <c r="N3037" s="129"/>
      <c r="O3037" s="123" t="s">
        <v>9524</v>
      </c>
      <c r="P3037" s="123" t="s">
        <v>9525</v>
      </c>
      <c r="Q3037" s="127" t="s">
        <v>9503</v>
      </c>
      <c r="R3037" s="123"/>
      <c r="S3037" s="123"/>
      <c r="T3037" s="123"/>
      <c r="U3037" s="123"/>
      <c r="V3037" s="123"/>
    </row>
    <row r="3038" spans="1:22" ht="15" customHeight="1" x14ac:dyDescent="0.25">
      <c r="A3038" s="123" t="s">
        <v>24</v>
      </c>
      <c r="B3038" s="123">
        <v>4245</v>
      </c>
      <c r="C3038" s="123" t="s">
        <v>9755</v>
      </c>
      <c r="D3038" s="123"/>
      <c r="E3038" s="123" t="s">
        <v>26</v>
      </c>
      <c r="F3038" s="19" t="s">
        <v>597</v>
      </c>
      <c r="G3038" s="73" t="s">
        <v>2686</v>
      </c>
      <c r="H3038" s="129" t="s">
        <v>4302</v>
      </c>
      <c r="I3038" s="19"/>
      <c r="J3038" s="19"/>
      <c r="K3038" s="19" t="s">
        <v>9527</v>
      </c>
      <c r="L3038" s="126" t="s">
        <v>9528</v>
      </c>
      <c r="M3038" s="19">
        <v>352</v>
      </c>
      <c r="N3038" s="129"/>
      <c r="O3038" s="123" t="s">
        <v>9529</v>
      </c>
      <c r="P3038" s="19" t="s">
        <v>9530</v>
      </c>
      <c r="Q3038" s="127" t="s">
        <v>9503</v>
      </c>
      <c r="R3038" s="123"/>
      <c r="S3038" s="123"/>
      <c r="T3038" s="123"/>
      <c r="U3038" s="123"/>
      <c r="V3038" s="123"/>
    </row>
    <row r="3039" spans="1:22" ht="15" customHeight="1" x14ac:dyDescent="0.25">
      <c r="A3039" s="123" t="s">
        <v>24</v>
      </c>
      <c r="B3039" s="123">
        <v>4246</v>
      </c>
      <c r="C3039" s="124" t="s">
        <v>9756</v>
      </c>
      <c r="D3039" s="123"/>
      <c r="E3039" s="123" t="s">
        <v>26</v>
      </c>
      <c r="F3039" s="47" t="s">
        <v>597</v>
      </c>
      <c r="G3039" s="73" t="s">
        <v>2686</v>
      </c>
      <c r="H3039" s="129" t="s">
        <v>4302</v>
      </c>
      <c r="I3039" s="19"/>
      <c r="J3039" s="19"/>
      <c r="K3039" s="19" t="s">
        <v>9583</v>
      </c>
      <c r="L3039" s="126" t="s">
        <v>9584</v>
      </c>
      <c r="M3039" s="19">
        <v>326.5</v>
      </c>
      <c r="N3039" s="129"/>
      <c r="O3039" s="123" t="s">
        <v>9585</v>
      </c>
      <c r="P3039" s="123" t="s">
        <v>9581</v>
      </c>
      <c r="Q3039" s="127" t="s">
        <v>9503</v>
      </c>
      <c r="R3039" s="123"/>
      <c r="S3039" s="123"/>
      <c r="T3039" s="123"/>
      <c r="U3039" s="123"/>
      <c r="V3039" s="123"/>
    </row>
    <row r="3040" spans="1:22" ht="15" customHeight="1" x14ac:dyDescent="0.25">
      <c r="A3040" s="123" t="s">
        <v>24</v>
      </c>
      <c r="B3040" s="123">
        <v>4247</v>
      </c>
      <c r="C3040" s="123" t="s">
        <v>9757</v>
      </c>
      <c r="D3040" s="123"/>
      <c r="E3040" s="123" t="s">
        <v>26</v>
      </c>
      <c r="F3040" s="19" t="s">
        <v>9758</v>
      </c>
      <c r="G3040" s="73" t="s">
        <v>6553</v>
      </c>
      <c r="H3040" s="129" t="s">
        <v>4302</v>
      </c>
      <c r="I3040" s="19"/>
      <c r="J3040" s="19"/>
      <c r="K3040" s="19" t="s">
        <v>9522</v>
      </c>
      <c r="L3040" s="126" t="s">
        <v>9523</v>
      </c>
      <c r="M3040" s="19">
        <v>351</v>
      </c>
      <c r="N3040" s="129"/>
      <c r="O3040" s="123" t="s">
        <v>9524</v>
      </c>
      <c r="P3040" s="123" t="s">
        <v>9525</v>
      </c>
      <c r="Q3040" s="127" t="s">
        <v>9503</v>
      </c>
      <c r="R3040" s="123"/>
      <c r="S3040" s="123"/>
      <c r="T3040" s="123"/>
      <c r="U3040" s="123"/>
      <c r="V3040" s="123"/>
    </row>
    <row r="3041" spans="1:22" ht="15" customHeight="1" x14ac:dyDescent="0.25">
      <c r="A3041" s="123" t="s">
        <v>24</v>
      </c>
      <c r="B3041" s="123">
        <v>4248</v>
      </c>
      <c r="C3041" s="123" t="s">
        <v>9759</v>
      </c>
      <c r="D3041" s="123"/>
      <c r="E3041" s="123" t="s">
        <v>26</v>
      </c>
      <c r="F3041" s="19" t="s">
        <v>9758</v>
      </c>
      <c r="G3041" s="73" t="s">
        <v>6553</v>
      </c>
      <c r="H3041" s="129" t="s">
        <v>4302</v>
      </c>
      <c r="I3041" s="19"/>
      <c r="J3041" s="19"/>
      <c r="K3041" s="19" t="s">
        <v>9607</v>
      </c>
      <c r="L3041" s="126" t="s">
        <v>9608</v>
      </c>
      <c r="M3041" s="19">
        <v>136</v>
      </c>
      <c r="N3041" s="129"/>
      <c r="O3041" s="123" t="s">
        <v>9609</v>
      </c>
      <c r="P3041" s="130" t="s">
        <v>9610</v>
      </c>
      <c r="Q3041" s="127" t="s">
        <v>9503</v>
      </c>
      <c r="R3041" s="123"/>
      <c r="S3041" s="123"/>
      <c r="T3041" s="123"/>
      <c r="U3041" s="123"/>
      <c r="V3041" s="123"/>
    </row>
    <row r="3042" spans="1:22" ht="15" customHeight="1" x14ac:dyDescent="0.25">
      <c r="A3042" s="123" t="s">
        <v>24</v>
      </c>
      <c r="B3042" s="123">
        <v>4249</v>
      </c>
      <c r="C3042" s="123" t="s">
        <v>9760</v>
      </c>
      <c r="D3042" s="123"/>
      <c r="E3042" s="123" t="s">
        <v>26</v>
      </c>
      <c r="F3042" s="19" t="s">
        <v>9758</v>
      </c>
      <c r="G3042" s="73" t="s">
        <v>6553</v>
      </c>
      <c r="H3042" s="129" t="s">
        <v>4302</v>
      </c>
      <c r="I3042" s="19"/>
      <c r="J3042" s="19"/>
      <c r="K3042" s="19" t="s">
        <v>9607</v>
      </c>
      <c r="L3042" s="126" t="s">
        <v>9608</v>
      </c>
      <c r="M3042" s="19">
        <v>136</v>
      </c>
      <c r="N3042" s="129"/>
      <c r="O3042" s="123" t="s">
        <v>9609</v>
      </c>
      <c r="P3042" s="130" t="s">
        <v>9610</v>
      </c>
      <c r="Q3042" s="127" t="s">
        <v>9503</v>
      </c>
      <c r="R3042" s="123"/>
      <c r="S3042" s="123"/>
      <c r="T3042" s="123"/>
      <c r="U3042" s="123"/>
      <c r="V3042" s="123"/>
    </row>
    <row r="3043" spans="1:22" ht="15" customHeight="1" x14ac:dyDescent="0.25">
      <c r="A3043" s="123" t="s">
        <v>24</v>
      </c>
      <c r="B3043" s="123">
        <v>4250</v>
      </c>
      <c r="C3043" s="123" t="s">
        <v>9761</v>
      </c>
      <c r="D3043" s="123"/>
      <c r="E3043" s="123" t="s">
        <v>26</v>
      </c>
      <c r="F3043" s="19" t="s">
        <v>9758</v>
      </c>
      <c r="G3043" s="73" t="s">
        <v>6553</v>
      </c>
      <c r="H3043" s="129" t="s">
        <v>4302</v>
      </c>
      <c r="I3043" s="19"/>
      <c r="J3043" s="19"/>
      <c r="K3043" s="19" t="s">
        <v>9573</v>
      </c>
      <c r="L3043" s="126" t="s">
        <v>9574</v>
      </c>
      <c r="M3043" s="19">
        <v>223.5</v>
      </c>
      <c r="N3043" s="129"/>
      <c r="O3043" s="123" t="s">
        <v>9575</v>
      </c>
      <c r="P3043" s="123" t="s">
        <v>9576</v>
      </c>
      <c r="Q3043" s="127" t="s">
        <v>9503</v>
      </c>
      <c r="R3043" s="123"/>
      <c r="S3043" s="123"/>
      <c r="T3043" s="123"/>
      <c r="U3043" s="123"/>
      <c r="V3043" s="123"/>
    </row>
    <row r="3044" spans="1:22" ht="15" customHeight="1" x14ac:dyDescent="0.25">
      <c r="A3044" s="123" t="s">
        <v>24</v>
      </c>
      <c r="B3044" s="123">
        <v>4251</v>
      </c>
      <c r="C3044" s="123" t="s">
        <v>9762</v>
      </c>
      <c r="D3044" s="123"/>
      <c r="E3044" s="123" t="s">
        <v>26</v>
      </c>
      <c r="F3044" s="19" t="s">
        <v>9758</v>
      </c>
      <c r="G3044" s="73" t="s">
        <v>6553</v>
      </c>
      <c r="H3044" s="129" t="s">
        <v>4302</v>
      </c>
      <c r="I3044" s="19"/>
      <c r="J3044" s="19"/>
      <c r="K3044" s="19" t="s">
        <v>9573</v>
      </c>
      <c r="L3044" s="126" t="s">
        <v>9574</v>
      </c>
      <c r="M3044" s="19">
        <v>223.5</v>
      </c>
      <c r="N3044" s="129"/>
      <c r="O3044" s="123" t="s">
        <v>9575</v>
      </c>
      <c r="P3044" s="123" t="s">
        <v>9576</v>
      </c>
      <c r="Q3044" s="127" t="s">
        <v>9503</v>
      </c>
      <c r="R3044" s="123"/>
      <c r="S3044" s="123"/>
      <c r="T3044" s="123"/>
      <c r="U3044" s="123"/>
      <c r="V3044" s="123"/>
    </row>
    <row r="3045" spans="1:22" ht="15" customHeight="1" x14ac:dyDescent="0.25">
      <c r="A3045" s="123" t="s">
        <v>24</v>
      </c>
      <c r="B3045" s="123">
        <v>4252</v>
      </c>
      <c r="C3045" s="123" t="s">
        <v>9763</v>
      </c>
      <c r="D3045" s="123"/>
      <c r="E3045" s="123" t="s">
        <v>26</v>
      </c>
      <c r="F3045" s="19" t="s">
        <v>9758</v>
      </c>
      <c r="G3045" s="73" t="s">
        <v>6553</v>
      </c>
      <c r="H3045" s="129" t="s">
        <v>4302</v>
      </c>
      <c r="I3045" s="19"/>
      <c r="J3045" s="19"/>
      <c r="K3045" s="19" t="s">
        <v>9578</v>
      </c>
      <c r="L3045" s="126" t="s">
        <v>9579</v>
      </c>
      <c r="M3045" s="19">
        <v>301</v>
      </c>
      <c r="N3045" s="129"/>
      <c r="O3045" s="123" t="s">
        <v>9580</v>
      </c>
      <c r="P3045" s="123" t="s">
        <v>9581</v>
      </c>
      <c r="Q3045" s="127" t="s">
        <v>33</v>
      </c>
      <c r="R3045" s="123"/>
      <c r="S3045" s="123"/>
      <c r="T3045" s="123"/>
      <c r="U3045" s="123"/>
      <c r="V3045" s="123"/>
    </row>
    <row r="3046" spans="1:22" ht="15" customHeight="1" x14ac:dyDescent="0.25">
      <c r="A3046" s="123" t="s">
        <v>24</v>
      </c>
      <c r="B3046" s="123">
        <v>4253</v>
      </c>
      <c r="C3046" s="123" t="s">
        <v>9764</v>
      </c>
      <c r="D3046" s="123"/>
      <c r="E3046" s="123" t="s">
        <v>26</v>
      </c>
      <c r="F3046" s="19" t="s">
        <v>9758</v>
      </c>
      <c r="G3046" s="73" t="s">
        <v>6553</v>
      </c>
      <c r="H3046" s="129" t="s">
        <v>4302</v>
      </c>
      <c r="I3046" s="19"/>
      <c r="J3046" s="19"/>
      <c r="K3046" s="19" t="s">
        <v>9542</v>
      </c>
      <c r="L3046" s="126" t="s">
        <v>9543</v>
      </c>
      <c r="M3046" s="19">
        <v>211</v>
      </c>
      <c r="N3046" s="129"/>
      <c r="O3046" s="123" t="s">
        <v>9544</v>
      </c>
      <c r="P3046" s="123" t="s">
        <v>9545</v>
      </c>
      <c r="Q3046" s="127" t="s">
        <v>9503</v>
      </c>
      <c r="R3046" s="123"/>
      <c r="S3046" s="123"/>
      <c r="T3046" s="123"/>
      <c r="U3046" s="123"/>
      <c r="V3046" s="123"/>
    </row>
    <row r="3047" spans="1:22" ht="15" customHeight="1" x14ac:dyDescent="0.25">
      <c r="A3047" s="123" t="s">
        <v>24</v>
      </c>
      <c r="B3047" s="123">
        <v>4254</v>
      </c>
      <c r="C3047" s="127" t="s">
        <v>9765</v>
      </c>
      <c r="D3047" s="123"/>
      <c r="E3047" s="123" t="s">
        <v>26</v>
      </c>
      <c r="F3047" s="47" t="s">
        <v>9766</v>
      </c>
      <c r="G3047" s="73" t="s">
        <v>4889</v>
      </c>
      <c r="H3047" s="19" t="s">
        <v>74</v>
      </c>
      <c r="I3047" s="19"/>
      <c r="J3047" s="19"/>
      <c r="K3047" s="19" t="s">
        <v>9627</v>
      </c>
      <c r="L3047" s="126" t="s">
        <v>9628</v>
      </c>
      <c r="M3047" s="19">
        <v>323.5</v>
      </c>
      <c r="N3047" s="19"/>
      <c r="O3047" s="123" t="s">
        <v>9767</v>
      </c>
      <c r="P3047" s="130">
        <v>42872</v>
      </c>
      <c r="Q3047" s="123" t="s">
        <v>9503</v>
      </c>
      <c r="R3047" s="123"/>
      <c r="S3047" s="123"/>
      <c r="T3047" s="123" t="s">
        <v>9768</v>
      </c>
      <c r="U3047" s="123"/>
      <c r="V3047" s="123"/>
    </row>
    <row r="3048" spans="1:22" ht="15" customHeight="1" x14ac:dyDescent="0.25">
      <c r="A3048" s="123" t="s">
        <v>24</v>
      </c>
      <c r="B3048" s="123">
        <v>4255</v>
      </c>
      <c r="C3048" s="127" t="s">
        <v>9769</v>
      </c>
      <c r="D3048" s="123"/>
      <c r="E3048" s="123" t="s">
        <v>26</v>
      </c>
      <c r="F3048" s="19" t="s">
        <v>9770</v>
      </c>
      <c r="G3048" s="73" t="s">
        <v>4934</v>
      </c>
      <c r="H3048" s="19" t="s">
        <v>263</v>
      </c>
      <c r="I3048" s="19"/>
      <c r="J3048" s="19"/>
      <c r="K3048" s="19" t="s">
        <v>9548</v>
      </c>
      <c r="L3048" s="126" t="s">
        <v>9549</v>
      </c>
      <c r="M3048" s="19">
        <v>72</v>
      </c>
      <c r="N3048" s="19"/>
      <c r="O3048" s="123" t="s">
        <v>9550</v>
      </c>
      <c r="P3048" s="130">
        <v>42836</v>
      </c>
      <c r="Q3048" s="123" t="s">
        <v>33</v>
      </c>
      <c r="R3048" s="123" t="s">
        <v>1067</v>
      </c>
      <c r="S3048" s="123"/>
      <c r="T3048" s="127" t="s">
        <v>9771</v>
      </c>
      <c r="U3048" s="123"/>
      <c r="V3048" s="123"/>
    </row>
    <row r="3049" spans="1:22" ht="15" customHeight="1" x14ac:dyDescent="0.25">
      <c r="A3049" s="123" t="s">
        <v>24</v>
      </c>
      <c r="B3049" s="19">
        <v>4256</v>
      </c>
      <c r="C3049" t="s">
        <v>9772</v>
      </c>
      <c r="D3049" s="123"/>
      <c r="E3049" s="19" t="s">
        <v>26</v>
      </c>
      <c r="F3049" t="s">
        <v>9773</v>
      </c>
      <c r="G3049" s="73"/>
      <c r="H3049" s="129" t="s">
        <v>74</v>
      </c>
      <c r="I3049" s="19"/>
      <c r="J3049" s="19"/>
      <c r="K3049" s="19" t="s">
        <v>9627</v>
      </c>
      <c r="L3049" s="126" t="s">
        <v>9628</v>
      </c>
      <c r="M3049" s="19">
        <v>323.5</v>
      </c>
      <c r="N3049" s="19"/>
      <c r="O3049" s="123" t="s">
        <v>9767</v>
      </c>
      <c r="P3049" s="130">
        <v>42872</v>
      </c>
      <c r="Q3049" s="123" t="s">
        <v>9503</v>
      </c>
      <c r="R3049" s="123" t="s">
        <v>1067</v>
      </c>
      <c r="S3049" s="123"/>
      <c r="T3049" s="127"/>
      <c r="U3049" s="123"/>
      <c r="V3049" s="123"/>
    </row>
    <row r="3050" spans="1:22" ht="15" customHeight="1" x14ac:dyDescent="0.25">
      <c r="A3050" s="123" t="s">
        <v>24</v>
      </c>
      <c r="B3050" s="123">
        <v>4257</v>
      </c>
      <c r="C3050" s="127" t="s">
        <v>9774</v>
      </c>
      <c r="D3050" s="123"/>
      <c r="E3050" s="123" t="s">
        <v>26</v>
      </c>
      <c r="F3050" s="19" t="s">
        <v>661</v>
      </c>
      <c r="G3050" s="73" t="s">
        <v>5128</v>
      </c>
      <c r="H3050" s="129" t="s">
        <v>199</v>
      </c>
      <c r="I3050" s="123"/>
      <c r="J3050" s="123"/>
      <c r="K3050" s="123" t="s">
        <v>9736</v>
      </c>
      <c r="L3050" s="128" t="s">
        <v>9737</v>
      </c>
      <c r="M3050" s="123">
        <v>225</v>
      </c>
      <c r="N3050" s="129"/>
      <c r="O3050" s="123" t="s">
        <v>9738</v>
      </c>
      <c r="P3050" s="123" t="s">
        <v>9739</v>
      </c>
      <c r="Q3050" s="123" t="s">
        <v>9695</v>
      </c>
      <c r="R3050" s="123" t="s">
        <v>1067</v>
      </c>
      <c r="S3050" s="123"/>
      <c r="T3050" s="123"/>
      <c r="U3050" s="123"/>
      <c r="V3050" s="123"/>
    </row>
    <row r="3051" spans="1:22" ht="15" customHeight="1" x14ac:dyDescent="0.25">
      <c r="A3051" s="123" t="s">
        <v>24</v>
      </c>
      <c r="B3051" s="123">
        <v>4258</v>
      </c>
      <c r="C3051" s="124" t="s">
        <v>9775</v>
      </c>
      <c r="D3051" s="123"/>
      <c r="E3051" s="123" t="s">
        <v>26</v>
      </c>
      <c r="F3051" s="47" t="s">
        <v>666</v>
      </c>
      <c r="G3051" s="73" t="s">
        <v>6247</v>
      </c>
      <c r="H3051" s="129" t="s">
        <v>4302</v>
      </c>
      <c r="I3051" s="123"/>
      <c r="J3051" s="123"/>
      <c r="K3051" s="123" t="s">
        <v>9583</v>
      </c>
      <c r="L3051" s="126" t="s">
        <v>9584</v>
      </c>
      <c r="M3051" s="123">
        <v>326.5</v>
      </c>
      <c r="N3051" s="129"/>
      <c r="O3051" s="123" t="s">
        <v>9585</v>
      </c>
      <c r="P3051" s="123" t="s">
        <v>9581</v>
      </c>
      <c r="Q3051" s="127" t="s">
        <v>9503</v>
      </c>
      <c r="R3051" s="123"/>
      <c r="S3051" s="123"/>
      <c r="T3051" s="123"/>
      <c r="U3051" s="123"/>
      <c r="V3051" s="123"/>
    </row>
    <row r="3052" spans="1:22" ht="15" customHeight="1" x14ac:dyDescent="0.25">
      <c r="A3052" s="123" t="s">
        <v>24</v>
      </c>
      <c r="B3052" s="123">
        <v>4259</v>
      </c>
      <c r="C3052" s="127" t="s">
        <v>9776</v>
      </c>
      <c r="D3052" s="123"/>
      <c r="E3052" s="123" t="s">
        <v>26</v>
      </c>
      <c r="F3052" s="47" t="s">
        <v>4752</v>
      </c>
      <c r="G3052" s="73" t="s">
        <v>4481</v>
      </c>
      <c r="H3052" s="123" t="s">
        <v>74</v>
      </c>
      <c r="I3052" s="123"/>
      <c r="J3052" s="123"/>
      <c r="K3052" s="123" t="s">
        <v>9633</v>
      </c>
      <c r="L3052" s="128" t="s">
        <v>9634</v>
      </c>
      <c r="M3052" s="123">
        <v>262</v>
      </c>
      <c r="N3052" s="123"/>
      <c r="O3052" s="123" t="s">
        <v>9635</v>
      </c>
      <c r="P3052" s="130">
        <v>43051</v>
      </c>
      <c r="Q3052" s="123" t="s">
        <v>9631</v>
      </c>
      <c r="R3052" s="127" t="s">
        <v>1067</v>
      </c>
      <c r="S3052" s="123"/>
      <c r="T3052" s="123"/>
      <c r="U3052" s="123"/>
      <c r="V3052" s="123"/>
    </row>
    <row r="3053" spans="1:22" ht="15" customHeight="1" x14ac:dyDescent="0.25">
      <c r="A3053" s="123" t="s">
        <v>24</v>
      </c>
      <c r="B3053" s="123">
        <v>4260</v>
      </c>
      <c r="C3053" s="133" t="s">
        <v>9777</v>
      </c>
      <c r="D3053" s="123"/>
      <c r="E3053" s="123" t="s">
        <v>26</v>
      </c>
      <c r="F3053" s="138" t="s">
        <v>4752</v>
      </c>
      <c r="G3053" s="73" t="s">
        <v>4481</v>
      </c>
      <c r="H3053" s="19" t="s">
        <v>9593</v>
      </c>
      <c r="I3053" s="123"/>
      <c r="J3053" s="123"/>
      <c r="K3053" s="123" t="s">
        <v>9669</v>
      </c>
      <c r="L3053" s="126" t="s">
        <v>9670</v>
      </c>
      <c r="M3053" s="123">
        <v>101</v>
      </c>
      <c r="N3053" s="19"/>
      <c r="O3053" s="123" t="s">
        <v>9671</v>
      </c>
      <c r="P3053" s="130">
        <v>43022</v>
      </c>
      <c r="Q3053" s="123" t="s">
        <v>9597</v>
      </c>
      <c r="R3053" s="123"/>
      <c r="S3053" s="123"/>
      <c r="T3053" s="123"/>
      <c r="U3053" s="123"/>
      <c r="V3053" s="123"/>
    </row>
    <row r="3054" spans="1:22" ht="15" customHeight="1" x14ac:dyDescent="0.25">
      <c r="A3054" s="123" t="s">
        <v>24</v>
      </c>
      <c r="B3054" s="123">
        <v>4261</v>
      </c>
      <c r="C3054" s="127" t="s">
        <v>9778</v>
      </c>
      <c r="D3054" s="123"/>
      <c r="E3054" s="123" t="s">
        <v>26</v>
      </c>
      <c r="F3054" s="138" t="s">
        <v>4752</v>
      </c>
      <c r="G3054" s="73" t="s">
        <v>4481</v>
      </c>
      <c r="H3054" s="125" t="s">
        <v>343</v>
      </c>
      <c r="I3054" s="123"/>
      <c r="J3054" s="123"/>
      <c r="K3054" s="19" t="s">
        <v>9506</v>
      </c>
      <c r="L3054" s="128" t="s">
        <v>9507</v>
      </c>
      <c r="M3054" s="123">
        <v>1.5</v>
      </c>
      <c r="N3054" s="125"/>
      <c r="O3054" s="123" t="s">
        <v>9508</v>
      </c>
      <c r="P3054" s="123" t="s">
        <v>9509</v>
      </c>
      <c r="Q3054" s="127" t="s">
        <v>9503</v>
      </c>
      <c r="R3054" s="123"/>
      <c r="S3054" s="123"/>
      <c r="T3054" s="123"/>
      <c r="U3054" s="123"/>
      <c r="V3054" s="123"/>
    </row>
    <row r="3055" spans="1:22" ht="15" customHeight="1" x14ac:dyDescent="0.25">
      <c r="A3055" s="123" t="s">
        <v>24</v>
      </c>
      <c r="B3055" s="123">
        <v>4262</v>
      </c>
      <c r="C3055" s="127" t="s">
        <v>9779</v>
      </c>
      <c r="D3055" s="123"/>
      <c r="E3055" s="123" t="s">
        <v>26</v>
      </c>
      <c r="F3055" s="138" t="s">
        <v>4752</v>
      </c>
      <c r="G3055" s="73" t="s">
        <v>4481</v>
      </c>
      <c r="H3055" s="125" t="s">
        <v>343</v>
      </c>
      <c r="I3055" s="123"/>
      <c r="J3055" s="123"/>
      <c r="K3055" s="123" t="s">
        <v>9780</v>
      </c>
      <c r="L3055" s="126" t="s">
        <v>9781</v>
      </c>
      <c r="M3055" s="123">
        <v>4</v>
      </c>
      <c r="N3055" s="125"/>
      <c r="O3055" s="123" t="s">
        <v>9782</v>
      </c>
      <c r="P3055" s="19" t="s">
        <v>9783</v>
      </c>
      <c r="Q3055" s="127" t="s">
        <v>9503</v>
      </c>
      <c r="R3055" s="123"/>
      <c r="S3055" s="123"/>
      <c r="T3055" s="123"/>
      <c r="U3055" s="123"/>
      <c r="V3055" s="123"/>
    </row>
    <row r="3056" spans="1:22" ht="15" customHeight="1" x14ac:dyDescent="0.25">
      <c r="A3056" s="123" t="s">
        <v>24</v>
      </c>
      <c r="B3056" s="123">
        <v>4263</v>
      </c>
      <c r="C3056" s="127" t="s">
        <v>9784</v>
      </c>
      <c r="D3056" s="123"/>
      <c r="E3056" s="123" t="s">
        <v>26</v>
      </c>
      <c r="F3056" s="47" t="s">
        <v>4752</v>
      </c>
      <c r="G3056" s="73" t="s">
        <v>4481</v>
      </c>
      <c r="H3056" s="129" t="s">
        <v>4302</v>
      </c>
      <c r="I3056" s="123"/>
      <c r="J3056" s="123"/>
      <c r="K3056" s="123" t="s">
        <v>9532</v>
      </c>
      <c r="L3056" s="128" t="s">
        <v>9533</v>
      </c>
      <c r="M3056" s="123">
        <v>254.5</v>
      </c>
      <c r="N3056" s="129"/>
      <c r="O3056" s="123" t="s">
        <v>9534</v>
      </c>
      <c r="P3056" s="123" t="s">
        <v>9535</v>
      </c>
      <c r="Q3056" s="127" t="s">
        <v>9503</v>
      </c>
      <c r="R3056" s="127" t="s">
        <v>1067</v>
      </c>
      <c r="S3056" s="123"/>
      <c r="T3056" s="123"/>
      <c r="U3056" s="123"/>
      <c r="V3056" s="123"/>
    </row>
    <row r="3057" spans="1:22" ht="15" customHeight="1" x14ac:dyDescent="0.25">
      <c r="A3057" s="123" t="s">
        <v>24</v>
      </c>
      <c r="B3057" s="123">
        <v>4264</v>
      </c>
      <c r="C3057" s="127" t="s">
        <v>9785</v>
      </c>
      <c r="D3057" s="123"/>
      <c r="E3057" s="123" t="s">
        <v>26</v>
      </c>
      <c r="F3057" s="47" t="s">
        <v>4685</v>
      </c>
      <c r="G3057" s="73" t="s">
        <v>831</v>
      </c>
      <c r="H3057" s="123" t="s">
        <v>74</v>
      </c>
      <c r="I3057" s="123"/>
      <c r="J3057" s="123"/>
      <c r="K3057" s="123" t="s">
        <v>9627</v>
      </c>
      <c r="L3057" s="128" t="s">
        <v>9628</v>
      </c>
      <c r="M3057" s="123">
        <v>323.5</v>
      </c>
      <c r="N3057" s="123"/>
      <c r="O3057" s="123" t="s">
        <v>9767</v>
      </c>
      <c r="P3057" s="130">
        <v>42872</v>
      </c>
      <c r="Q3057" s="123" t="s">
        <v>9503</v>
      </c>
      <c r="R3057" s="127" t="s">
        <v>1067</v>
      </c>
      <c r="S3057" s="123"/>
      <c r="T3057" s="123"/>
      <c r="U3057" s="123"/>
      <c r="V3057" s="123"/>
    </row>
    <row r="3058" spans="1:22" ht="15" customHeight="1" x14ac:dyDescent="0.25">
      <c r="A3058" s="123" t="s">
        <v>24</v>
      </c>
      <c r="B3058" s="123">
        <v>4265</v>
      </c>
      <c r="C3058" s="124" t="s">
        <v>9786</v>
      </c>
      <c r="D3058" s="123"/>
      <c r="E3058" s="123" t="s">
        <v>26</v>
      </c>
      <c r="F3058" s="138" t="s">
        <v>697</v>
      </c>
      <c r="G3058" s="73" t="s">
        <v>4496</v>
      </c>
      <c r="H3058" s="125" t="s">
        <v>343</v>
      </c>
      <c r="I3058" s="123"/>
      <c r="J3058" s="123"/>
      <c r="K3058" s="123" t="s">
        <v>9499</v>
      </c>
      <c r="L3058" s="126" t="s">
        <v>9500</v>
      </c>
      <c r="M3058" s="123">
        <v>130</v>
      </c>
      <c r="N3058" s="125"/>
      <c r="O3058" s="123" t="s">
        <v>9501</v>
      </c>
      <c r="P3058" s="123" t="s">
        <v>9502</v>
      </c>
      <c r="Q3058" s="127" t="s">
        <v>9503</v>
      </c>
      <c r="R3058" s="123"/>
      <c r="S3058" s="123"/>
      <c r="T3058" s="123"/>
      <c r="U3058" s="123"/>
      <c r="V3058" s="123"/>
    </row>
    <row r="3059" spans="1:22" ht="15" customHeight="1" x14ac:dyDescent="0.25">
      <c r="A3059" s="123" t="s">
        <v>24</v>
      </c>
      <c r="B3059" s="123">
        <v>4266</v>
      </c>
      <c r="C3059" s="133" t="s">
        <v>9787</v>
      </c>
      <c r="D3059" s="123"/>
      <c r="E3059" s="123" t="s">
        <v>26</v>
      </c>
      <c r="F3059" s="138" t="s">
        <v>9788</v>
      </c>
      <c r="G3059" s="73" t="s">
        <v>528</v>
      </c>
      <c r="H3059" s="125" t="s">
        <v>343</v>
      </c>
      <c r="I3059" s="123"/>
      <c r="J3059" s="123"/>
      <c r="K3059" s="19" t="s">
        <v>9506</v>
      </c>
      <c r="L3059" s="128" t="s">
        <v>9507</v>
      </c>
      <c r="M3059" s="123">
        <v>1.5</v>
      </c>
      <c r="N3059" s="125"/>
      <c r="O3059" s="123" t="s">
        <v>9508</v>
      </c>
      <c r="P3059" s="123" t="s">
        <v>9509</v>
      </c>
      <c r="Q3059" s="127" t="s">
        <v>9503</v>
      </c>
      <c r="R3059" s="123"/>
      <c r="S3059" s="123"/>
      <c r="T3059" s="123"/>
      <c r="U3059" s="123"/>
      <c r="V3059" s="123"/>
    </row>
    <row r="3060" spans="1:22" ht="15" customHeight="1" x14ac:dyDescent="0.25">
      <c r="A3060" s="123" t="s">
        <v>24</v>
      </c>
      <c r="B3060" s="123">
        <v>4267</v>
      </c>
      <c r="C3060" s="127" t="s">
        <v>9789</v>
      </c>
      <c r="D3060" s="123"/>
      <c r="E3060" s="123" t="s">
        <v>26</v>
      </c>
      <c r="F3060" s="47" t="s">
        <v>9790</v>
      </c>
      <c r="G3060" s="73" t="s">
        <v>528</v>
      </c>
      <c r="H3060" s="123" t="s">
        <v>74</v>
      </c>
      <c r="I3060" s="123"/>
      <c r="J3060" s="123"/>
      <c r="K3060" s="123" t="s">
        <v>9633</v>
      </c>
      <c r="L3060" s="128" t="s">
        <v>9634</v>
      </c>
      <c r="M3060" s="123">
        <v>262</v>
      </c>
      <c r="N3060" s="123"/>
      <c r="O3060" s="123" t="s">
        <v>9635</v>
      </c>
      <c r="P3060" s="130">
        <v>43051</v>
      </c>
      <c r="Q3060" s="123" t="s">
        <v>9631</v>
      </c>
      <c r="R3060" s="127" t="s">
        <v>1067</v>
      </c>
      <c r="S3060" s="123"/>
      <c r="T3060" s="123"/>
      <c r="U3060" s="123"/>
      <c r="V3060" s="123"/>
    </row>
    <row r="3061" spans="1:22" ht="15" customHeight="1" x14ac:dyDescent="0.25">
      <c r="A3061" s="123" t="s">
        <v>24</v>
      </c>
      <c r="B3061" s="123">
        <v>4268</v>
      </c>
      <c r="C3061" s="127" t="s">
        <v>9791</v>
      </c>
      <c r="D3061" s="123"/>
      <c r="E3061" s="123" t="s">
        <v>26</v>
      </c>
      <c r="F3061" s="47" t="s">
        <v>9792</v>
      </c>
      <c r="G3061" s="123"/>
      <c r="H3061" s="129" t="s">
        <v>4302</v>
      </c>
      <c r="I3061" s="123"/>
      <c r="J3061" s="123"/>
      <c r="K3061" s="123" t="s">
        <v>9532</v>
      </c>
      <c r="L3061" s="128" t="s">
        <v>9533</v>
      </c>
      <c r="M3061" s="123">
        <v>254.5</v>
      </c>
      <c r="N3061" s="129"/>
      <c r="O3061" s="123" t="s">
        <v>9534</v>
      </c>
      <c r="P3061" s="123" t="s">
        <v>9535</v>
      </c>
      <c r="Q3061" s="127" t="s">
        <v>9503</v>
      </c>
      <c r="R3061" s="127" t="s">
        <v>1067</v>
      </c>
      <c r="S3061" s="123"/>
      <c r="T3061" s="123"/>
      <c r="U3061" s="123"/>
      <c r="V3061" s="123"/>
    </row>
    <row r="3062" spans="1:22" ht="15" customHeight="1" x14ac:dyDescent="0.25">
      <c r="A3062" s="123" t="s">
        <v>24</v>
      </c>
      <c r="B3062" s="123">
        <v>4269</v>
      </c>
      <c r="C3062" s="123" t="s">
        <v>9793</v>
      </c>
      <c r="D3062" s="123"/>
      <c r="E3062" s="123" t="s">
        <v>26</v>
      </c>
      <c r="F3062" s="19" t="s">
        <v>2321</v>
      </c>
      <c r="G3062" s="73" t="s">
        <v>9794</v>
      </c>
      <c r="H3062" s="19" t="s">
        <v>9593</v>
      </c>
      <c r="I3062" s="123"/>
      <c r="J3062" s="123"/>
      <c r="K3062" s="123" t="s">
        <v>9658</v>
      </c>
      <c r="L3062" s="126" t="s">
        <v>9659</v>
      </c>
      <c r="M3062" s="123">
        <v>366.5</v>
      </c>
      <c r="N3062" s="19"/>
      <c r="O3062" s="123" t="s">
        <v>9660</v>
      </c>
      <c r="P3062" s="130">
        <v>43025</v>
      </c>
      <c r="Q3062" s="123" t="s">
        <v>9661</v>
      </c>
      <c r="R3062" s="123"/>
      <c r="S3062" s="123"/>
      <c r="T3062" s="123"/>
      <c r="U3062" s="123"/>
      <c r="V3062" s="123"/>
    </row>
    <row r="3063" spans="1:22" ht="15" customHeight="1" x14ac:dyDescent="0.25">
      <c r="A3063" s="123" t="s">
        <v>24</v>
      </c>
      <c r="B3063" s="123">
        <v>4270</v>
      </c>
      <c r="C3063" s="19" t="s">
        <v>9795</v>
      </c>
      <c r="D3063" s="123"/>
      <c r="E3063" s="123" t="s">
        <v>26</v>
      </c>
      <c r="F3063" s="47" t="s">
        <v>2321</v>
      </c>
      <c r="G3063" s="73" t="s">
        <v>9794</v>
      </c>
      <c r="H3063" s="129" t="s">
        <v>4302</v>
      </c>
      <c r="I3063" s="123"/>
      <c r="J3063" s="123"/>
      <c r="K3063" s="123" t="s">
        <v>9542</v>
      </c>
      <c r="L3063" s="126" t="s">
        <v>9543</v>
      </c>
      <c r="M3063" s="123">
        <v>211</v>
      </c>
      <c r="N3063" s="129"/>
      <c r="O3063" s="123" t="s">
        <v>9544</v>
      </c>
      <c r="P3063" s="123" t="s">
        <v>9545</v>
      </c>
      <c r="Q3063" s="127" t="s">
        <v>9503</v>
      </c>
      <c r="R3063" s="123"/>
      <c r="S3063" s="123"/>
      <c r="T3063" s="123"/>
      <c r="U3063" s="123"/>
      <c r="V3063" s="123"/>
    </row>
    <row r="3064" spans="1:22" ht="15" customHeight="1" x14ac:dyDescent="0.25">
      <c r="A3064" s="123" t="s">
        <v>24</v>
      </c>
      <c r="B3064" s="123">
        <v>4271</v>
      </c>
      <c r="C3064" s="123" t="s">
        <v>9796</v>
      </c>
      <c r="D3064" s="123"/>
      <c r="E3064" s="123" t="s">
        <v>26</v>
      </c>
      <c r="F3064" s="19" t="s">
        <v>2321</v>
      </c>
      <c r="G3064" s="73" t="s">
        <v>9794</v>
      </c>
      <c r="H3064" s="129" t="s">
        <v>4302</v>
      </c>
      <c r="I3064" s="123"/>
      <c r="J3064" s="123"/>
      <c r="K3064" s="123" t="s">
        <v>9532</v>
      </c>
      <c r="L3064" s="128" t="s">
        <v>9533</v>
      </c>
      <c r="M3064" s="123">
        <v>254.5</v>
      </c>
      <c r="N3064" s="129"/>
      <c r="O3064" s="123" t="s">
        <v>9534</v>
      </c>
      <c r="P3064" s="123" t="s">
        <v>9535</v>
      </c>
      <c r="Q3064" s="127" t="s">
        <v>9503</v>
      </c>
      <c r="R3064" s="123"/>
      <c r="S3064" s="123"/>
      <c r="T3064" s="123"/>
      <c r="U3064" s="123"/>
      <c r="V3064" s="123"/>
    </row>
    <row r="3065" spans="1:22" ht="15" customHeight="1" x14ac:dyDescent="0.25">
      <c r="A3065" s="123" t="s">
        <v>24</v>
      </c>
      <c r="B3065" s="123">
        <v>4272</v>
      </c>
      <c r="C3065" s="123" t="s">
        <v>9797</v>
      </c>
      <c r="D3065" s="123"/>
      <c r="E3065" s="123" t="s">
        <v>26</v>
      </c>
      <c r="F3065" s="47" t="s">
        <v>2321</v>
      </c>
      <c r="G3065" s="73" t="s">
        <v>9794</v>
      </c>
      <c r="H3065" s="129" t="s">
        <v>4302</v>
      </c>
      <c r="I3065" s="134"/>
      <c r="J3065" s="123"/>
      <c r="K3065" s="123" t="s">
        <v>9522</v>
      </c>
      <c r="L3065" s="126" t="s">
        <v>9523</v>
      </c>
      <c r="M3065" s="123">
        <v>351</v>
      </c>
      <c r="N3065" s="129"/>
      <c r="O3065" s="123" t="s">
        <v>9524</v>
      </c>
      <c r="P3065" s="123" t="s">
        <v>9525</v>
      </c>
      <c r="Q3065" s="127" t="s">
        <v>9503</v>
      </c>
      <c r="R3065" s="123"/>
      <c r="S3065" s="123"/>
      <c r="T3065" s="123"/>
      <c r="U3065" s="123"/>
      <c r="V3065" s="123"/>
    </row>
    <row r="3066" spans="1:22" ht="15" customHeight="1" x14ac:dyDescent="0.25">
      <c r="A3066" s="123" t="s">
        <v>24</v>
      </c>
      <c r="B3066" s="123">
        <v>4273</v>
      </c>
      <c r="C3066" s="123" t="s">
        <v>9798</v>
      </c>
      <c r="D3066" s="123"/>
      <c r="E3066" s="123" t="s">
        <v>26</v>
      </c>
      <c r="F3066" s="19" t="s">
        <v>2321</v>
      </c>
      <c r="G3066" s="73" t="s">
        <v>9794</v>
      </c>
      <c r="H3066" s="129" t="s">
        <v>4302</v>
      </c>
      <c r="I3066" s="134"/>
      <c r="J3066" s="123"/>
      <c r="K3066" s="123" t="s">
        <v>9573</v>
      </c>
      <c r="L3066" s="128" t="s">
        <v>9574</v>
      </c>
      <c r="M3066" s="123">
        <v>223.5</v>
      </c>
      <c r="N3066" s="129"/>
      <c r="O3066" s="123" t="s">
        <v>9575</v>
      </c>
      <c r="P3066" s="123" t="s">
        <v>9576</v>
      </c>
      <c r="Q3066" s="127" t="s">
        <v>9503</v>
      </c>
      <c r="R3066" s="123"/>
      <c r="S3066" s="123"/>
      <c r="T3066" s="123"/>
      <c r="U3066" s="123"/>
      <c r="V3066" s="123"/>
    </row>
    <row r="3067" spans="1:22" ht="15" customHeight="1" x14ac:dyDescent="0.25">
      <c r="A3067" s="123" t="s">
        <v>24</v>
      </c>
      <c r="B3067" s="123">
        <v>4274</v>
      </c>
      <c r="C3067" s="123" t="s">
        <v>9799</v>
      </c>
      <c r="D3067" s="123"/>
      <c r="E3067" s="123" t="s">
        <v>26</v>
      </c>
      <c r="F3067" s="19" t="s">
        <v>2321</v>
      </c>
      <c r="G3067" s="73" t="s">
        <v>9794</v>
      </c>
      <c r="H3067" s="129" t="s">
        <v>4302</v>
      </c>
      <c r="I3067" s="19"/>
      <c r="J3067" s="123"/>
      <c r="K3067" s="123" t="s">
        <v>9578</v>
      </c>
      <c r="L3067" s="126" t="s">
        <v>9579</v>
      </c>
      <c r="M3067" s="123">
        <v>301</v>
      </c>
      <c r="N3067" s="129"/>
      <c r="O3067" s="123" t="s">
        <v>9580</v>
      </c>
      <c r="P3067" s="123" t="s">
        <v>9581</v>
      </c>
      <c r="Q3067" s="127" t="s">
        <v>33</v>
      </c>
      <c r="R3067" s="123"/>
      <c r="S3067" s="123"/>
      <c r="T3067" s="123"/>
      <c r="U3067" s="123"/>
      <c r="V3067" s="123"/>
    </row>
    <row r="3068" spans="1:22" ht="15" customHeight="1" x14ac:dyDescent="0.25">
      <c r="A3068" s="123" t="s">
        <v>24</v>
      </c>
      <c r="B3068" s="123">
        <v>4275</v>
      </c>
      <c r="C3068" s="123" t="s">
        <v>9800</v>
      </c>
      <c r="D3068" s="123"/>
      <c r="E3068" s="123" t="s">
        <v>26</v>
      </c>
      <c r="F3068" s="19" t="s">
        <v>2321</v>
      </c>
      <c r="G3068" s="73" t="s">
        <v>9794</v>
      </c>
      <c r="H3068" s="129" t="s">
        <v>4302</v>
      </c>
      <c r="I3068" s="123"/>
      <c r="J3068" s="123"/>
      <c r="K3068" s="123" t="s">
        <v>9578</v>
      </c>
      <c r="L3068" s="126" t="s">
        <v>9579</v>
      </c>
      <c r="M3068" s="123">
        <v>301</v>
      </c>
      <c r="N3068" s="129"/>
      <c r="O3068" s="123" t="s">
        <v>9580</v>
      </c>
      <c r="P3068" s="123" t="s">
        <v>9581</v>
      </c>
      <c r="Q3068" s="127" t="s">
        <v>33</v>
      </c>
      <c r="R3068" s="123"/>
      <c r="S3068" s="123"/>
      <c r="T3068" s="123"/>
      <c r="U3068" s="123"/>
      <c r="V3068" s="123"/>
    </row>
    <row r="3069" spans="1:22" ht="15" customHeight="1" x14ac:dyDescent="0.25">
      <c r="A3069" s="123" t="s">
        <v>24</v>
      </c>
      <c r="B3069" s="123">
        <v>4276</v>
      </c>
      <c r="C3069" s="123" t="s">
        <v>9801</v>
      </c>
      <c r="D3069" s="123"/>
      <c r="E3069" s="123" t="s">
        <v>26</v>
      </c>
      <c r="F3069" s="47" t="s">
        <v>2321</v>
      </c>
      <c r="G3069" s="73" t="s">
        <v>9794</v>
      </c>
      <c r="H3069" s="129" t="s">
        <v>4302</v>
      </c>
      <c r="I3069" s="123"/>
      <c r="J3069" s="123"/>
      <c r="K3069" s="123" t="s">
        <v>9527</v>
      </c>
      <c r="L3069" s="126" t="s">
        <v>9528</v>
      </c>
      <c r="M3069" s="123">
        <v>352</v>
      </c>
      <c r="N3069" s="129"/>
      <c r="O3069" s="123" t="s">
        <v>9529</v>
      </c>
      <c r="P3069" s="19" t="s">
        <v>9530</v>
      </c>
      <c r="Q3069" s="127" t="s">
        <v>9503</v>
      </c>
      <c r="R3069" s="123"/>
      <c r="S3069" s="123"/>
      <c r="T3069" s="123"/>
      <c r="U3069" s="123"/>
      <c r="V3069" s="123"/>
    </row>
    <row r="3070" spans="1:22" ht="15" customHeight="1" x14ac:dyDescent="0.25">
      <c r="A3070" s="123" t="s">
        <v>24</v>
      </c>
      <c r="B3070" s="123">
        <v>4277</v>
      </c>
      <c r="C3070" s="123" t="s">
        <v>9802</v>
      </c>
      <c r="D3070" s="123"/>
      <c r="E3070" s="123" t="s">
        <v>26</v>
      </c>
      <c r="F3070" s="19" t="s">
        <v>2321</v>
      </c>
      <c r="G3070" s="73" t="s">
        <v>9794</v>
      </c>
      <c r="H3070" s="129" t="s">
        <v>4302</v>
      </c>
      <c r="I3070" s="123"/>
      <c r="J3070" s="123"/>
      <c r="K3070" s="123" t="s">
        <v>9527</v>
      </c>
      <c r="L3070" s="126" t="s">
        <v>9528</v>
      </c>
      <c r="M3070" s="123">
        <v>352</v>
      </c>
      <c r="N3070" s="129"/>
      <c r="O3070" s="123" t="s">
        <v>9529</v>
      </c>
      <c r="P3070" s="19" t="s">
        <v>9530</v>
      </c>
      <c r="Q3070" s="127" t="s">
        <v>9503</v>
      </c>
      <c r="R3070" s="123"/>
      <c r="S3070" s="123"/>
      <c r="T3070" s="123"/>
      <c r="U3070" s="123"/>
      <c r="V3070" s="123"/>
    </row>
    <row r="3071" spans="1:22" ht="15" customHeight="1" x14ac:dyDescent="0.25">
      <c r="A3071" s="123" t="s">
        <v>24</v>
      </c>
      <c r="B3071" s="123">
        <v>4278</v>
      </c>
      <c r="C3071" s="127" t="s">
        <v>9803</v>
      </c>
      <c r="D3071" s="123"/>
      <c r="E3071" s="123" t="s">
        <v>26</v>
      </c>
      <c r="F3071" s="47" t="s">
        <v>2321</v>
      </c>
      <c r="G3071" s="73" t="s">
        <v>9794</v>
      </c>
      <c r="H3071" s="129" t="s">
        <v>4302</v>
      </c>
      <c r="I3071" s="123"/>
      <c r="J3071" s="123"/>
      <c r="K3071" s="123" t="s">
        <v>9583</v>
      </c>
      <c r="L3071" s="126" t="s">
        <v>9584</v>
      </c>
      <c r="M3071" s="123">
        <v>326.5</v>
      </c>
      <c r="N3071" s="129"/>
      <c r="O3071" s="123" t="s">
        <v>9585</v>
      </c>
      <c r="P3071" s="123" t="s">
        <v>9581</v>
      </c>
      <c r="Q3071" s="127" t="s">
        <v>9503</v>
      </c>
      <c r="R3071" s="123"/>
      <c r="S3071" s="123"/>
      <c r="T3071" s="123"/>
      <c r="U3071" s="123"/>
      <c r="V3071" s="123"/>
    </row>
    <row r="3072" spans="1:22" ht="15" customHeight="1" x14ac:dyDescent="0.25">
      <c r="A3072" s="123" t="s">
        <v>24</v>
      </c>
      <c r="B3072" s="123">
        <v>4279</v>
      </c>
      <c r="C3072" s="123" t="s">
        <v>9804</v>
      </c>
      <c r="D3072" s="123"/>
      <c r="E3072" s="123" t="s">
        <v>26</v>
      </c>
      <c r="F3072" s="19" t="s">
        <v>728</v>
      </c>
      <c r="G3072" s="73" t="s">
        <v>3151</v>
      </c>
      <c r="H3072" s="123" t="s">
        <v>74</v>
      </c>
      <c r="I3072" s="123"/>
      <c r="J3072" s="123"/>
      <c r="K3072" s="123" t="s">
        <v>9563</v>
      </c>
      <c r="L3072" s="128" t="s">
        <v>9564</v>
      </c>
      <c r="M3072" s="123">
        <v>271.5</v>
      </c>
      <c r="N3072" s="123"/>
      <c r="O3072" s="123" t="s">
        <v>9565</v>
      </c>
      <c r="P3072" s="130">
        <v>42840</v>
      </c>
      <c r="Q3072" s="123" t="s">
        <v>9503</v>
      </c>
      <c r="R3072" s="123"/>
      <c r="S3072" s="123"/>
      <c r="T3072" s="123"/>
      <c r="U3072" s="123"/>
      <c r="V3072" s="123"/>
    </row>
    <row r="3073" spans="1:22" ht="15" customHeight="1" x14ac:dyDescent="0.25">
      <c r="A3073" s="123" t="s">
        <v>24</v>
      </c>
      <c r="B3073" s="123">
        <v>4280</v>
      </c>
      <c r="C3073" s="123" t="s">
        <v>9805</v>
      </c>
      <c r="D3073" s="123"/>
      <c r="E3073" s="123" t="s">
        <v>26</v>
      </c>
      <c r="F3073" s="19" t="s">
        <v>728</v>
      </c>
      <c r="G3073" s="73" t="s">
        <v>3151</v>
      </c>
      <c r="H3073" s="123" t="s">
        <v>74</v>
      </c>
      <c r="I3073" s="123"/>
      <c r="J3073" s="123"/>
      <c r="K3073" s="123" t="s">
        <v>9627</v>
      </c>
      <c r="L3073" s="128" t="s">
        <v>9628</v>
      </c>
      <c r="M3073" s="123">
        <v>323.5</v>
      </c>
      <c r="N3073" s="123"/>
      <c r="O3073" s="123" t="s">
        <v>9767</v>
      </c>
      <c r="P3073" s="130">
        <v>42872</v>
      </c>
      <c r="Q3073" s="123" t="s">
        <v>9503</v>
      </c>
      <c r="R3073" s="123"/>
      <c r="S3073" s="123"/>
      <c r="T3073" s="123"/>
      <c r="U3073" s="123"/>
      <c r="V3073" s="123"/>
    </row>
    <row r="3074" spans="1:22" ht="15" customHeight="1" x14ac:dyDescent="0.25">
      <c r="A3074" s="123" t="s">
        <v>24</v>
      </c>
      <c r="B3074" s="123">
        <v>4281</v>
      </c>
      <c r="C3074" s="123" t="s">
        <v>9806</v>
      </c>
      <c r="D3074" s="123"/>
      <c r="E3074" s="123" t="s">
        <v>26</v>
      </c>
      <c r="F3074" s="19" t="s">
        <v>728</v>
      </c>
      <c r="G3074" s="73" t="s">
        <v>3151</v>
      </c>
      <c r="H3074" s="123" t="s">
        <v>74</v>
      </c>
      <c r="I3074" s="123"/>
      <c r="J3074" s="123"/>
      <c r="K3074" s="123" t="s">
        <v>9627</v>
      </c>
      <c r="L3074" s="128" t="s">
        <v>9628</v>
      </c>
      <c r="M3074" s="123">
        <v>323.5</v>
      </c>
      <c r="N3074" s="123"/>
      <c r="O3074" s="123" t="s">
        <v>9767</v>
      </c>
      <c r="P3074" s="130">
        <v>42872</v>
      </c>
      <c r="Q3074" s="123" t="s">
        <v>9503</v>
      </c>
      <c r="R3074" s="123"/>
      <c r="S3074" s="123"/>
      <c r="T3074" s="123"/>
      <c r="U3074" s="123"/>
      <c r="V3074" s="123"/>
    </row>
    <row r="3075" spans="1:22" ht="15" customHeight="1" x14ac:dyDescent="0.25">
      <c r="A3075" s="123" t="s">
        <v>24</v>
      </c>
      <c r="B3075" s="123">
        <v>4282</v>
      </c>
      <c r="C3075" s="124" t="s">
        <v>9807</v>
      </c>
      <c r="D3075" s="123"/>
      <c r="E3075" s="123" t="s">
        <v>26</v>
      </c>
      <c r="F3075" s="47" t="s">
        <v>728</v>
      </c>
      <c r="G3075" s="73" t="s">
        <v>3151</v>
      </c>
      <c r="H3075" s="123" t="s">
        <v>74</v>
      </c>
      <c r="I3075" s="123"/>
      <c r="J3075" s="123"/>
      <c r="K3075" s="123" t="s">
        <v>9633</v>
      </c>
      <c r="L3075" s="128" t="s">
        <v>9634</v>
      </c>
      <c r="M3075" s="123">
        <v>262</v>
      </c>
      <c r="N3075" s="123"/>
      <c r="O3075" s="123" t="s">
        <v>9635</v>
      </c>
      <c r="P3075" s="130">
        <v>43051</v>
      </c>
      <c r="Q3075" s="123" t="s">
        <v>9631</v>
      </c>
      <c r="R3075" s="123"/>
      <c r="S3075" s="123"/>
      <c r="T3075" s="123"/>
      <c r="U3075" s="123"/>
      <c r="V3075" s="123"/>
    </row>
    <row r="3076" spans="1:22" ht="15" customHeight="1" x14ac:dyDescent="0.25">
      <c r="A3076" s="123" t="s">
        <v>24</v>
      </c>
      <c r="B3076" s="123">
        <v>4283</v>
      </c>
      <c r="C3076" s="123" t="s">
        <v>9808</v>
      </c>
      <c r="D3076" s="123"/>
      <c r="E3076" s="123" t="s">
        <v>26</v>
      </c>
      <c r="F3076" s="19" t="s">
        <v>728</v>
      </c>
      <c r="G3076" s="73" t="s">
        <v>3151</v>
      </c>
      <c r="H3076" s="123" t="s">
        <v>74</v>
      </c>
      <c r="I3076" s="123"/>
      <c r="J3076" s="123"/>
      <c r="K3076" s="123" t="s">
        <v>9633</v>
      </c>
      <c r="L3076" s="128" t="s">
        <v>9634</v>
      </c>
      <c r="M3076" s="123">
        <v>262</v>
      </c>
      <c r="N3076" s="123"/>
      <c r="O3076" s="123" t="s">
        <v>9635</v>
      </c>
      <c r="P3076" s="130">
        <v>43051</v>
      </c>
      <c r="Q3076" s="123" t="s">
        <v>9631</v>
      </c>
      <c r="R3076" s="123"/>
      <c r="S3076" s="123"/>
      <c r="T3076" s="123"/>
      <c r="U3076" s="123"/>
      <c r="V3076" s="123"/>
    </row>
    <row r="3077" spans="1:22" ht="15" customHeight="1" x14ac:dyDescent="0.25">
      <c r="A3077" s="123" t="s">
        <v>24</v>
      </c>
      <c r="B3077" s="123">
        <v>4284</v>
      </c>
      <c r="C3077" s="123" t="s">
        <v>9809</v>
      </c>
      <c r="D3077" s="123"/>
      <c r="E3077" s="123" t="s">
        <v>26</v>
      </c>
      <c r="F3077" s="19" t="s">
        <v>728</v>
      </c>
      <c r="G3077" s="73" t="s">
        <v>3151</v>
      </c>
      <c r="H3077" s="123" t="s">
        <v>74</v>
      </c>
      <c r="I3077" s="123"/>
      <c r="J3077" s="123"/>
      <c r="K3077" s="123" t="s">
        <v>9638</v>
      </c>
      <c r="L3077" s="128" t="s">
        <v>9639</v>
      </c>
      <c r="M3077" s="123">
        <v>467</v>
      </c>
      <c r="N3077" s="123"/>
      <c r="O3077" s="123" t="s">
        <v>9640</v>
      </c>
      <c r="P3077" s="130">
        <v>42874</v>
      </c>
      <c r="Q3077" s="123" t="s">
        <v>1067</v>
      </c>
      <c r="R3077" s="123"/>
      <c r="S3077" s="123"/>
      <c r="T3077" s="123"/>
      <c r="U3077" s="123"/>
      <c r="V3077" s="123"/>
    </row>
    <row r="3078" spans="1:22" ht="15" customHeight="1" x14ac:dyDescent="0.25">
      <c r="A3078" s="123" t="s">
        <v>24</v>
      </c>
      <c r="B3078" s="123">
        <v>4285</v>
      </c>
      <c r="C3078" s="123" t="s">
        <v>9810</v>
      </c>
      <c r="D3078" s="123"/>
      <c r="E3078" s="123" t="s">
        <v>26</v>
      </c>
      <c r="F3078" s="19" t="s">
        <v>728</v>
      </c>
      <c r="G3078" s="73" t="s">
        <v>3151</v>
      </c>
      <c r="H3078" s="123" t="s">
        <v>74</v>
      </c>
      <c r="I3078" s="123"/>
      <c r="J3078" s="123"/>
      <c r="K3078" s="123" t="s">
        <v>9638</v>
      </c>
      <c r="L3078" s="128" t="s">
        <v>9639</v>
      </c>
      <c r="M3078" s="123">
        <v>467</v>
      </c>
      <c r="N3078" s="123"/>
      <c r="O3078" s="123" t="s">
        <v>9640</v>
      </c>
      <c r="P3078" s="130">
        <v>42874</v>
      </c>
      <c r="Q3078" s="123" t="s">
        <v>1067</v>
      </c>
      <c r="R3078" s="123"/>
      <c r="S3078" s="123"/>
      <c r="T3078" s="123"/>
      <c r="U3078" s="123"/>
      <c r="V3078" s="123"/>
    </row>
    <row r="3079" spans="1:22" ht="15" customHeight="1" x14ac:dyDescent="0.25">
      <c r="A3079" s="123" t="s">
        <v>24</v>
      </c>
      <c r="B3079" s="123">
        <v>4286</v>
      </c>
      <c r="C3079" s="123" t="s">
        <v>9811</v>
      </c>
      <c r="D3079" s="123"/>
      <c r="E3079" s="123" t="s">
        <v>26</v>
      </c>
      <c r="F3079" s="19" t="s">
        <v>728</v>
      </c>
      <c r="G3079" s="73" t="s">
        <v>3151</v>
      </c>
      <c r="H3079" s="123" t="s">
        <v>74</v>
      </c>
      <c r="I3079" s="123"/>
      <c r="J3079" s="123"/>
      <c r="K3079" s="19" t="s">
        <v>9652</v>
      </c>
      <c r="L3079" s="126" t="s">
        <v>9653</v>
      </c>
      <c r="M3079" s="123">
        <v>386</v>
      </c>
      <c r="N3079" s="123"/>
      <c r="O3079" s="123" t="s">
        <v>9654</v>
      </c>
      <c r="P3079" s="130">
        <v>43050</v>
      </c>
      <c r="Q3079" s="123" t="s">
        <v>33</v>
      </c>
      <c r="R3079" s="123"/>
      <c r="S3079" s="123"/>
      <c r="T3079" s="123"/>
      <c r="U3079" s="123"/>
      <c r="V3079" s="123"/>
    </row>
    <row r="3080" spans="1:22" ht="15" customHeight="1" x14ac:dyDescent="0.25">
      <c r="A3080" s="123" t="s">
        <v>24</v>
      </c>
      <c r="B3080" s="123">
        <v>4287</v>
      </c>
      <c r="C3080" s="123" t="s">
        <v>9812</v>
      </c>
      <c r="D3080" s="123"/>
      <c r="E3080" s="123" t="s">
        <v>26</v>
      </c>
      <c r="F3080" s="19" t="s">
        <v>728</v>
      </c>
      <c r="G3080" s="73" t="s">
        <v>3151</v>
      </c>
      <c r="H3080" s="123" t="s">
        <v>74</v>
      </c>
      <c r="I3080" s="123"/>
      <c r="J3080" s="123"/>
      <c r="K3080" s="19" t="s">
        <v>9652</v>
      </c>
      <c r="L3080" s="126" t="s">
        <v>9653</v>
      </c>
      <c r="M3080" s="123">
        <v>386</v>
      </c>
      <c r="N3080" s="123"/>
      <c r="O3080" s="123" t="s">
        <v>9654</v>
      </c>
      <c r="P3080" s="130">
        <v>43050</v>
      </c>
      <c r="Q3080" s="123" t="s">
        <v>33</v>
      </c>
      <c r="R3080" s="123"/>
      <c r="S3080" s="123"/>
      <c r="T3080" s="123"/>
      <c r="U3080" s="123"/>
      <c r="V3080" s="123"/>
    </row>
    <row r="3081" spans="1:22" ht="15" customHeight="1" x14ac:dyDescent="0.25">
      <c r="A3081" s="123" t="s">
        <v>24</v>
      </c>
      <c r="B3081" s="123">
        <v>4288</v>
      </c>
      <c r="C3081" s="123" t="s">
        <v>9813</v>
      </c>
      <c r="D3081" s="123"/>
      <c r="E3081" s="123" t="s">
        <v>26</v>
      </c>
      <c r="F3081" s="19" t="s">
        <v>728</v>
      </c>
      <c r="G3081" s="73" t="s">
        <v>3151</v>
      </c>
      <c r="H3081" s="123" t="s">
        <v>74</v>
      </c>
      <c r="I3081" s="123"/>
      <c r="J3081" s="123"/>
      <c r="K3081" s="19" t="s">
        <v>9652</v>
      </c>
      <c r="L3081" s="126" t="s">
        <v>9653</v>
      </c>
      <c r="M3081" s="123">
        <v>386</v>
      </c>
      <c r="N3081" s="123"/>
      <c r="O3081" s="123" t="s">
        <v>9654</v>
      </c>
      <c r="P3081" s="130">
        <v>43050</v>
      </c>
      <c r="Q3081" s="123" t="s">
        <v>33</v>
      </c>
      <c r="R3081" s="123"/>
      <c r="S3081" s="123"/>
      <c r="T3081" s="123"/>
      <c r="U3081" s="123"/>
      <c r="V3081" s="123"/>
    </row>
    <row r="3082" spans="1:22" ht="15" customHeight="1" x14ac:dyDescent="0.25">
      <c r="A3082" s="123" t="s">
        <v>24</v>
      </c>
      <c r="B3082" s="123">
        <v>4289</v>
      </c>
      <c r="C3082" s="123" t="s">
        <v>9814</v>
      </c>
      <c r="D3082" s="123"/>
      <c r="E3082" s="123" t="s">
        <v>26</v>
      </c>
      <c r="F3082" s="19" t="s">
        <v>728</v>
      </c>
      <c r="G3082" s="73" t="s">
        <v>3151</v>
      </c>
      <c r="H3082" s="19" t="s">
        <v>9593</v>
      </c>
      <c r="I3082" s="123"/>
      <c r="J3082" s="123"/>
      <c r="K3082" s="123" t="s">
        <v>9663</v>
      </c>
      <c r="L3082" s="128" t="s">
        <v>9664</v>
      </c>
      <c r="M3082" s="123">
        <v>15</v>
      </c>
      <c r="N3082" s="19"/>
      <c r="O3082" s="123" t="s">
        <v>9665</v>
      </c>
      <c r="P3082" s="130">
        <v>43026</v>
      </c>
      <c r="Q3082" s="123" t="s">
        <v>9661</v>
      </c>
      <c r="R3082" s="123"/>
      <c r="S3082" s="123"/>
      <c r="T3082" s="123"/>
      <c r="U3082" s="123"/>
      <c r="V3082" s="123"/>
    </row>
    <row r="3083" spans="1:22" ht="15" customHeight="1" x14ac:dyDescent="0.25">
      <c r="A3083" s="123" t="s">
        <v>24</v>
      </c>
      <c r="B3083" s="123">
        <v>4290</v>
      </c>
      <c r="C3083" s="123" t="s">
        <v>9815</v>
      </c>
      <c r="D3083" s="123"/>
      <c r="E3083" s="123" t="s">
        <v>26</v>
      </c>
      <c r="F3083" s="19" t="s">
        <v>728</v>
      </c>
      <c r="G3083" s="73" t="s">
        <v>3151</v>
      </c>
      <c r="H3083" s="19" t="s">
        <v>9593</v>
      </c>
      <c r="I3083" s="123"/>
      <c r="J3083" s="123"/>
      <c r="K3083" s="123" t="s">
        <v>9663</v>
      </c>
      <c r="L3083" s="128" t="s">
        <v>9664</v>
      </c>
      <c r="M3083" s="123">
        <v>15</v>
      </c>
      <c r="N3083" s="19"/>
      <c r="O3083" s="123" t="s">
        <v>9665</v>
      </c>
      <c r="P3083" s="130">
        <v>43026</v>
      </c>
      <c r="Q3083" s="123" t="s">
        <v>9661</v>
      </c>
      <c r="R3083" s="123"/>
      <c r="S3083" s="123"/>
      <c r="T3083" s="123"/>
      <c r="U3083" s="123"/>
      <c r="V3083" s="123"/>
    </row>
    <row r="3084" spans="1:22" ht="15" customHeight="1" x14ac:dyDescent="0.25">
      <c r="A3084" s="123" t="s">
        <v>24</v>
      </c>
      <c r="B3084" s="123">
        <v>4291</v>
      </c>
      <c r="C3084" s="124" t="s">
        <v>9816</v>
      </c>
      <c r="D3084" s="123"/>
      <c r="E3084" s="123" t="s">
        <v>26</v>
      </c>
      <c r="F3084" s="47" t="s">
        <v>728</v>
      </c>
      <c r="G3084" s="73" t="s">
        <v>3151</v>
      </c>
      <c r="H3084" s="19" t="s">
        <v>9593</v>
      </c>
      <c r="I3084" s="123"/>
      <c r="J3084" s="123"/>
      <c r="K3084" s="123" t="s">
        <v>9669</v>
      </c>
      <c r="L3084" s="126" t="s">
        <v>9670</v>
      </c>
      <c r="M3084" s="123">
        <v>101</v>
      </c>
      <c r="N3084" s="19"/>
      <c r="O3084" s="123" t="s">
        <v>9671</v>
      </c>
      <c r="P3084" s="130">
        <v>43022</v>
      </c>
      <c r="Q3084" s="123" t="s">
        <v>9597</v>
      </c>
      <c r="R3084" s="123"/>
      <c r="S3084" s="123"/>
      <c r="T3084" s="123"/>
      <c r="U3084" s="123"/>
      <c r="V3084" s="123"/>
    </row>
    <row r="3085" spans="1:22" ht="15" customHeight="1" x14ac:dyDescent="0.25">
      <c r="A3085" s="123" t="s">
        <v>24</v>
      </c>
      <c r="B3085" s="123">
        <v>4292</v>
      </c>
      <c r="C3085" s="123" t="s">
        <v>9817</v>
      </c>
      <c r="D3085" s="123"/>
      <c r="E3085" s="123" t="s">
        <v>26</v>
      </c>
      <c r="F3085" s="19" t="s">
        <v>728</v>
      </c>
      <c r="G3085" s="73" t="s">
        <v>3151</v>
      </c>
      <c r="H3085" s="19" t="s">
        <v>9593</v>
      </c>
      <c r="I3085" s="123"/>
      <c r="J3085" s="123"/>
      <c r="K3085" s="123" t="s">
        <v>9669</v>
      </c>
      <c r="L3085" s="126" t="s">
        <v>9670</v>
      </c>
      <c r="M3085" s="123">
        <v>101</v>
      </c>
      <c r="N3085" s="19"/>
      <c r="O3085" s="123" t="s">
        <v>9671</v>
      </c>
      <c r="P3085" s="130">
        <v>43022</v>
      </c>
      <c r="Q3085" s="123" t="s">
        <v>9597</v>
      </c>
      <c r="R3085" s="123"/>
      <c r="S3085" s="123"/>
      <c r="T3085" s="123"/>
      <c r="U3085" s="123"/>
      <c r="V3085" s="123"/>
    </row>
    <row r="3086" spans="1:22" ht="15" customHeight="1" x14ac:dyDescent="0.25">
      <c r="A3086" s="123" t="s">
        <v>24</v>
      </c>
      <c r="B3086" s="123">
        <v>4293</v>
      </c>
      <c r="C3086" s="123" t="s">
        <v>9818</v>
      </c>
      <c r="D3086" s="123"/>
      <c r="E3086" s="123" t="s">
        <v>26</v>
      </c>
      <c r="F3086" s="19" t="s">
        <v>728</v>
      </c>
      <c r="G3086" s="73" t="s">
        <v>3151</v>
      </c>
      <c r="H3086" s="19" t="s">
        <v>9593</v>
      </c>
      <c r="I3086" s="123"/>
      <c r="J3086" s="123"/>
      <c r="K3086" s="123" t="s">
        <v>9669</v>
      </c>
      <c r="L3086" s="126" t="s">
        <v>9670</v>
      </c>
      <c r="M3086" s="123">
        <v>101</v>
      </c>
      <c r="N3086" s="19"/>
      <c r="O3086" s="123" t="s">
        <v>9671</v>
      </c>
      <c r="P3086" s="130">
        <v>43022</v>
      </c>
      <c r="Q3086" s="123" t="s">
        <v>9597</v>
      </c>
      <c r="R3086" s="123"/>
      <c r="S3086" s="123"/>
      <c r="T3086" s="123"/>
      <c r="U3086" s="123"/>
      <c r="V3086" s="123"/>
    </row>
    <row r="3087" spans="1:22" ht="15" customHeight="1" x14ac:dyDescent="0.25">
      <c r="A3087" s="123" t="s">
        <v>24</v>
      </c>
      <c r="B3087" s="123">
        <v>4294</v>
      </c>
      <c r="C3087" s="19" t="s">
        <v>9819</v>
      </c>
      <c r="D3087" s="123"/>
      <c r="E3087" s="19" t="s">
        <v>9820</v>
      </c>
      <c r="F3087" s="19" t="s">
        <v>9821</v>
      </c>
      <c r="G3087" s="123"/>
      <c r="H3087" s="129" t="s">
        <v>4302</v>
      </c>
      <c r="I3087" s="19"/>
      <c r="J3087" s="19"/>
      <c r="K3087" s="19" t="s">
        <v>9542</v>
      </c>
      <c r="L3087" s="126" t="s">
        <v>9543</v>
      </c>
      <c r="M3087" s="123">
        <v>211</v>
      </c>
      <c r="N3087" s="129"/>
      <c r="O3087" s="123" t="s">
        <v>9544</v>
      </c>
      <c r="P3087" s="123" t="s">
        <v>9545</v>
      </c>
      <c r="Q3087" s="127" t="s">
        <v>9503</v>
      </c>
      <c r="R3087" s="22" t="s">
        <v>9822</v>
      </c>
      <c r="S3087" s="123"/>
      <c r="T3087" s="123"/>
      <c r="U3087" s="123"/>
      <c r="V3087" s="123"/>
    </row>
    <row r="3088" spans="1:22" ht="15" customHeight="1" x14ac:dyDescent="0.25">
      <c r="A3088" s="123" t="s">
        <v>24</v>
      </c>
      <c r="B3088" s="123">
        <v>4295</v>
      </c>
      <c r="C3088" s="124" t="s">
        <v>9823</v>
      </c>
      <c r="D3088" s="123"/>
      <c r="E3088" s="123" t="s">
        <v>26</v>
      </c>
      <c r="F3088" s="47" t="s">
        <v>728</v>
      </c>
      <c r="G3088" s="73" t="s">
        <v>3151</v>
      </c>
      <c r="H3088" s="19" t="s">
        <v>9593</v>
      </c>
      <c r="I3088" s="123"/>
      <c r="J3088" s="123"/>
      <c r="K3088" s="123" t="s">
        <v>9674</v>
      </c>
      <c r="L3088" s="126" t="s">
        <v>9675</v>
      </c>
      <c r="M3088" s="123">
        <v>74</v>
      </c>
      <c r="N3088" s="19"/>
      <c r="O3088" s="123" t="s">
        <v>9676</v>
      </c>
      <c r="P3088" s="130">
        <v>43024</v>
      </c>
      <c r="Q3088" s="123" t="s">
        <v>9597</v>
      </c>
      <c r="R3088" s="123"/>
      <c r="S3088" s="123"/>
      <c r="T3088" s="123"/>
      <c r="U3088" s="123"/>
      <c r="V3088" s="123"/>
    </row>
    <row r="3089" spans="1:22" ht="15" customHeight="1" x14ac:dyDescent="0.25">
      <c r="A3089" s="123" t="s">
        <v>24</v>
      </c>
      <c r="B3089" s="123">
        <v>4296</v>
      </c>
      <c r="C3089" s="123" t="s">
        <v>9824</v>
      </c>
      <c r="D3089" s="123"/>
      <c r="E3089" s="123" t="s">
        <v>26</v>
      </c>
      <c r="F3089" s="19" t="s">
        <v>728</v>
      </c>
      <c r="G3089" s="73" t="s">
        <v>3151</v>
      </c>
      <c r="H3089" s="19" t="s">
        <v>9593</v>
      </c>
      <c r="I3089" s="123"/>
      <c r="J3089" s="123"/>
      <c r="K3089" s="123" t="s">
        <v>9674</v>
      </c>
      <c r="L3089" s="126" t="s">
        <v>9675</v>
      </c>
      <c r="M3089" s="123">
        <v>74</v>
      </c>
      <c r="N3089" s="19"/>
      <c r="O3089" s="123" t="s">
        <v>9676</v>
      </c>
      <c r="P3089" s="130">
        <v>43024</v>
      </c>
      <c r="Q3089" s="123" t="s">
        <v>9597</v>
      </c>
      <c r="R3089" s="123"/>
      <c r="S3089" s="123"/>
      <c r="T3089" s="123"/>
      <c r="U3089" s="123"/>
      <c r="V3089" s="123"/>
    </row>
    <row r="3090" spans="1:22" ht="15" customHeight="1" x14ac:dyDescent="0.25">
      <c r="A3090" s="123" t="s">
        <v>24</v>
      </c>
      <c r="B3090" s="123">
        <v>4297</v>
      </c>
      <c r="C3090" s="123" t="s">
        <v>9825</v>
      </c>
      <c r="D3090" s="123"/>
      <c r="E3090" s="123" t="s">
        <v>26</v>
      </c>
      <c r="F3090" s="19" t="s">
        <v>728</v>
      </c>
      <c r="G3090" s="73" t="s">
        <v>3151</v>
      </c>
      <c r="H3090" s="19" t="s">
        <v>9593</v>
      </c>
      <c r="I3090" s="123"/>
      <c r="J3090" s="123"/>
      <c r="K3090" s="123" t="s">
        <v>9674</v>
      </c>
      <c r="L3090" s="126" t="s">
        <v>9675</v>
      </c>
      <c r="M3090" s="123">
        <v>74</v>
      </c>
      <c r="N3090" s="19"/>
      <c r="O3090" s="123" t="s">
        <v>9676</v>
      </c>
      <c r="P3090" s="130">
        <v>43024</v>
      </c>
      <c r="Q3090" s="123" t="s">
        <v>9597</v>
      </c>
      <c r="R3090" s="123"/>
      <c r="S3090" s="123"/>
      <c r="T3090" s="123"/>
      <c r="U3090" s="123"/>
      <c r="V3090" s="123"/>
    </row>
    <row r="3091" spans="1:22" ht="15" customHeight="1" x14ac:dyDescent="0.25">
      <c r="A3091" s="123" t="s">
        <v>24</v>
      </c>
      <c r="B3091" s="123">
        <v>4298</v>
      </c>
      <c r="C3091" s="123" t="s">
        <v>9826</v>
      </c>
      <c r="D3091" s="123"/>
      <c r="E3091" s="123" t="s">
        <v>26</v>
      </c>
      <c r="F3091" s="19" t="s">
        <v>728</v>
      </c>
      <c r="G3091" s="73" t="s">
        <v>3151</v>
      </c>
      <c r="H3091" s="19" t="s">
        <v>9593</v>
      </c>
      <c r="I3091" s="123"/>
      <c r="J3091" s="123"/>
      <c r="K3091" s="123" t="s">
        <v>9674</v>
      </c>
      <c r="L3091" s="126" t="s">
        <v>9675</v>
      </c>
      <c r="M3091" s="123">
        <v>74</v>
      </c>
      <c r="N3091" s="19"/>
      <c r="O3091" s="123" t="s">
        <v>9676</v>
      </c>
      <c r="P3091" s="130">
        <v>43024</v>
      </c>
      <c r="Q3091" s="123" t="s">
        <v>9597</v>
      </c>
      <c r="R3091" s="123"/>
      <c r="S3091" s="123"/>
      <c r="T3091" s="123"/>
      <c r="U3091" s="123"/>
      <c r="V3091" s="123"/>
    </row>
    <row r="3092" spans="1:22" ht="15" customHeight="1" x14ac:dyDescent="0.25">
      <c r="A3092" s="123" t="s">
        <v>24</v>
      </c>
      <c r="B3092" s="123">
        <v>4299</v>
      </c>
      <c r="C3092" s="123" t="s">
        <v>9827</v>
      </c>
      <c r="D3092" s="123"/>
      <c r="E3092" s="123" t="s">
        <v>26</v>
      </c>
      <c r="F3092" s="19" t="s">
        <v>728</v>
      </c>
      <c r="G3092" s="73" t="s">
        <v>3151</v>
      </c>
      <c r="H3092" s="19" t="s">
        <v>9593</v>
      </c>
      <c r="I3092" s="123"/>
      <c r="J3092" s="123"/>
      <c r="K3092" s="123" t="s">
        <v>9681</v>
      </c>
      <c r="L3092" s="126" t="s">
        <v>9682</v>
      </c>
      <c r="M3092" s="123">
        <v>91</v>
      </c>
      <c r="N3092" s="19"/>
      <c r="O3092" s="123" t="s">
        <v>9683</v>
      </c>
      <c r="P3092" s="130">
        <v>43024</v>
      </c>
      <c r="Q3092" s="123" t="s">
        <v>9597</v>
      </c>
      <c r="R3092" s="123"/>
      <c r="S3092" s="123"/>
      <c r="T3092" s="123"/>
      <c r="U3092" s="123"/>
      <c r="V3092" s="123"/>
    </row>
    <row r="3093" spans="1:22" ht="15" customHeight="1" x14ac:dyDescent="0.25">
      <c r="A3093" s="123" t="s">
        <v>24</v>
      </c>
      <c r="B3093" s="123">
        <v>4300</v>
      </c>
      <c r="C3093" s="123" t="s">
        <v>9828</v>
      </c>
      <c r="D3093" s="123"/>
      <c r="E3093" s="123" t="s">
        <v>26</v>
      </c>
      <c r="F3093" s="19" t="s">
        <v>728</v>
      </c>
      <c r="G3093" s="73" t="s">
        <v>3151</v>
      </c>
      <c r="H3093" s="19" t="s">
        <v>9593</v>
      </c>
      <c r="I3093" s="123"/>
      <c r="J3093" s="123"/>
      <c r="K3093" s="123" t="s">
        <v>9685</v>
      </c>
      <c r="L3093" s="126" t="s">
        <v>9686</v>
      </c>
      <c r="M3093" s="123">
        <v>3</v>
      </c>
      <c r="N3093" s="19"/>
      <c r="O3093" s="123" t="s">
        <v>9687</v>
      </c>
      <c r="P3093" s="130">
        <v>43025</v>
      </c>
      <c r="Q3093" s="123" t="s">
        <v>9661</v>
      </c>
      <c r="R3093" s="123"/>
      <c r="S3093" s="123"/>
      <c r="T3093" s="123"/>
      <c r="U3093" s="123"/>
      <c r="V3093" s="123"/>
    </row>
    <row r="3094" spans="1:22" ht="15" customHeight="1" x14ac:dyDescent="0.25">
      <c r="A3094" s="123" t="s">
        <v>24</v>
      </c>
      <c r="B3094" s="123">
        <v>4301</v>
      </c>
      <c r="C3094" s="123" t="s">
        <v>9829</v>
      </c>
      <c r="D3094" s="123"/>
      <c r="E3094" s="123" t="s">
        <v>26</v>
      </c>
      <c r="F3094" s="19" t="s">
        <v>728</v>
      </c>
      <c r="G3094" s="73" t="s">
        <v>3151</v>
      </c>
      <c r="H3094" s="19" t="s">
        <v>9593</v>
      </c>
      <c r="I3094" s="123"/>
      <c r="J3094" s="123"/>
      <c r="K3094" s="123" t="s">
        <v>9685</v>
      </c>
      <c r="L3094" s="126" t="s">
        <v>9686</v>
      </c>
      <c r="M3094" s="123">
        <v>3</v>
      </c>
      <c r="N3094" s="19"/>
      <c r="O3094" s="123" t="s">
        <v>9687</v>
      </c>
      <c r="P3094" s="130">
        <v>43025</v>
      </c>
      <c r="Q3094" s="123" t="s">
        <v>9661</v>
      </c>
      <c r="R3094" s="123"/>
      <c r="S3094" s="123"/>
      <c r="T3094" s="123"/>
      <c r="U3094" s="123"/>
      <c r="V3094" s="123"/>
    </row>
    <row r="3095" spans="1:22" ht="15" customHeight="1" x14ac:dyDescent="0.25">
      <c r="A3095" s="123" t="s">
        <v>24</v>
      </c>
      <c r="B3095" s="123">
        <v>4302</v>
      </c>
      <c r="C3095" s="123" t="s">
        <v>9830</v>
      </c>
      <c r="D3095" s="123"/>
      <c r="E3095" s="123" t="s">
        <v>26</v>
      </c>
      <c r="F3095" s="19" t="s">
        <v>728</v>
      </c>
      <c r="G3095" s="73" t="s">
        <v>3151</v>
      </c>
      <c r="H3095" s="19" t="s">
        <v>9690</v>
      </c>
      <c r="I3095" s="123"/>
      <c r="J3095" s="123"/>
      <c r="K3095" s="123" t="s">
        <v>9691</v>
      </c>
      <c r="L3095" s="128" t="s">
        <v>9692</v>
      </c>
      <c r="M3095" s="123">
        <v>169.5</v>
      </c>
      <c r="N3095" s="19"/>
      <c r="O3095" s="123" t="s">
        <v>9693</v>
      </c>
      <c r="P3095" s="123" t="s">
        <v>9694</v>
      </c>
      <c r="Q3095" s="123" t="s">
        <v>9695</v>
      </c>
      <c r="R3095" s="123"/>
      <c r="S3095" s="123"/>
      <c r="T3095" s="123"/>
      <c r="U3095" s="123"/>
      <c r="V3095" s="123"/>
    </row>
    <row r="3096" spans="1:22" ht="15" customHeight="1" x14ac:dyDescent="0.25">
      <c r="A3096" s="123" t="s">
        <v>24</v>
      </c>
      <c r="B3096" s="123">
        <v>4303</v>
      </c>
      <c r="C3096" s="123" t="s">
        <v>9831</v>
      </c>
      <c r="D3096" s="123"/>
      <c r="E3096" s="123" t="s">
        <v>26</v>
      </c>
      <c r="F3096" s="19" t="s">
        <v>728</v>
      </c>
      <c r="G3096" s="73" t="s">
        <v>3151</v>
      </c>
      <c r="H3096" s="19" t="s">
        <v>9690</v>
      </c>
      <c r="I3096" s="123"/>
      <c r="J3096" s="123"/>
      <c r="K3096" s="123" t="s">
        <v>9699</v>
      </c>
      <c r="L3096" s="128" t="s">
        <v>9700</v>
      </c>
      <c r="M3096" s="123">
        <v>180</v>
      </c>
      <c r="N3096" s="19"/>
      <c r="O3096" s="123" t="s">
        <v>9701</v>
      </c>
      <c r="P3096" s="123" t="s">
        <v>9702</v>
      </c>
      <c r="Q3096" s="123" t="s">
        <v>9695</v>
      </c>
      <c r="R3096" s="123"/>
      <c r="S3096" s="123"/>
      <c r="T3096" s="123"/>
      <c r="U3096" s="123"/>
      <c r="V3096" s="123"/>
    </row>
    <row r="3097" spans="1:22" ht="15" customHeight="1" x14ac:dyDescent="0.25">
      <c r="A3097" s="123" t="s">
        <v>24</v>
      </c>
      <c r="B3097" s="19">
        <v>4304</v>
      </c>
      <c r="C3097" t="s">
        <v>9832</v>
      </c>
      <c r="D3097" s="123"/>
      <c r="E3097" s="19" t="s">
        <v>26</v>
      </c>
      <c r="F3097" t="s">
        <v>322</v>
      </c>
      <c r="G3097" s="135" t="s">
        <v>323</v>
      </c>
      <c r="H3097" t="s">
        <v>4302</v>
      </c>
      <c r="I3097" s="123"/>
      <c r="J3097" s="123"/>
      <c r="K3097" t="s">
        <v>9833</v>
      </c>
      <c r="L3097" s="12" t="s">
        <v>9528</v>
      </c>
      <c r="M3097">
        <v>352</v>
      </c>
      <c r="N3097" s="123"/>
      <c r="O3097" t="s">
        <v>9529</v>
      </c>
      <c r="P3097" s="19" t="s">
        <v>9530</v>
      </c>
      <c r="Q3097" s="131" t="s">
        <v>9503</v>
      </c>
      <c r="R3097" t="s">
        <v>1067</v>
      </c>
      <c r="S3097" s="123"/>
      <c r="T3097" s="123"/>
      <c r="U3097" s="123"/>
      <c r="V3097" s="123"/>
    </row>
    <row r="3098" spans="1:22" ht="15" customHeight="1" x14ac:dyDescent="0.25">
      <c r="A3098" s="123" t="s">
        <v>24</v>
      </c>
      <c r="B3098" s="123">
        <v>4305</v>
      </c>
      <c r="C3098" s="127" t="s">
        <v>9834</v>
      </c>
      <c r="D3098" s="123"/>
      <c r="E3098" s="123" t="s">
        <v>26</v>
      </c>
      <c r="F3098" s="47" t="s">
        <v>728</v>
      </c>
      <c r="G3098" s="73" t="s">
        <v>3151</v>
      </c>
      <c r="H3098" s="19" t="s">
        <v>9690</v>
      </c>
      <c r="I3098" s="123"/>
      <c r="J3098" s="123"/>
      <c r="K3098" s="123" t="s">
        <v>9705</v>
      </c>
      <c r="L3098" s="128" t="s">
        <v>9706</v>
      </c>
      <c r="M3098" s="123">
        <v>238</v>
      </c>
      <c r="N3098" s="19"/>
      <c r="O3098" s="123" t="s">
        <v>9707</v>
      </c>
      <c r="P3098" s="123" t="s">
        <v>9694</v>
      </c>
      <c r="Q3098" s="123" t="s">
        <v>9695</v>
      </c>
      <c r="R3098" s="123"/>
      <c r="S3098" s="123"/>
      <c r="T3098" s="123"/>
      <c r="U3098" s="123"/>
      <c r="V3098" s="123"/>
    </row>
    <row r="3099" spans="1:22" ht="15" customHeight="1" x14ac:dyDescent="0.25">
      <c r="A3099" s="123" t="s">
        <v>24</v>
      </c>
      <c r="B3099" s="123">
        <v>4306</v>
      </c>
      <c r="C3099" s="123" t="s">
        <v>9835</v>
      </c>
      <c r="D3099" s="123"/>
      <c r="E3099" s="123" t="s">
        <v>26</v>
      </c>
      <c r="F3099" s="19" t="s">
        <v>728</v>
      </c>
      <c r="G3099" s="73" t="s">
        <v>3151</v>
      </c>
      <c r="H3099" s="19" t="s">
        <v>9690</v>
      </c>
      <c r="I3099" s="123"/>
      <c r="J3099" s="123"/>
      <c r="K3099" s="123" t="s">
        <v>9705</v>
      </c>
      <c r="L3099" s="128" t="s">
        <v>9706</v>
      </c>
      <c r="M3099" s="123">
        <v>238</v>
      </c>
      <c r="N3099" s="19"/>
      <c r="O3099" s="123" t="s">
        <v>9707</v>
      </c>
      <c r="P3099" s="123" t="s">
        <v>9694</v>
      </c>
      <c r="Q3099" s="123" t="s">
        <v>9695</v>
      </c>
      <c r="R3099" s="123"/>
      <c r="S3099" s="123"/>
      <c r="T3099" s="123"/>
      <c r="U3099" s="123"/>
      <c r="V3099" s="123"/>
    </row>
    <row r="3100" spans="1:22" ht="15" customHeight="1" x14ac:dyDescent="0.25">
      <c r="A3100" s="123" t="s">
        <v>24</v>
      </c>
      <c r="B3100" s="123">
        <v>4307</v>
      </c>
      <c r="C3100" s="123" t="s">
        <v>9836</v>
      </c>
      <c r="D3100" s="123"/>
      <c r="E3100" s="123" t="s">
        <v>26</v>
      </c>
      <c r="F3100" s="19" t="s">
        <v>728</v>
      </c>
      <c r="G3100" s="73" t="s">
        <v>3151</v>
      </c>
      <c r="H3100" s="19" t="s">
        <v>9690</v>
      </c>
      <c r="I3100" s="123"/>
      <c r="J3100" s="123"/>
      <c r="K3100" s="123" t="s">
        <v>9711</v>
      </c>
      <c r="L3100" s="128" t="s">
        <v>9712</v>
      </c>
      <c r="M3100" s="123">
        <v>149</v>
      </c>
      <c r="N3100" s="19"/>
      <c r="O3100" s="123" t="s">
        <v>9713</v>
      </c>
      <c r="P3100" s="123" t="s">
        <v>9702</v>
      </c>
      <c r="Q3100" s="123" t="s">
        <v>9695</v>
      </c>
      <c r="R3100" s="123"/>
      <c r="S3100" s="123"/>
      <c r="T3100" s="123"/>
      <c r="U3100" s="123"/>
      <c r="V3100" s="123"/>
    </row>
    <row r="3101" spans="1:22" ht="15" customHeight="1" x14ac:dyDescent="0.25">
      <c r="A3101" s="123" t="s">
        <v>24</v>
      </c>
      <c r="B3101" s="123">
        <v>4308</v>
      </c>
      <c r="C3101" s="123" t="s">
        <v>9837</v>
      </c>
      <c r="D3101" s="123"/>
      <c r="E3101" s="123" t="s">
        <v>26</v>
      </c>
      <c r="F3101" s="19" t="s">
        <v>728</v>
      </c>
      <c r="G3101" s="73" t="s">
        <v>3151</v>
      </c>
      <c r="H3101" s="19" t="s">
        <v>9690</v>
      </c>
      <c r="I3101" s="123"/>
      <c r="J3101" s="123"/>
      <c r="K3101" s="123" t="s">
        <v>9711</v>
      </c>
      <c r="L3101" s="128" t="s">
        <v>9712</v>
      </c>
      <c r="M3101" s="123">
        <v>149</v>
      </c>
      <c r="N3101" s="19"/>
      <c r="O3101" s="123" t="s">
        <v>9713</v>
      </c>
      <c r="P3101" s="123" t="s">
        <v>9702</v>
      </c>
      <c r="Q3101" s="123" t="s">
        <v>9695</v>
      </c>
      <c r="R3101" s="123"/>
      <c r="S3101" s="123"/>
      <c r="T3101" s="123"/>
      <c r="U3101" s="123"/>
      <c r="V3101" s="123"/>
    </row>
    <row r="3102" spans="1:22" ht="15" customHeight="1" x14ac:dyDescent="0.25">
      <c r="A3102" s="123" t="s">
        <v>24</v>
      </c>
      <c r="B3102" s="123">
        <v>4309</v>
      </c>
      <c r="C3102" s="123" t="s">
        <v>9838</v>
      </c>
      <c r="D3102" s="123"/>
      <c r="E3102" s="123" t="s">
        <v>26</v>
      </c>
      <c r="F3102" s="19" t="s">
        <v>728</v>
      </c>
      <c r="G3102" s="73" t="s">
        <v>3151</v>
      </c>
      <c r="H3102" s="19" t="s">
        <v>9690</v>
      </c>
      <c r="I3102" s="123"/>
      <c r="J3102" s="123"/>
      <c r="K3102" s="123" t="s">
        <v>9711</v>
      </c>
      <c r="L3102" s="128" t="s">
        <v>9712</v>
      </c>
      <c r="M3102" s="123">
        <v>149</v>
      </c>
      <c r="N3102" s="19"/>
      <c r="O3102" s="123" t="s">
        <v>9713</v>
      </c>
      <c r="P3102" s="123" t="s">
        <v>9702</v>
      </c>
      <c r="Q3102" s="123" t="s">
        <v>9695</v>
      </c>
      <c r="R3102" s="123"/>
      <c r="S3102" s="123"/>
      <c r="T3102" s="123"/>
      <c r="U3102" s="123"/>
      <c r="V3102" s="123"/>
    </row>
    <row r="3103" spans="1:22" ht="15" customHeight="1" x14ac:dyDescent="0.25">
      <c r="A3103" s="123" t="s">
        <v>24</v>
      </c>
      <c r="B3103" s="19">
        <v>4310</v>
      </c>
      <c r="C3103" t="s">
        <v>9839</v>
      </c>
      <c r="D3103" s="123"/>
      <c r="E3103" s="19" t="s">
        <v>26</v>
      </c>
      <c r="F3103" t="s">
        <v>397</v>
      </c>
      <c r="G3103" s="136" t="s">
        <v>3115</v>
      </c>
      <c r="H3103" t="s">
        <v>9593</v>
      </c>
      <c r="I3103" s="123"/>
      <c r="J3103" s="123"/>
      <c r="K3103" s="19" t="s">
        <v>9663</v>
      </c>
      <c r="L3103" s="123" t="s">
        <v>9664</v>
      </c>
      <c r="M3103" s="19">
        <v>15</v>
      </c>
      <c r="N3103" s="19"/>
      <c r="O3103" s="123" t="s">
        <v>9665</v>
      </c>
      <c r="P3103" s="130">
        <v>43026</v>
      </c>
      <c r="Q3103" s="123" t="s">
        <v>9661</v>
      </c>
      <c r="R3103" t="s">
        <v>1067</v>
      </c>
      <c r="S3103" s="123"/>
      <c r="T3103" s="123"/>
      <c r="U3103" s="123"/>
      <c r="V3103" s="123"/>
    </row>
    <row r="3104" spans="1:22" ht="15" customHeight="1" x14ac:dyDescent="0.25">
      <c r="A3104" s="123" t="s">
        <v>24</v>
      </c>
      <c r="B3104" s="123">
        <v>4311</v>
      </c>
      <c r="C3104" s="124" t="s">
        <v>9840</v>
      </c>
      <c r="D3104" s="123"/>
      <c r="E3104" s="123" t="s">
        <v>26</v>
      </c>
      <c r="F3104" s="47" t="s">
        <v>728</v>
      </c>
      <c r="G3104" s="73" t="s">
        <v>3151</v>
      </c>
      <c r="H3104" s="19" t="s">
        <v>9690</v>
      </c>
      <c r="I3104" s="123"/>
      <c r="J3104" s="123"/>
      <c r="K3104" s="123" t="s">
        <v>9718</v>
      </c>
      <c r="L3104" s="128" t="s">
        <v>9719</v>
      </c>
      <c r="M3104" s="123">
        <v>128.5</v>
      </c>
      <c r="N3104" s="19"/>
      <c r="O3104" s="123" t="s">
        <v>9720</v>
      </c>
      <c r="P3104" s="123" t="s">
        <v>9721</v>
      </c>
      <c r="Q3104" s="123" t="s">
        <v>9695</v>
      </c>
      <c r="R3104" s="123"/>
      <c r="S3104" s="123"/>
      <c r="T3104" s="123"/>
      <c r="U3104" s="123"/>
      <c r="V3104" s="123"/>
    </row>
    <row r="3105" spans="1:22" ht="15" customHeight="1" x14ac:dyDescent="0.25">
      <c r="A3105" s="123" t="s">
        <v>24</v>
      </c>
      <c r="B3105" s="123">
        <v>4312</v>
      </c>
      <c r="C3105" s="123" t="s">
        <v>9841</v>
      </c>
      <c r="D3105" s="123"/>
      <c r="E3105" s="123" t="s">
        <v>26</v>
      </c>
      <c r="F3105" s="19" t="s">
        <v>728</v>
      </c>
      <c r="G3105" s="73" t="s">
        <v>3151</v>
      </c>
      <c r="H3105" s="19" t="s">
        <v>9690</v>
      </c>
      <c r="I3105" s="123"/>
      <c r="J3105" s="123"/>
      <c r="K3105" s="123" t="s">
        <v>9718</v>
      </c>
      <c r="L3105" s="128" t="s">
        <v>9719</v>
      </c>
      <c r="M3105" s="123">
        <v>128.5</v>
      </c>
      <c r="N3105" s="19"/>
      <c r="O3105" s="123" t="s">
        <v>9720</v>
      </c>
      <c r="P3105" s="123" t="s">
        <v>9721</v>
      </c>
      <c r="Q3105" s="123" t="s">
        <v>9695</v>
      </c>
      <c r="R3105" s="123"/>
      <c r="S3105" s="123"/>
      <c r="T3105" s="123"/>
      <c r="U3105" s="123"/>
      <c r="V3105" s="123"/>
    </row>
    <row r="3106" spans="1:22" ht="15" customHeight="1" x14ac:dyDescent="0.25">
      <c r="A3106" s="19" t="s">
        <v>24</v>
      </c>
      <c r="B3106" s="123">
        <v>4313</v>
      </c>
      <c r="C3106" s="19" t="s">
        <v>9842</v>
      </c>
      <c r="D3106" s="19"/>
      <c r="E3106" s="19" t="s">
        <v>26</v>
      </c>
      <c r="F3106" s="19" t="s">
        <v>728</v>
      </c>
      <c r="G3106" s="73" t="s">
        <v>3151</v>
      </c>
      <c r="H3106" s="19" t="s">
        <v>9690</v>
      </c>
      <c r="I3106" s="19"/>
      <c r="J3106" s="19"/>
      <c r="K3106" s="19" t="s">
        <v>9718</v>
      </c>
      <c r="L3106" s="126" t="s">
        <v>9719</v>
      </c>
      <c r="M3106" s="19">
        <v>128.5</v>
      </c>
      <c r="N3106" s="19"/>
      <c r="O3106" s="19" t="s">
        <v>9720</v>
      </c>
      <c r="P3106" s="19" t="s">
        <v>9721</v>
      </c>
      <c r="Q3106" s="19" t="s">
        <v>9695</v>
      </c>
      <c r="R3106" s="19"/>
      <c r="S3106" s="19"/>
      <c r="T3106" s="19"/>
      <c r="U3106" s="19"/>
      <c r="V3106" s="19"/>
    </row>
    <row r="3107" spans="1:22" ht="15" customHeight="1" x14ac:dyDescent="0.25">
      <c r="A3107" s="19" t="s">
        <v>24</v>
      </c>
      <c r="B3107" s="123">
        <v>4314</v>
      </c>
      <c r="C3107" s="19" t="s">
        <v>9843</v>
      </c>
      <c r="D3107" s="19"/>
      <c r="E3107" s="19" t="s">
        <v>26</v>
      </c>
      <c r="F3107" s="19" t="s">
        <v>4899</v>
      </c>
      <c r="G3107" s="73" t="s">
        <v>4900</v>
      </c>
      <c r="H3107" s="19" t="s">
        <v>9690</v>
      </c>
      <c r="I3107" s="19"/>
      <c r="J3107" s="19"/>
      <c r="K3107" s="19" t="s">
        <v>9691</v>
      </c>
      <c r="L3107" s="126" t="s">
        <v>9692</v>
      </c>
      <c r="M3107" s="19">
        <v>169.5</v>
      </c>
      <c r="N3107" s="19"/>
      <c r="O3107" s="19" t="s">
        <v>9693</v>
      </c>
      <c r="P3107" s="19" t="s">
        <v>9694</v>
      </c>
      <c r="Q3107" s="19" t="s">
        <v>9695</v>
      </c>
      <c r="R3107" s="19"/>
      <c r="S3107" s="19"/>
      <c r="T3107" s="19"/>
      <c r="U3107" s="19"/>
      <c r="V3107" s="19"/>
    </row>
    <row r="3108" spans="1:22" ht="15" customHeight="1" x14ac:dyDescent="0.25">
      <c r="A3108" s="123" t="s">
        <v>24</v>
      </c>
      <c r="B3108" s="123">
        <v>4315</v>
      </c>
      <c r="C3108" s="123" t="s">
        <v>9844</v>
      </c>
      <c r="D3108" s="123"/>
      <c r="E3108" s="123" t="s">
        <v>26</v>
      </c>
      <c r="F3108" s="19" t="s">
        <v>728</v>
      </c>
      <c r="G3108" s="73" t="s">
        <v>3151</v>
      </c>
      <c r="H3108" s="19" t="s">
        <v>9690</v>
      </c>
      <c r="I3108" s="123"/>
      <c r="J3108" s="123"/>
      <c r="K3108" s="123" t="s">
        <v>9725</v>
      </c>
      <c r="L3108" s="128" t="s">
        <v>9726</v>
      </c>
      <c r="M3108" s="123">
        <v>349.5</v>
      </c>
      <c r="N3108" s="19"/>
      <c r="O3108" s="123" t="s">
        <v>9727</v>
      </c>
      <c r="P3108" s="123" t="s">
        <v>9721</v>
      </c>
      <c r="Q3108" s="123" t="s">
        <v>9695</v>
      </c>
      <c r="R3108" s="123"/>
      <c r="S3108" s="123"/>
      <c r="T3108" s="123"/>
      <c r="U3108" s="123"/>
      <c r="V3108" s="123"/>
    </row>
    <row r="3109" spans="1:22" ht="15" customHeight="1" x14ac:dyDescent="0.25">
      <c r="A3109" s="123" t="s">
        <v>24</v>
      </c>
      <c r="B3109" s="123">
        <v>4316</v>
      </c>
      <c r="C3109" s="123" t="s">
        <v>9845</v>
      </c>
      <c r="D3109" s="123"/>
      <c r="E3109" s="123" t="s">
        <v>26</v>
      </c>
      <c r="F3109" s="19" t="s">
        <v>728</v>
      </c>
      <c r="G3109" s="73" t="s">
        <v>3151</v>
      </c>
      <c r="H3109" s="19" t="s">
        <v>9690</v>
      </c>
      <c r="I3109" s="123"/>
      <c r="J3109" s="123"/>
      <c r="K3109" s="123" t="s">
        <v>9725</v>
      </c>
      <c r="L3109" s="128" t="s">
        <v>9726</v>
      </c>
      <c r="M3109" s="123">
        <v>349.5</v>
      </c>
      <c r="N3109" s="19"/>
      <c r="O3109" s="123" t="s">
        <v>9727</v>
      </c>
      <c r="P3109" s="123" t="s">
        <v>9721</v>
      </c>
      <c r="Q3109" s="123" t="s">
        <v>9695</v>
      </c>
      <c r="R3109" s="123"/>
      <c r="S3109" s="123"/>
      <c r="T3109" s="123"/>
      <c r="U3109" s="123"/>
      <c r="V3109" s="123"/>
    </row>
    <row r="3110" spans="1:22" ht="15" customHeight="1" x14ac:dyDescent="0.25">
      <c r="A3110" s="123" t="s">
        <v>24</v>
      </c>
      <c r="B3110" s="123">
        <v>4317</v>
      </c>
      <c r="C3110" s="123" t="s">
        <v>9846</v>
      </c>
      <c r="D3110" s="123"/>
      <c r="E3110" s="123" t="s">
        <v>26</v>
      </c>
      <c r="F3110" s="19" t="s">
        <v>728</v>
      </c>
      <c r="G3110" s="73" t="s">
        <v>3151</v>
      </c>
      <c r="H3110" s="19" t="s">
        <v>9690</v>
      </c>
      <c r="I3110" s="123"/>
      <c r="J3110" s="123"/>
      <c r="K3110" s="123" t="s">
        <v>9725</v>
      </c>
      <c r="L3110" s="128" t="s">
        <v>9726</v>
      </c>
      <c r="M3110" s="123">
        <v>349.5</v>
      </c>
      <c r="N3110" s="19"/>
      <c r="O3110" s="123" t="s">
        <v>9727</v>
      </c>
      <c r="P3110" s="123" t="s">
        <v>9721</v>
      </c>
      <c r="Q3110" s="123" t="s">
        <v>9695</v>
      </c>
      <c r="R3110" s="123"/>
      <c r="S3110" s="123"/>
      <c r="T3110" s="123"/>
      <c r="U3110" s="123"/>
      <c r="V3110" s="123"/>
    </row>
    <row r="3111" spans="1:22" ht="15" customHeight="1" x14ac:dyDescent="0.25">
      <c r="A3111" s="123" t="s">
        <v>24</v>
      </c>
      <c r="B3111" s="123">
        <v>4318</v>
      </c>
      <c r="C3111" s="123" t="s">
        <v>9847</v>
      </c>
      <c r="D3111" s="123"/>
      <c r="E3111" s="123" t="s">
        <v>26</v>
      </c>
      <c r="F3111" s="19" t="s">
        <v>728</v>
      </c>
      <c r="G3111" s="73" t="s">
        <v>3151</v>
      </c>
      <c r="H3111" s="129" t="s">
        <v>199</v>
      </c>
      <c r="I3111" s="123"/>
      <c r="J3111" s="123"/>
      <c r="K3111" s="123" t="s">
        <v>9736</v>
      </c>
      <c r="L3111" s="128" t="s">
        <v>9737</v>
      </c>
      <c r="M3111" s="123">
        <v>225</v>
      </c>
      <c r="N3111" s="129"/>
      <c r="O3111" s="123" t="s">
        <v>9738</v>
      </c>
      <c r="P3111" s="123" t="s">
        <v>9739</v>
      </c>
      <c r="Q3111" s="123" t="s">
        <v>9695</v>
      </c>
      <c r="R3111" s="123"/>
      <c r="S3111" s="123"/>
      <c r="T3111" s="123"/>
      <c r="U3111" s="123"/>
      <c r="V3111" s="123"/>
    </row>
    <row r="3112" spans="1:22" ht="15" customHeight="1" x14ac:dyDescent="0.25">
      <c r="A3112" s="123" t="s">
        <v>24</v>
      </c>
      <c r="B3112" s="123">
        <v>4319</v>
      </c>
      <c r="C3112" s="127" t="s">
        <v>9848</v>
      </c>
      <c r="D3112" s="123"/>
      <c r="E3112" s="123" t="s">
        <v>26</v>
      </c>
      <c r="F3112" s="47" t="s">
        <v>4899</v>
      </c>
      <c r="G3112" s="73" t="s">
        <v>4900</v>
      </c>
      <c r="H3112" s="123" t="s">
        <v>74</v>
      </c>
      <c r="I3112" s="123"/>
      <c r="J3112" s="123"/>
      <c r="K3112" s="123" t="s">
        <v>9638</v>
      </c>
      <c r="L3112" s="128" t="s">
        <v>9639</v>
      </c>
      <c r="M3112" s="123">
        <v>467</v>
      </c>
      <c r="N3112" s="123"/>
      <c r="O3112" s="123" t="s">
        <v>9640</v>
      </c>
      <c r="P3112" s="130">
        <v>42874</v>
      </c>
      <c r="Q3112" s="123" t="s">
        <v>1067</v>
      </c>
      <c r="R3112" s="123" t="s">
        <v>1067</v>
      </c>
      <c r="S3112" s="123"/>
      <c r="T3112" s="123" t="s">
        <v>313</v>
      </c>
      <c r="U3112" s="123"/>
      <c r="V3112" s="123"/>
    </row>
    <row r="3113" spans="1:22" ht="15" customHeight="1" x14ac:dyDescent="0.25">
      <c r="A3113" s="123" t="s">
        <v>24</v>
      </c>
      <c r="B3113" s="123">
        <v>4320</v>
      </c>
      <c r="C3113" s="124" t="s">
        <v>9849</v>
      </c>
      <c r="D3113" s="123"/>
      <c r="E3113" s="123" t="s">
        <v>26</v>
      </c>
      <c r="F3113" s="47" t="s">
        <v>4899</v>
      </c>
      <c r="G3113" s="73" t="s">
        <v>4900</v>
      </c>
      <c r="H3113" s="19" t="s">
        <v>9690</v>
      </c>
      <c r="I3113" s="123"/>
      <c r="J3113" s="123"/>
      <c r="K3113" s="123" t="s">
        <v>9705</v>
      </c>
      <c r="L3113" s="128" t="s">
        <v>9706</v>
      </c>
      <c r="M3113" s="123">
        <v>238</v>
      </c>
      <c r="N3113" s="19"/>
      <c r="O3113" s="123" t="s">
        <v>9707</v>
      </c>
      <c r="P3113" s="123" t="s">
        <v>9694</v>
      </c>
      <c r="Q3113" s="123" t="s">
        <v>9695</v>
      </c>
      <c r="R3113" s="127" t="s">
        <v>1067</v>
      </c>
      <c r="S3113" s="123"/>
      <c r="T3113" s="124" t="s">
        <v>313</v>
      </c>
      <c r="U3113" s="123"/>
      <c r="V3113" s="123"/>
    </row>
    <row r="3114" spans="1:22" ht="15" customHeight="1" x14ac:dyDescent="0.25">
      <c r="A3114" s="123" t="s">
        <v>24</v>
      </c>
      <c r="B3114" s="123">
        <v>4321</v>
      </c>
      <c r="C3114" s="127" t="s">
        <v>9850</v>
      </c>
      <c r="D3114" s="123"/>
      <c r="E3114" s="123" t="s">
        <v>26</v>
      </c>
      <c r="F3114" s="47" t="s">
        <v>759</v>
      </c>
      <c r="G3114" s="73" t="s">
        <v>9794</v>
      </c>
      <c r="H3114" s="129" t="s">
        <v>199</v>
      </c>
      <c r="I3114" s="123"/>
      <c r="J3114" s="123"/>
      <c r="K3114" s="19" t="s">
        <v>9851</v>
      </c>
      <c r="L3114" s="126" t="s">
        <v>9852</v>
      </c>
      <c r="M3114" s="123">
        <v>929</v>
      </c>
      <c r="N3114" s="129"/>
      <c r="O3114" s="123" t="s">
        <v>9853</v>
      </c>
      <c r="P3114" s="130">
        <v>42945</v>
      </c>
      <c r="Q3114" s="123" t="s">
        <v>9631</v>
      </c>
      <c r="R3114" s="123" t="s">
        <v>816</v>
      </c>
      <c r="S3114" s="123"/>
      <c r="T3114" s="123" t="s">
        <v>9854</v>
      </c>
      <c r="U3114" s="123"/>
      <c r="V3114" s="123"/>
    </row>
    <row r="3115" spans="1:22" ht="15" customHeight="1" x14ac:dyDescent="0.25">
      <c r="A3115" s="123" t="s">
        <v>24</v>
      </c>
      <c r="B3115" s="123">
        <v>4322</v>
      </c>
      <c r="C3115" s="127" t="s">
        <v>9855</v>
      </c>
      <c r="D3115" s="123"/>
      <c r="E3115" s="123" t="s">
        <v>26</v>
      </c>
      <c r="F3115" s="19" t="s">
        <v>759</v>
      </c>
      <c r="G3115" s="73" t="s">
        <v>9794</v>
      </c>
      <c r="H3115" s="19" t="s">
        <v>263</v>
      </c>
      <c r="I3115" s="19"/>
      <c r="J3115" s="19"/>
      <c r="K3115" s="19" t="s">
        <v>9548</v>
      </c>
      <c r="L3115" s="126" t="s">
        <v>9549</v>
      </c>
      <c r="M3115" s="19">
        <v>72</v>
      </c>
      <c r="N3115" s="19"/>
      <c r="O3115" s="123" t="s">
        <v>9550</v>
      </c>
      <c r="P3115" s="130">
        <v>42836</v>
      </c>
      <c r="Q3115" s="123" t="s">
        <v>33</v>
      </c>
      <c r="R3115" s="123" t="s">
        <v>1067</v>
      </c>
      <c r="S3115" s="123"/>
      <c r="T3115" s="123" t="s">
        <v>34</v>
      </c>
      <c r="U3115" s="123"/>
      <c r="V3115" s="123"/>
    </row>
    <row r="3116" spans="1:22" ht="15" customHeight="1" x14ac:dyDescent="0.25">
      <c r="A3116" s="123" t="s">
        <v>24</v>
      </c>
      <c r="B3116" s="123">
        <v>4323</v>
      </c>
      <c r="C3116" s="124" t="s">
        <v>9856</v>
      </c>
      <c r="D3116" s="123"/>
      <c r="E3116" s="123" t="s">
        <v>26</v>
      </c>
      <c r="F3116" s="47" t="s">
        <v>759</v>
      </c>
      <c r="G3116" s="73" t="s">
        <v>9794</v>
      </c>
      <c r="H3116" s="19" t="s">
        <v>9690</v>
      </c>
      <c r="I3116" s="123"/>
      <c r="J3116" s="123"/>
      <c r="K3116" s="123" t="s">
        <v>9705</v>
      </c>
      <c r="L3116" s="128" t="s">
        <v>9706</v>
      </c>
      <c r="M3116" s="123">
        <v>238</v>
      </c>
      <c r="N3116" s="19"/>
      <c r="O3116" s="123" t="s">
        <v>9707</v>
      </c>
      <c r="P3116" s="123" t="s">
        <v>9694</v>
      </c>
      <c r="Q3116" s="123" t="s">
        <v>9695</v>
      </c>
      <c r="R3116" s="127" t="s">
        <v>1067</v>
      </c>
      <c r="S3116" s="123"/>
      <c r="T3116" s="124" t="s">
        <v>34</v>
      </c>
      <c r="U3116" s="123"/>
      <c r="V3116" s="123"/>
    </row>
    <row r="3117" spans="1:22" ht="15" customHeight="1" x14ac:dyDescent="0.25">
      <c r="A3117" s="123" t="s">
        <v>24</v>
      </c>
      <c r="B3117" s="123">
        <v>4324</v>
      </c>
      <c r="C3117" s="127" t="s">
        <v>9857</v>
      </c>
      <c r="D3117" s="123"/>
      <c r="E3117" s="123" t="s">
        <v>26</v>
      </c>
      <c r="F3117" s="47" t="s">
        <v>759</v>
      </c>
      <c r="G3117" s="73" t="s">
        <v>9794</v>
      </c>
      <c r="H3117" s="129" t="s">
        <v>4302</v>
      </c>
      <c r="I3117" s="123"/>
      <c r="J3117" s="123"/>
      <c r="K3117" s="123" t="s">
        <v>9607</v>
      </c>
      <c r="L3117" s="128" t="s">
        <v>9608</v>
      </c>
      <c r="M3117" s="123">
        <v>136</v>
      </c>
      <c r="N3117" s="129"/>
      <c r="O3117" s="123" t="s">
        <v>9609</v>
      </c>
      <c r="P3117" s="130" t="s">
        <v>9610</v>
      </c>
      <c r="Q3117" s="127" t="s">
        <v>9503</v>
      </c>
      <c r="R3117" s="123" t="s">
        <v>1067</v>
      </c>
      <c r="S3117" s="123"/>
      <c r="T3117" s="123" t="s">
        <v>34</v>
      </c>
      <c r="U3117" s="123"/>
      <c r="V3117" s="123"/>
    </row>
    <row r="3118" spans="1:22" ht="15" customHeight="1" x14ac:dyDescent="0.25">
      <c r="A3118" s="123" t="s">
        <v>24</v>
      </c>
      <c r="B3118" s="123">
        <v>4325</v>
      </c>
      <c r="C3118" s="123" t="s">
        <v>9858</v>
      </c>
      <c r="D3118" s="123"/>
      <c r="E3118" s="123" t="s">
        <v>26</v>
      </c>
      <c r="F3118" s="138" t="s">
        <v>765</v>
      </c>
      <c r="G3118" s="73" t="s">
        <v>9859</v>
      </c>
      <c r="H3118" s="125" t="s">
        <v>343</v>
      </c>
      <c r="I3118" s="123"/>
      <c r="J3118" s="123"/>
      <c r="K3118" s="123" t="s">
        <v>9499</v>
      </c>
      <c r="L3118" s="126" t="s">
        <v>9500</v>
      </c>
      <c r="M3118" s="123">
        <v>130</v>
      </c>
      <c r="N3118" s="125"/>
      <c r="O3118" s="123" t="s">
        <v>9501</v>
      </c>
      <c r="P3118" s="123" t="s">
        <v>9502</v>
      </c>
      <c r="Q3118" s="127" t="s">
        <v>9503</v>
      </c>
      <c r="R3118" s="123"/>
      <c r="S3118" s="123"/>
      <c r="T3118" s="123"/>
      <c r="U3118" s="123"/>
      <c r="V3118" s="123"/>
    </row>
    <row r="3119" spans="1:22" ht="15" customHeight="1" x14ac:dyDescent="0.25">
      <c r="A3119" s="123" t="s">
        <v>24</v>
      </c>
      <c r="B3119" s="123">
        <v>4326</v>
      </c>
      <c r="C3119" s="123" t="s">
        <v>9860</v>
      </c>
      <c r="D3119" s="123"/>
      <c r="E3119" s="123" t="s">
        <v>26</v>
      </c>
      <c r="F3119" s="19" t="s">
        <v>9861</v>
      </c>
      <c r="G3119" s="73" t="s">
        <v>7008</v>
      </c>
      <c r="H3119" s="123" t="s">
        <v>74</v>
      </c>
      <c r="I3119" s="123"/>
      <c r="J3119" s="123"/>
      <c r="K3119" s="123" t="s">
        <v>9627</v>
      </c>
      <c r="L3119" s="128" t="s">
        <v>9628</v>
      </c>
      <c r="M3119" s="123">
        <v>323.5</v>
      </c>
      <c r="N3119" s="123"/>
      <c r="O3119" s="123" t="s">
        <v>9767</v>
      </c>
      <c r="P3119" s="130">
        <v>42872</v>
      </c>
      <c r="Q3119" s="123" t="s">
        <v>9503</v>
      </c>
      <c r="R3119" s="123"/>
      <c r="S3119" s="123"/>
      <c r="T3119" s="123"/>
      <c r="U3119" s="123"/>
      <c r="V3119" s="123"/>
    </row>
    <row r="3120" spans="1:22" ht="15" customHeight="1" x14ac:dyDescent="0.25">
      <c r="A3120" s="123" t="s">
        <v>24</v>
      </c>
      <c r="B3120" s="123">
        <v>4327</v>
      </c>
      <c r="C3120" s="123" t="s">
        <v>9862</v>
      </c>
      <c r="D3120" s="123"/>
      <c r="E3120" s="123" t="s">
        <v>26</v>
      </c>
      <c r="F3120" s="19" t="s">
        <v>9861</v>
      </c>
      <c r="G3120" s="73" t="s">
        <v>7008</v>
      </c>
      <c r="H3120" s="123" t="s">
        <v>74</v>
      </c>
      <c r="I3120" s="123"/>
      <c r="J3120" s="123"/>
      <c r="K3120" s="123" t="s">
        <v>9633</v>
      </c>
      <c r="L3120" s="128" t="s">
        <v>9634</v>
      </c>
      <c r="M3120" s="123">
        <v>262</v>
      </c>
      <c r="N3120" s="123"/>
      <c r="O3120" s="123" t="s">
        <v>9635</v>
      </c>
      <c r="P3120" s="130">
        <v>43051</v>
      </c>
      <c r="Q3120" s="123" t="s">
        <v>9631</v>
      </c>
      <c r="R3120" s="123"/>
      <c r="S3120" s="123"/>
      <c r="T3120" s="123"/>
      <c r="U3120" s="123"/>
      <c r="V3120" s="123"/>
    </row>
    <row r="3121" spans="1:22" ht="15" customHeight="1" x14ac:dyDescent="0.25">
      <c r="A3121" s="123" t="s">
        <v>24</v>
      </c>
      <c r="B3121" s="123">
        <v>4328</v>
      </c>
      <c r="C3121" s="123" t="s">
        <v>9863</v>
      </c>
      <c r="D3121" s="123"/>
      <c r="E3121" s="123" t="s">
        <v>26</v>
      </c>
      <c r="F3121" s="19" t="s">
        <v>9861</v>
      </c>
      <c r="G3121" s="73" t="s">
        <v>7008</v>
      </c>
      <c r="H3121" s="123" t="s">
        <v>74</v>
      </c>
      <c r="I3121" s="123"/>
      <c r="J3121" s="123"/>
      <c r="K3121" s="123" t="s">
        <v>9633</v>
      </c>
      <c r="L3121" s="128" t="s">
        <v>9634</v>
      </c>
      <c r="M3121" s="123">
        <v>262</v>
      </c>
      <c r="N3121" s="123"/>
      <c r="O3121" s="123" t="s">
        <v>9635</v>
      </c>
      <c r="P3121" s="130">
        <v>43051</v>
      </c>
      <c r="Q3121" s="123" t="s">
        <v>9631</v>
      </c>
      <c r="R3121" s="123"/>
      <c r="S3121" s="123"/>
      <c r="T3121" s="123"/>
      <c r="U3121" s="123"/>
      <c r="V3121" s="123"/>
    </row>
    <row r="3122" spans="1:22" ht="15" customHeight="1" x14ac:dyDescent="0.25">
      <c r="A3122" s="123" t="s">
        <v>24</v>
      </c>
      <c r="B3122" s="123">
        <v>4329</v>
      </c>
      <c r="C3122" s="123" t="s">
        <v>9864</v>
      </c>
      <c r="D3122" s="123"/>
      <c r="E3122" s="123" t="s">
        <v>26</v>
      </c>
      <c r="F3122" s="19" t="s">
        <v>9861</v>
      </c>
      <c r="G3122" s="73" t="s">
        <v>7008</v>
      </c>
      <c r="H3122" s="123" t="s">
        <v>74</v>
      </c>
      <c r="I3122" s="123"/>
      <c r="J3122" s="123"/>
      <c r="K3122" s="123" t="s">
        <v>9638</v>
      </c>
      <c r="L3122" s="128" t="s">
        <v>9639</v>
      </c>
      <c r="M3122" s="123">
        <v>467</v>
      </c>
      <c r="N3122" s="123"/>
      <c r="O3122" s="123" t="s">
        <v>9640</v>
      </c>
      <c r="P3122" s="130">
        <v>42874</v>
      </c>
      <c r="Q3122" s="123" t="s">
        <v>1067</v>
      </c>
      <c r="R3122" s="123"/>
      <c r="S3122" s="123"/>
      <c r="T3122" s="123"/>
      <c r="U3122" s="123"/>
      <c r="V3122" s="123"/>
    </row>
    <row r="3123" spans="1:22" ht="15" customHeight="1" x14ac:dyDescent="0.25">
      <c r="A3123" s="123" t="s">
        <v>24</v>
      </c>
      <c r="B3123" s="123">
        <v>4330</v>
      </c>
      <c r="C3123" s="123" t="s">
        <v>9865</v>
      </c>
      <c r="D3123" s="123"/>
      <c r="E3123" s="123" t="s">
        <v>26</v>
      </c>
      <c r="F3123" s="19" t="s">
        <v>9861</v>
      </c>
      <c r="G3123" s="73" t="s">
        <v>7008</v>
      </c>
      <c r="H3123" s="123" t="s">
        <v>74</v>
      </c>
      <c r="I3123" s="123"/>
      <c r="J3123" s="123"/>
      <c r="K3123" s="123" t="s">
        <v>9638</v>
      </c>
      <c r="L3123" s="128" t="s">
        <v>9639</v>
      </c>
      <c r="M3123" s="123">
        <v>467</v>
      </c>
      <c r="N3123" s="123"/>
      <c r="O3123" s="123" t="s">
        <v>9640</v>
      </c>
      <c r="P3123" s="130">
        <v>42874</v>
      </c>
      <c r="Q3123" s="123" t="s">
        <v>1067</v>
      </c>
      <c r="R3123" s="123"/>
      <c r="S3123" s="123"/>
      <c r="T3123" s="123"/>
      <c r="U3123" s="123"/>
      <c r="V3123" s="123"/>
    </row>
    <row r="3124" spans="1:22" ht="15" customHeight="1" x14ac:dyDescent="0.25">
      <c r="A3124" s="123" t="s">
        <v>24</v>
      </c>
      <c r="B3124" s="123">
        <v>4331</v>
      </c>
      <c r="C3124" s="123" t="s">
        <v>9866</v>
      </c>
      <c r="D3124" s="123"/>
      <c r="E3124" s="123" t="s">
        <v>26</v>
      </c>
      <c r="F3124" s="19" t="s">
        <v>9861</v>
      </c>
      <c r="G3124" s="73" t="s">
        <v>7008</v>
      </c>
      <c r="H3124" s="19" t="s">
        <v>9690</v>
      </c>
      <c r="I3124" s="123"/>
      <c r="J3124" s="123"/>
      <c r="K3124" s="123" t="s">
        <v>9691</v>
      </c>
      <c r="L3124" s="128" t="s">
        <v>9692</v>
      </c>
      <c r="M3124" s="123">
        <v>169.5</v>
      </c>
      <c r="N3124" s="19"/>
      <c r="O3124" s="123" t="s">
        <v>9693</v>
      </c>
      <c r="P3124" s="123" t="s">
        <v>9694</v>
      </c>
      <c r="Q3124" s="123" t="s">
        <v>9695</v>
      </c>
      <c r="R3124" s="123"/>
      <c r="S3124" s="123"/>
      <c r="T3124" s="123"/>
      <c r="U3124" s="123"/>
      <c r="V3124" s="123"/>
    </row>
    <row r="3125" spans="1:22" ht="15" customHeight="1" x14ac:dyDescent="0.25">
      <c r="A3125" s="123" t="s">
        <v>24</v>
      </c>
      <c r="B3125" s="123">
        <v>4332</v>
      </c>
      <c r="C3125" s="123" t="s">
        <v>9867</v>
      </c>
      <c r="D3125" s="123"/>
      <c r="E3125" s="123" t="s">
        <v>26</v>
      </c>
      <c r="F3125" s="19" t="s">
        <v>9861</v>
      </c>
      <c r="G3125" s="73" t="s">
        <v>7008</v>
      </c>
      <c r="H3125" s="19" t="s">
        <v>9690</v>
      </c>
      <c r="I3125" s="123"/>
      <c r="J3125" s="123"/>
      <c r="K3125" s="123" t="s">
        <v>9691</v>
      </c>
      <c r="L3125" s="128" t="s">
        <v>9692</v>
      </c>
      <c r="M3125" s="123">
        <v>169.5</v>
      </c>
      <c r="N3125" s="19"/>
      <c r="O3125" s="123" t="s">
        <v>9693</v>
      </c>
      <c r="P3125" s="123" t="s">
        <v>9694</v>
      </c>
      <c r="Q3125" s="123" t="s">
        <v>9695</v>
      </c>
      <c r="R3125" s="123"/>
      <c r="S3125" s="123"/>
      <c r="T3125" s="123"/>
      <c r="U3125" s="123"/>
      <c r="V3125" s="123"/>
    </row>
    <row r="3126" spans="1:22" ht="15" customHeight="1" x14ac:dyDescent="0.25">
      <c r="A3126" s="123" t="s">
        <v>24</v>
      </c>
      <c r="B3126" s="123">
        <v>4333</v>
      </c>
      <c r="C3126" s="123" t="s">
        <v>9868</v>
      </c>
      <c r="D3126" s="123"/>
      <c r="E3126" s="123" t="s">
        <v>26</v>
      </c>
      <c r="F3126" s="19" t="s">
        <v>9861</v>
      </c>
      <c r="G3126" s="73" t="s">
        <v>7008</v>
      </c>
      <c r="H3126" s="19" t="s">
        <v>9690</v>
      </c>
      <c r="I3126" s="123"/>
      <c r="J3126" s="123"/>
      <c r="K3126" s="123" t="s">
        <v>9869</v>
      </c>
      <c r="L3126" s="128" t="s">
        <v>9870</v>
      </c>
      <c r="M3126" s="123">
        <v>209</v>
      </c>
      <c r="N3126" s="19"/>
      <c r="O3126" s="123" t="s">
        <v>9871</v>
      </c>
      <c r="P3126" s="123" t="s">
        <v>9721</v>
      </c>
      <c r="Q3126" s="123" t="s">
        <v>9695</v>
      </c>
      <c r="R3126" s="123"/>
      <c r="S3126" s="123"/>
      <c r="T3126" s="123"/>
      <c r="U3126" s="123"/>
      <c r="V3126" s="123"/>
    </row>
    <row r="3127" spans="1:22" ht="15" customHeight="1" x14ac:dyDescent="0.25">
      <c r="A3127" s="123" t="s">
        <v>24</v>
      </c>
      <c r="B3127" s="123">
        <v>4334</v>
      </c>
      <c r="C3127" s="123" t="s">
        <v>9872</v>
      </c>
      <c r="D3127" s="123"/>
      <c r="E3127" s="123" t="s">
        <v>26</v>
      </c>
      <c r="F3127" s="19" t="s">
        <v>9861</v>
      </c>
      <c r="G3127" s="73" t="s">
        <v>7008</v>
      </c>
      <c r="H3127" s="19" t="s">
        <v>9690</v>
      </c>
      <c r="I3127" s="123"/>
      <c r="J3127" s="123"/>
      <c r="K3127" s="123" t="s">
        <v>9869</v>
      </c>
      <c r="L3127" s="128" t="s">
        <v>9870</v>
      </c>
      <c r="M3127" s="123">
        <v>209</v>
      </c>
      <c r="N3127" s="19"/>
      <c r="O3127" s="123" t="s">
        <v>9871</v>
      </c>
      <c r="P3127" s="123" t="s">
        <v>9721</v>
      </c>
      <c r="Q3127" s="123" t="s">
        <v>9695</v>
      </c>
      <c r="R3127" s="123"/>
      <c r="S3127" s="123"/>
      <c r="T3127" s="123"/>
      <c r="U3127" s="123"/>
      <c r="V3127" s="123"/>
    </row>
    <row r="3128" spans="1:22" ht="15" customHeight="1" x14ac:dyDescent="0.25">
      <c r="A3128" s="123" t="s">
        <v>24</v>
      </c>
      <c r="B3128" s="123">
        <v>4335</v>
      </c>
      <c r="C3128" s="123" t="s">
        <v>9873</v>
      </c>
      <c r="D3128" s="123"/>
      <c r="E3128" s="123" t="s">
        <v>26</v>
      </c>
      <c r="F3128" s="19" t="s">
        <v>9861</v>
      </c>
      <c r="G3128" s="73" t="s">
        <v>7008</v>
      </c>
      <c r="H3128" s="19" t="s">
        <v>9690</v>
      </c>
      <c r="I3128" s="123"/>
      <c r="J3128" s="123"/>
      <c r="K3128" s="123" t="s">
        <v>9869</v>
      </c>
      <c r="L3128" s="128" t="s">
        <v>9870</v>
      </c>
      <c r="M3128" s="123">
        <v>209</v>
      </c>
      <c r="N3128" s="19"/>
      <c r="O3128" s="123" t="s">
        <v>9871</v>
      </c>
      <c r="P3128" s="123" t="s">
        <v>9721</v>
      </c>
      <c r="Q3128" s="123" t="s">
        <v>9695</v>
      </c>
      <c r="R3128" s="123"/>
      <c r="S3128" s="123"/>
      <c r="T3128" s="123"/>
      <c r="U3128" s="123"/>
      <c r="V3128" s="123"/>
    </row>
    <row r="3129" spans="1:22" ht="15" customHeight="1" x14ac:dyDescent="0.25">
      <c r="A3129" s="123" t="s">
        <v>24</v>
      </c>
      <c r="B3129" s="123">
        <v>4336</v>
      </c>
      <c r="C3129" s="123" t="s">
        <v>9874</v>
      </c>
      <c r="D3129" s="123"/>
      <c r="E3129" s="123" t="s">
        <v>26</v>
      </c>
      <c r="F3129" s="19" t="s">
        <v>9861</v>
      </c>
      <c r="G3129" s="73" t="s">
        <v>7008</v>
      </c>
      <c r="H3129" s="19" t="s">
        <v>9690</v>
      </c>
      <c r="I3129" s="123"/>
      <c r="J3129" s="123"/>
      <c r="K3129" s="123" t="s">
        <v>9718</v>
      </c>
      <c r="L3129" s="128" t="s">
        <v>9719</v>
      </c>
      <c r="M3129" s="123">
        <v>128.5</v>
      </c>
      <c r="N3129" s="19"/>
      <c r="O3129" s="123" t="s">
        <v>9720</v>
      </c>
      <c r="P3129" s="123" t="s">
        <v>9721</v>
      </c>
      <c r="Q3129" s="123" t="s">
        <v>9695</v>
      </c>
      <c r="R3129" s="123"/>
      <c r="S3129" s="123"/>
      <c r="T3129" s="123"/>
      <c r="U3129" s="123"/>
      <c r="V3129" s="123"/>
    </row>
    <row r="3130" spans="1:22" ht="15" customHeight="1" x14ac:dyDescent="0.25">
      <c r="A3130" s="123" t="s">
        <v>24</v>
      </c>
      <c r="B3130" s="123">
        <v>4337</v>
      </c>
      <c r="C3130" t="s">
        <v>9875</v>
      </c>
      <c r="D3130" s="123"/>
      <c r="E3130" s="123" t="s">
        <v>26</v>
      </c>
      <c r="F3130" s="12" t="s">
        <v>765</v>
      </c>
      <c r="G3130" s="73" t="s">
        <v>9859</v>
      </c>
      <c r="H3130" t="s">
        <v>4302</v>
      </c>
      <c r="I3130" s="123"/>
      <c r="J3130" s="123"/>
      <c r="K3130" t="s">
        <v>9522</v>
      </c>
      <c r="L3130" s="12" t="s">
        <v>9523</v>
      </c>
      <c r="M3130">
        <v>352</v>
      </c>
      <c r="N3130" s="19"/>
      <c r="O3130" t="s">
        <v>9876</v>
      </c>
      <c r="P3130" t="s">
        <v>9877</v>
      </c>
      <c r="Q3130" s="131" t="s">
        <v>9503</v>
      </c>
      <c r="R3130" t="s">
        <v>1067</v>
      </c>
      <c r="S3130" s="123"/>
      <c r="T3130" s="123"/>
      <c r="U3130" s="123"/>
      <c r="V3130" s="123"/>
    </row>
    <row r="3131" spans="1:22" ht="15" customHeight="1" x14ac:dyDescent="0.25">
      <c r="A3131" s="123" t="s">
        <v>24</v>
      </c>
      <c r="B3131" s="123">
        <v>4338</v>
      </c>
      <c r="C3131" s="123" t="s">
        <v>9878</v>
      </c>
      <c r="D3131" s="123"/>
      <c r="E3131" s="123" t="s">
        <v>26</v>
      </c>
      <c r="F3131" s="19" t="s">
        <v>9861</v>
      </c>
      <c r="G3131" s="73" t="s">
        <v>7008</v>
      </c>
      <c r="H3131" s="19" t="s">
        <v>9690</v>
      </c>
      <c r="I3131" s="123"/>
      <c r="J3131" s="123"/>
      <c r="K3131" s="123" t="s">
        <v>9725</v>
      </c>
      <c r="L3131" s="128" t="s">
        <v>9726</v>
      </c>
      <c r="M3131" s="123">
        <v>349.5</v>
      </c>
      <c r="N3131" s="19"/>
      <c r="O3131" s="123" t="s">
        <v>9727</v>
      </c>
      <c r="P3131" s="123" t="s">
        <v>9721</v>
      </c>
      <c r="Q3131" s="123" t="s">
        <v>9695</v>
      </c>
      <c r="R3131" s="123"/>
      <c r="S3131" s="123"/>
      <c r="T3131" s="123"/>
      <c r="U3131" s="123"/>
      <c r="V3131" s="123"/>
    </row>
    <row r="3132" spans="1:22" ht="15" customHeight="1" x14ac:dyDescent="0.25">
      <c r="A3132" s="123" t="s">
        <v>24</v>
      </c>
      <c r="B3132" s="123">
        <v>4339</v>
      </c>
      <c r="C3132" t="s">
        <v>9879</v>
      </c>
      <c r="D3132" s="123"/>
      <c r="E3132" s="123" t="s">
        <v>26</v>
      </c>
      <c r="F3132" s="12" t="s">
        <v>765</v>
      </c>
      <c r="G3132" s="73" t="s">
        <v>9859</v>
      </c>
      <c r="H3132" t="s">
        <v>4302</v>
      </c>
      <c r="I3132" s="123"/>
      <c r="J3132" s="123"/>
      <c r="K3132" t="s">
        <v>9880</v>
      </c>
      <c r="L3132" s="135" t="s">
        <v>9574</v>
      </c>
      <c r="M3132">
        <v>223.5</v>
      </c>
      <c r="N3132" s="19"/>
      <c r="O3132" t="s">
        <v>9575</v>
      </c>
      <c r="P3132" t="s">
        <v>9576</v>
      </c>
      <c r="Q3132" s="131" t="s">
        <v>9503</v>
      </c>
      <c r="R3132" t="s">
        <v>1067</v>
      </c>
      <c r="S3132" s="123"/>
      <c r="T3132" s="123"/>
      <c r="U3132" s="123"/>
      <c r="V3132" s="123"/>
    </row>
    <row r="3133" spans="1:22" ht="15" customHeight="1" x14ac:dyDescent="0.25">
      <c r="A3133" s="123" t="s">
        <v>24</v>
      </c>
      <c r="B3133" s="123">
        <v>4340</v>
      </c>
      <c r="C3133" s="123" t="s">
        <v>9881</v>
      </c>
      <c r="D3133" s="123"/>
      <c r="E3133" s="123" t="s">
        <v>26</v>
      </c>
      <c r="F3133" s="19" t="s">
        <v>9861</v>
      </c>
      <c r="G3133" s="73" t="s">
        <v>7008</v>
      </c>
      <c r="H3133" s="19" t="s">
        <v>9690</v>
      </c>
      <c r="I3133" s="123"/>
      <c r="J3133" s="123"/>
      <c r="K3133" s="123" t="s">
        <v>9725</v>
      </c>
      <c r="L3133" s="128" t="s">
        <v>9726</v>
      </c>
      <c r="M3133" s="123">
        <v>349.5</v>
      </c>
      <c r="N3133" s="19"/>
      <c r="O3133" s="123" t="s">
        <v>9727</v>
      </c>
      <c r="P3133" s="123" t="s">
        <v>9721</v>
      </c>
      <c r="Q3133" s="123" t="s">
        <v>9695</v>
      </c>
      <c r="R3133" s="123"/>
      <c r="S3133" s="123"/>
      <c r="T3133" s="123"/>
      <c r="U3133" s="123"/>
      <c r="V3133" s="123"/>
    </row>
    <row r="3134" spans="1:22" ht="15" customHeight="1" x14ac:dyDescent="0.25">
      <c r="A3134" s="123" t="s">
        <v>24</v>
      </c>
      <c r="B3134" s="123">
        <v>4341</v>
      </c>
      <c r="C3134" t="s">
        <v>9882</v>
      </c>
      <c r="D3134" s="123"/>
      <c r="E3134" s="123" t="s">
        <v>26</v>
      </c>
      <c r="F3134" s="12" t="s">
        <v>765</v>
      </c>
      <c r="G3134" s="73" t="s">
        <v>9859</v>
      </c>
      <c r="H3134" t="s">
        <v>4302</v>
      </c>
      <c r="I3134" s="123"/>
      <c r="J3134" s="123"/>
      <c r="K3134" t="s">
        <v>9880</v>
      </c>
      <c r="L3134" s="135" t="s">
        <v>9574</v>
      </c>
      <c r="M3134">
        <v>223.5</v>
      </c>
      <c r="N3134" s="125"/>
      <c r="O3134" t="s">
        <v>9575</v>
      </c>
      <c r="P3134" t="s">
        <v>9576</v>
      </c>
      <c r="Q3134" s="131" t="s">
        <v>9503</v>
      </c>
      <c r="R3134" t="s">
        <v>1067</v>
      </c>
      <c r="S3134" s="123"/>
      <c r="T3134" s="123"/>
      <c r="U3134" s="123"/>
      <c r="V3134" s="123"/>
    </row>
    <row r="3135" spans="1:22" ht="15" customHeight="1" x14ac:dyDescent="0.25">
      <c r="A3135" s="123" t="s">
        <v>24</v>
      </c>
      <c r="B3135" s="123">
        <v>4342</v>
      </c>
      <c r="C3135" s="123" t="s">
        <v>9883</v>
      </c>
      <c r="D3135" s="123"/>
      <c r="E3135" s="123" t="s">
        <v>26</v>
      </c>
      <c r="F3135" s="19" t="s">
        <v>9861</v>
      </c>
      <c r="G3135" s="73" t="s">
        <v>7008</v>
      </c>
      <c r="H3135" s="125" t="s">
        <v>343</v>
      </c>
      <c r="I3135" s="123"/>
      <c r="J3135" s="123"/>
      <c r="K3135" s="19" t="s">
        <v>9506</v>
      </c>
      <c r="L3135" s="128" t="s">
        <v>9507</v>
      </c>
      <c r="M3135" s="123">
        <v>1.5</v>
      </c>
      <c r="N3135" s="125"/>
      <c r="O3135" s="123" t="s">
        <v>9508</v>
      </c>
      <c r="P3135" s="123" t="s">
        <v>9509</v>
      </c>
      <c r="Q3135" s="127" t="s">
        <v>9503</v>
      </c>
      <c r="R3135" s="123"/>
      <c r="S3135" s="123"/>
      <c r="T3135" s="123"/>
      <c r="U3135" s="123"/>
      <c r="V3135" s="123"/>
    </row>
    <row r="3136" spans="1:22" ht="15" customHeight="1" x14ac:dyDescent="0.25">
      <c r="A3136" s="123" t="s">
        <v>24</v>
      </c>
      <c r="B3136" s="123">
        <v>4343</v>
      </c>
      <c r="C3136" s="123" t="s">
        <v>9884</v>
      </c>
      <c r="D3136" s="123"/>
      <c r="E3136" s="123" t="s">
        <v>26</v>
      </c>
      <c r="F3136" s="19" t="s">
        <v>9861</v>
      </c>
      <c r="G3136" s="73" t="s">
        <v>7008</v>
      </c>
      <c r="H3136" s="125" t="s">
        <v>343</v>
      </c>
      <c r="I3136" s="123"/>
      <c r="J3136" s="123"/>
      <c r="K3136" s="19" t="s">
        <v>9506</v>
      </c>
      <c r="L3136" s="128" t="s">
        <v>9507</v>
      </c>
      <c r="M3136" s="123">
        <v>1.5</v>
      </c>
      <c r="N3136" s="125"/>
      <c r="O3136" s="123" t="s">
        <v>9508</v>
      </c>
      <c r="P3136" s="123" t="s">
        <v>9509</v>
      </c>
      <c r="Q3136" s="127" t="s">
        <v>9503</v>
      </c>
      <c r="R3136" s="123"/>
      <c r="S3136" s="123"/>
      <c r="T3136" s="123"/>
      <c r="U3136" s="123"/>
      <c r="V3136" s="123"/>
    </row>
    <row r="3137" spans="1:22" ht="15" customHeight="1" x14ac:dyDescent="0.25">
      <c r="A3137" s="123" t="s">
        <v>24</v>
      </c>
      <c r="B3137" s="123">
        <v>4344</v>
      </c>
      <c r="C3137" s="123" t="s">
        <v>9885</v>
      </c>
      <c r="D3137" s="123"/>
      <c r="E3137" s="123" t="s">
        <v>26</v>
      </c>
      <c r="F3137" s="19" t="s">
        <v>9861</v>
      </c>
      <c r="G3137" s="73" t="s">
        <v>7008</v>
      </c>
      <c r="H3137" s="125" t="s">
        <v>343</v>
      </c>
      <c r="I3137" s="123"/>
      <c r="J3137" s="123"/>
      <c r="K3137" s="19" t="s">
        <v>9780</v>
      </c>
      <c r="L3137" s="126" t="s">
        <v>9781</v>
      </c>
      <c r="M3137" s="123">
        <v>4</v>
      </c>
      <c r="N3137" s="125"/>
      <c r="O3137" s="123" t="s">
        <v>9782</v>
      </c>
      <c r="P3137" s="19" t="s">
        <v>9783</v>
      </c>
      <c r="Q3137" s="127" t="s">
        <v>9503</v>
      </c>
      <c r="R3137" s="123"/>
      <c r="S3137" s="123"/>
      <c r="T3137" s="123"/>
      <c r="U3137" s="123"/>
      <c r="V3137" s="123"/>
    </row>
    <row r="3138" spans="1:22" ht="15" customHeight="1" x14ac:dyDescent="0.25">
      <c r="A3138" s="123" t="s">
        <v>24</v>
      </c>
      <c r="B3138" s="123">
        <v>4345</v>
      </c>
      <c r="C3138" s="123" t="s">
        <v>9886</v>
      </c>
      <c r="D3138" s="123"/>
      <c r="E3138" s="123" t="s">
        <v>26</v>
      </c>
      <c r="F3138" s="19" t="s">
        <v>9861</v>
      </c>
      <c r="G3138" s="73" t="s">
        <v>7008</v>
      </c>
      <c r="H3138" s="125" t="s">
        <v>343</v>
      </c>
      <c r="I3138" s="123"/>
      <c r="J3138" s="123"/>
      <c r="K3138" s="19" t="s">
        <v>9780</v>
      </c>
      <c r="L3138" s="126" t="s">
        <v>9781</v>
      </c>
      <c r="M3138" s="123">
        <v>4</v>
      </c>
      <c r="N3138" s="125"/>
      <c r="O3138" s="123" t="s">
        <v>9782</v>
      </c>
      <c r="P3138" s="19" t="s">
        <v>9783</v>
      </c>
      <c r="Q3138" s="127" t="s">
        <v>9503</v>
      </c>
      <c r="R3138" s="123"/>
      <c r="S3138" s="123"/>
      <c r="T3138" s="123"/>
      <c r="U3138" s="123"/>
      <c r="V3138" s="123"/>
    </row>
    <row r="3139" spans="1:22" ht="15" customHeight="1" x14ac:dyDescent="0.25">
      <c r="A3139" s="123" t="s">
        <v>24</v>
      </c>
      <c r="B3139" s="123">
        <v>4346</v>
      </c>
      <c r="C3139" s="123" t="s">
        <v>9887</v>
      </c>
      <c r="D3139" s="123"/>
      <c r="E3139" s="123" t="s">
        <v>26</v>
      </c>
      <c r="F3139" s="19" t="s">
        <v>9861</v>
      </c>
      <c r="G3139" s="73" t="s">
        <v>7008</v>
      </c>
      <c r="H3139" s="129" t="s">
        <v>4302</v>
      </c>
      <c r="I3139" s="123"/>
      <c r="J3139" s="123"/>
      <c r="K3139" s="123" t="s">
        <v>9578</v>
      </c>
      <c r="L3139" s="126" t="s">
        <v>9579</v>
      </c>
      <c r="M3139" s="123">
        <v>301</v>
      </c>
      <c r="N3139" s="129"/>
      <c r="O3139" s="123" t="s">
        <v>9580</v>
      </c>
      <c r="P3139" s="123" t="s">
        <v>9581</v>
      </c>
      <c r="Q3139" s="127" t="s">
        <v>33</v>
      </c>
      <c r="R3139" s="22" t="s">
        <v>1067</v>
      </c>
      <c r="S3139" s="123"/>
      <c r="T3139" s="123"/>
      <c r="U3139" s="123"/>
      <c r="V3139" s="123"/>
    </row>
    <row r="3140" spans="1:22" ht="15" customHeight="1" x14ac:dyDescent="0.25">
      <c r="A3140" s="123" t="s">
        <v>24</v>
      </c>
      <c r="B3140" s="123">
        <v>4347</v>
      </c>
      <c r="C3140" s="123" t="s">
        <v>9888</v>
      </c>
      <c r="D3140" s="123"/>
      <c r="E3140" s="123" t="s">
        <v>26</v>
      </c>
      <c r="F3140" s="19" t="s">
        <v>9861</v>
      </c>
      <c r="G3140" s="73" t="s">
        <v>7008</v>
      </c>
      <c r="H3140" s="129" t="s">
        <v>4302</v>
      </c>
      <c r="I3140" s="123"/>
      <c r="J3140" s="123"/>
      <c r="K3140" s="123" t="s">
        <v>9578</v>
      </c>
      <c r="L3140" s="126" t="s">
        <v>9579</v>
      </c>
      <c r="M3140" s="123">
        <v>301</v>
      </c>
      <c r="N3140" s="129"/>
      <c r="O3140" s="123" t="s">
        <v>9580</v>
      </c>
      <c r="P3140" s="123" t="s">
        <v>9581</v>
      </c>
      <c r="Q3140" s="127" t="s">
        <v>33</v>
      </c>
      <c r="R3140" s="22"/>
      <c r="S3140" s="123"/>
      <c r="T3140" s="123"/>
      <c r="U3140" s="123"/>
      <c r="V3140" s="123"/>
    </row>
    <row r="3141" spans="1:22" ht="15" customHeight="1" x14ac:dyDescent="0.25">
      <c r="A3141" s="123" t="s">
        <v>24</v>
      </c>
      <c r="B3141" s="123">
        <v>4348</v>
      </c>
      <c r="C3141" s="123" t="s">
        <v>9889</v>
      </c>
      <c r="D3141" s="123"/>
      <c r="E3141" s="123" t="s">
        <v>26</v>
      </c>
      <c r="F3141" s="19" t="s">
        <v>2330</v>
      </c>
      <c r="G3141" s="123" t="s">
        <v>9890</v>
      </c>
      <c r="H3141" s="123" t="s">
        <v>74</v>
      </c>
      <c r="I3141" s="123"/>
      <c r="J3141" s="123"/>
      <c r="K3141" s="123" t="s">
        <v>9642</v>
      </c>
      <c r="L3141" s="128" t="s">
        <v>9643</v>
      </c>
      <c r="M3141" s="123">
        <v>481</v>
      </c>
      <c r="N3141" s="123"/>
      <c r="O3141" s="123" t="s">
        <v>9644</v>
      </c>
      <c r="P3141" s="130">
        <v>42821</v>
      </c>
      <c r="Q3141" s="123" t="s">
        <v>9645</v>
      </c>
      <c r="R3141" s="123"/>
      <c r="S3141" s="123"/>
      <c r="T3141" s="123"/>
      <c r="U3141" s="123"/>
      <c r="V3141" s="123"/>
    </row>
    <row r="3142" spans="1:22" ht="15" customHeight="1" x14ac:dyDescent="0.25">
      <c r="A3142" s="123" t="s">
        <v>24</v>
      </c>
      <c r="B3142" s="123">
        <v>4349</v>
      </c>
      <c r="C3142" s="123" t="s">
        <v>9891</v>
      </c>
      <c r="D3142" s="123"/>
      <c r="E3142" s="123" t="s">
        <v>26</v>
      </c>
      <c r="F3142" s="19" t="s">
        <v>2330</v>
      </c>
      <c r="G3142" s="123" t="s">
        <v>9890</v>
      </c>
      <c r="H3142" s="19" t="s">
        <v>9593</v>
      </c>
      <c r="I3142" s="123"/>
      <c r="J3142" s="123"/>
      <c r="K3142" s="123" t="s">
        <v>9594</v>
      </c>
      <c r="L3142" s="126" t="s">
        <v>9595</v>
      </c>
      <c r="M3142" s="123">
        <v>5</v>
      </c>
      <c r="N3142" s="19"/>
      <c r="O3142" s="123" t="s">
        <v>9596</v>
      </c>
      <c r="P3142" s="130">
        <v>43023</v>
      </c>
      <c r="Q3142" s="123" t="s">
        <v>9597</v>
      </c>
      <c r="R3142" s="123"/>
      <c r="S3142" s="123"/>
      <c r="T3142" s="123"/>
      <c r="U3142" s="123"/>
      <c r="V3142" s="123"/>
    </row>
    <row r="3143" spans="1:22" ht="15" customHeight="1" x14ac:dyDescent="0.25">
      <c r="A3143" s="123" t="s">
        <v>24</v>
      </c>
      <c r="B3143" s="123">
        <v>4350</v>
      </c>
      <c r="C3143" s="123" t="s">
        <v>9892</v>
      </c>
      <c r="D3143" s="123"/>
      <c r="E3143" s="123" t="s">
        <v>26</v>
      </c>
      <c r="F3143" s="19" t="s">
        <v>2330</v>
      </c>
      <c r="G3143" s="123" t="s">
        <v>9890</v>
      </c>
      <c r="H3143" s="19" t="s">
        <v>9593</v>
      </c>
      <c r="I3143" s="123"/>
      <c r="J3143" s="123"/>
      <c r="K3143" s="123" t="s">
        <v>9594</v>
      </c>
      <c r="L3143" s="126" t="s">
        <v>9595</v>
      </c>
      <c r="M3143" s="123">
        <v>5</v>
      </c>
      <c r="N3143" s="19"/>
      <c r="O3143" s="123" t="s">
        <v>9596</v>
      </c>
      <c r="P3143" s="130">
        <v>43023</v>
      </c>
      <c r="Q3143" s="123" t="s">
        <v>9597</v>
      </c>
      <c r="R3143" s="123"/>
      <c r="S3143" s="123"/>
      <c r="T3143" s="123"/>
      <c r="U3143" s="123"/>
      <c r="V3143" s="123"/>
    </row>
    <row r="3144" spans="1:22" ht="15" customHeight="1" x14ac:dyDescent="0.25">
      <c r="A3144" s="123" t="s">
        <v>24</v>
      </c>
      <c r="B3144" s="123">
        <v>4351</v>
      </c>
      <c r="C3144" s="123" t="s">
        <v>9893</v>
      </c>
      <c r="D3144" s="123"/>
      <c r="E3144" s="123" t="s">
        <v>26</v>
      </c>
      <c r="F3144" s="19" t="s">
        <v>2330</v>
      </c>
      <c r="G3144" s="123" t="s">
        <v>9890</v>
      </c>
      <c r="H3144" s="19" t="s">
        <v>9593</v>
      </c>
      <c r="I3144" s="123"/>
      <c r="J3144" s="123"/>
      <c r="K3144" s="123" t="s">
        <v>9616</v>
      </c>
      <c r="L3144" s="126" t="s">
        <v>9617</v>
      </c>
      <c r="M3144" s="123">
        <v>163.4</v>
      </c>
      <c r="N3144" s="19"/>
      <c r="O3144" s="123" t="s">
        <v>9618</v>
      </c>
      <c r="P3144" s="130">
        <v>43023</v>
      </c>
      <c r="Q3144" s="123" t="s">
        <v>9597</v>
      </c>
      <c r="R3144" s="123"/>
      <c r="S3144" s="123"/>
      <c r="T3144" s="123"/>
      <c r="U3144" s="123"/>
      <c r="V3144" s="123"/>
    </row>
    <row r="3145" spans="1:22" ht="15" customHeight="1" x14ac:dyDescent="0.25">
      <c r="A3145" s="123" t="s">
        <v>24</v>
      </c>
      <c r="B3145" s="123">
        <v>4352</v>
      </c>
      <c r="C3145" s="123" t="s">
        <v>9894</v>
      </c>
      <c r="D3145" s="123"/>
      <c r="E3145" s="123" t="s">
        <v>26</v>
      </c>
      <c r="F3145" s="19" t="s">
        <v>2330</v>
      </c>
      <c r="G3145" s="123" t="s">
        <v>9890</v>
      </c>
      <c r="H3145" s="19" t="s">
        <v>9593</v>
      </c>
      <c r="I3145" s="123"/>
      <c r="J3145" s="123"/>
      <c r="K3145" s="123" t="s">
        <v>9616</v>
      </c>
      <c r="L3145" s="126" t="s">
        <v>9617</v>
      </c>
      <c r="M3145" s="123">
        <v>163.4</v>
      </c>
      <c r="N3145" s="19"/>
      <c r="O3145" s="123" t="s">
        <v>9618</v>
      </c>
      <c r="P3145" s="130">
        <v>43023</v>
      </c>
      <c r="Q3145" s="123" t="s">
        <v>9597</v>
      </c>
      <c r="R3145" s="123"/>
      <c r="S3145" s="123"/>
      <c r="T3145" s="123"/>
      <c r="U3145" s="123"/>
      <c r="V3145" s="123"/>
    </row>
    <row r="3146" spans="1:22" ht="15" customHeight="1" x14ac:dyDescent="0.25">
      <c r="A3146" s="123" t="s">
        <v>24</v>
      </c>
      <c r="B3146" s="123">
        <v>4353</v>
      </c>
      <c r="C3146" s="123" t="s">
        <v>9895</v>
      </c>
      <c r="D3146" s="123"/>
      <c r="E3146" s="123" t="s">
        <v>26</v>
      </c>
      <c r="F3146" s="19" t="s">
        <v>2330</v>
      </c>
      <c r="G3146" s="123" t="s">
        <v>9890</v>
      </c>
      <c r="H3146" s="19" t="s">
        <v>9690</v>
      </c>
      <c r="I3146" s="123"/>
      <c r="J3146" s="123"/>
      <c r="K3146" s="123" t="s">
        <v>9699</v>
      </c>
      <c r="L3146" s="128" t="s">
        <v>9700</v>
      </c>
      <c r="M3146" s="123">
        <v>180</v>
      </c>
      <c r="N3146" s="19"/>
      <c r="O3146" s="123" t="s">
        <v>9701</v>
      </c>
      <c r="P3146" s="123" t="s">
        <v>9702</v>
      </c>
      <c r="Q3146" s="123" t="s">
        <v>9695</v>
      </c>
      <c r="R3146" s="123"/>
      <c r="S3146" s="123"/>
      <c r="T3146" s="123"/>
      <c r="U3146" s="123"/>
      <c r="V3146" s="123"/>
    </row>
    <row r="3147" spans="1:22" ht="15" customHeight="1" x14ac:dyDescent="0.25">
      <c r="A3147" s="123" t="s">
        <v>24</v>
      </c>
      <c r="B3147" s="19">
        <v>4354</v>
      </c>
      <c r="C3147" t="s">
        <v>9896</v>
      </c>
      <c r="D3147" s="123"/>
      <c r="E3147" s="19" t="s">
        <v>26</v>
      </c>
      <c r="F3147" t="s">
        <v>397</v>
      </c>
      <c r="G3147" s="136" t="s">
        <v>3115</v>
      </c>
      <c r="H3147" s="19" t="s">
        <v>9593</v>
      </c>
      <c r="I3147" s="123"/>
      <c r="J3147" s="123"/>
      <c r="K3147" s="19" t="s">
        <v>9663</v>
      </c>
      <c r="L3147" s="123" t="s">
        <v>9664</v>
      </c>
      <c r="M3147" s="19">
        <v>15</v>
      </c>
      <c r="N3147" s="19"/>
      <c r="O3147" s="123" t="s">
        <v>9665</v>
      </c>
      <c r="P3147" s="130">
        <v>43026</v>
      </c>
      <c r="Q3147" s="123" t="s">
        <v>9661</v>
      </c>
      <c r="R3147" t="s">
        <v>1067</v>
      </c>
      <c r="S3147" t="s">
        <v>9897</v>
      </c>
      <c r="T3147" s="123"/>
      <c r="U3147" s="123"/>
      <c r="V3147" s="123"/>
    </row>
    <row r="3148" spans="1:22" ht="15" customHeight="1" x14ac:dyDescent="0.25">
      <c r="A3148" s="123" t="s">
        <v>24</v>
      </c>
      <c r="B3148" s="123">
        <v>4355</v>
      </c>
      <c r="C3148" s="123" t="s">
        <v>9898</v>
      </c>
      <c r="D3148" s="123"/>
      <c r="E3148" s="123" t="s">
        <v>26</v>
      </c>
      <c r="F3148" s="19" t="s">
        <v>2330</v>
      </c>
      <c r="G3148" s="123" t="s">
        <v>9890</v>
      </c>
      <c r="H3148" s="125" t="s">
        <v>343</v>
      </c>
      <c r="I3148" s="123"/>
      <c r="J3148" s="123"/>
      <c r="K3148" s="123" t="s">
        <v>9499</v>
      </c>
      <c r="L3148" s="126" t="s">
        <v>9500</v>
      </c>
      <c r="M3148" s="123">
        <v>130</v>
      </c>
      <c r="N3148" s="125"/>
      <c r="O3148" s="123" t="s">
        <v>9501</v>
      </c>
      <c r="P3148" s="123" t="s">
        <v>9502</v>
      </c>
      <c r="Q3148" s="127" t="s">
        <v>9503</v>
      </c>
      <c r="R3148" s="123"/>
      <c r="S3148" s="123"/>
      <c r="T3148" s="123"/>
      <c r="U3148" s="123"/>
      <c r="V3148" s="123"/>
    </row>
    <row r="3149" spans="1:22" ht="15" customHeight="1" x14ac:dyDescent="0.25">
      <c r="A3149" s="123" t="s">
        <v>24</v>
      </c>
      <c r="B3149" s="123">
        <v>4356</v>
      </c>
      <c r="C3149" s="123" t="s">
        <v>9899</v>
      </c>
      <c r="D3149" s="123"/>
      <c r="E3149" s="123" t="s">
        <v>26</v>
      </c>
      <c r="F3149" s="19" t="s">
        <v>2330</v>
      </c>
      <c r="G3149" s="123" t="s">
        <v>9890</v>
      </c>
      <c r="H3149" s="125" t="s">
        <v>343</v>
      </c>
      <c r="I3149" s="123"/>
      <c r="J3149" s="123"/>
      <c r="K3149" s="123" t="s">
        <v>9512</v>
      </c>
      <c r="L3149" s="126" t="s">
        <v>9513</v>
      </c>
      <c r="M3149" s="123">
        <v>43</v>
      </c>
      <c r="N3149" s="125"/>
      <c r="O3149" s="123" t="s">
        <v>9514</v>
      </c>
      <c r="P3149" s="19" t="s">
        <v>9515</v>
      </c>
      <c r="Q3149" s="127" t="s">
        <v>9503</v>
      </c>
      <c r="R3149" s="123"/>
      <c r="S3149" s="123"/>
      <c r="T3149" s="123"/>
      <c r="U3149" s="123"/>
      <c r="V3149" s="123"/>
    </row>
    <row r="3150" spans="1:22" ht="15" customHeight="1" x14ac:dyDescent="0.25">
      <c r="A3150" s="123" t="s">
        <v>24</v>
      </c>
      <c r="B3150" s="123">
        <v>4357</v>
      </c>
      <c r="C3150" s="123" t="s">
        <v>9900</v>
      </c>
      <c r="D3150" s="123"/>
      <c r="E3150" s="123" t="s">
        <v>26</v>
      </c>
      <c r="F3150" s="19" t="s">
        <v>2330</v>
      </c>
      <c r="G3150" s="123" t="s">
        <v>9890</v>
      </c>
      <c r="H3150" s="125" t="s">
        <v>343</v>
      </c>
      <c r="I3150" s="123"/>
      <c r="J3150" s="123"/>
      <c r="K3150" s="123" t="s">
        <v>9517</v>
      </c>
      <c r="L3150" s="128" t="s">
        <v>9518</v>
      </c>
      <c r="M3150" s="123">
        <v>447</v>
      </c>
      <c r="N3150" s="125"/>
      <c r="O3150" s="123" t="s">
        <v>9519</v>
      </c>
      <c r="P3150" s="123" t="s">
        <v>9520</v>
      </c>
      <c r="Q3150" s="127" t="s">
        <v>9503</v>
      </c>
      <c r="R3150" s="123"/>
      <c r="S3150" s="123"/>
      <c r="T3150" s="123"/>
      <c r="U3150" s="123"/>
      <c r="V3150" s="123"/>
    </row>
    <row r="3151" spans="1:22" ht="15" customHeight="1" x14ac:dyDescent="0.25">
      <c r="A3151" s="123" t="s">
        <v>24</v>
      </c>
      <c r="B3151" s="123">
        <v>4358</v>
      </c>
      <c r="C3151" s="123" t="s">
        <v>9901</v>
      </c>
      <c r="D3151" s="123"/>
      <c r="E3151" s="123" t="s">
        <v>26</v>
      </c>
      <c r="F3151" s="19" t="s">
        <v>2330</v>
      </c>
      <c r="G3151" s="123" t="s">
        <v>9890</v>
      </c>
      <c r="H3151" s="125" t="s">
        <v>343</v>
      </c>
      <c r="I3151" s="123"/>
      <c r="J3151" s="123"/>
      <c r="K3151" s="123" t="s">
        <v>9517</v>
      </c>
      <c r="L3151" s="128" t="s">
        <v>9518</v>
      </c>
      <c r="M3151" s="123">
        <v>447</v>
      </c>
      <c r="N3151" s="125"/>
      <c r="O3151" s="123" t="s">
        <v>9519</v>
      </c>
      <c r="P3151" s="123" t="s">
        <v>9520</v>
      </c>
      <c r="Q3151" s="127" t="s">
        <v>9503</v>
      </c>
      <c r="R3151" s="123"/>
      <c r="S3151" s="123"/>
      <c r="T3151" s="123"/>
      <c r="U3151" s="123"/>
      <c r="V3151" s="123"/>
    </row>
    <row r="3152" spans="1:22" ht="15" customHeight="1" x14ac:dyDescent="0.25">
      <c r="A3152" s="123" t="s">
        <v>24</v>
      </c>
      <c r="B3152" s="123">
        <v>4359</v>
      </c>
      <c r="C3152" s="123" t="s">
        <v>9902</v>
      </c>
      <c r="D3152" s="123"/>
      <c r="E3152" s="123" t="s">
        <v>26</v>
      </c>
      <c r="F3152" s="19" t="s">
        <v>2330</v>
      </c>
      <c r="G3152" s="123" t="s">
        <v>9890</v>
      </c>
      <c r="H3152" s="129" t="s">
        <v>199</v>
      </c>
      <c r="I3152" s="123"/>
      <c r="J3152" s="123"/>
      <c r="K3152" s="123" t="s">
        <v>9736</v>
      </c>
      <c r="L3152" s="128" t="s">
        <v>9737</v>
      </c>
      <c r="M3152" s="123">
        <v>225</v>
      </c>
      <c r="N3152" s="129"/>
      <c r="O3152" s="123" t="s">
        <v>9738</v>
      </c>
      <c r="P3152" s="123" t="s">
        <v>9739</v>
      </c>
      <c r="Q3152" s="123" t="s">
        <v>9695</v>
      </c>
      <c r="R3152" s="123"/>
      <c r="S3152" s="123"/>
      <c r="T3152" s="123"/>
      <c r="U3152" s="123"/>
      <c r="V3152" s="123"/>
    </row>
    <row r="3153" spans="1:22" ht="15" customHeight="1" x14ac:dyDescent="0.25">
      <c r="A3153" s="123" t="s">
        <v>24</v>
      </c>
      <c r="B3153" s="123">
        <v>4360</v>
      </c>
      <c r="C3153" s="123" t="s">
        <v>9903</v>
      </c>
      <c r="D3153" s="123"/>
      <c r="E3153" s="123" t="s">
        <v>26</v>
      </c>
      <c r="F3153" s="19" t="s">
        <v>2330</v>
      </c>
      <c r="G3153" s="123" t="s">
        <v>9890</v>
      </c>
      <c r="H3153" s="129" t="s">
        <v>4302</v>
      </c>
      <c r="I3153" s="123"/>
      <c r="J3153" s="123"/>
      <c r="K3153" s="123" t="s">
        <v>9522</v>
      </c>
      <c r="L3153" s="126" t="s">
        <v>9523</v>
      </c>
      <c r="M3153" s="123">
        <v>351</v>
      </c>
      <c r="N3153" s="129"/>
      <c r="O3153" s="123" t="s">
        <v>9524</v>
      </c>
      <c r="P3153" s="123" t="s">
        <v>9525</v>
      </c>
      <c r="Q3153" s="127" t="s">
        <v>9503</v>
      </c>
      <c r="R3153" s="123"/>
      <c r="S3153" s="123"/>
      <c r="T3153" s="123"/>
      <c r="U3153" s="123"/>
      <c r="V3153" s="123"/>
    </row>
    <row r="3154" spans="1:22" ht="15" customHeight="1" x14ac:dyDescent="0.25">
      <c r="A3154" s="123" t="s">
        <v>24</v>
      </c>
      <c r="B3154" s="123">
        <v>4361</v>
      </c>
      <c r="C3154" s="123" t="s">
        <v>9904</v>
      </c>
      <c r="D3154" s="123"/>
      <c r="E3154" s="123" t="s">
        <v>26</v>
      </c>
      <c r="F3154" s="19" t="s">
        <v>2330</v>
      </c>
      <c r="G3154" s="123" t="s">
        <v>9890</v>
      </c>
      <c r="H3154" s="129" t="s">
        <v>4302</v>
      </c>
      <c r="I3154" s="123"/>
      <c r="J3154" s="123"/>
      <c r="K3154" s="123" t="s">
        <v>9522</v>
      </c>
      <c r="L3154" s="126" t="s">
        <v>9523</v>
      </c>
      <c r="M3154" s="123">
        <v>351</v>
      </c>
      <c r="N3154" s="129"/>
      <c r="O3154" s="123" t="s">
        <v>9524</v>
      </c>
      <c r="P3154" s="123" t="s">
        <v>9525</v>
      </c>
      <c r="Q3154" s="127" t="s">
        <v>9503</v>
      </c>
      <c r="R3154" s="123"/>
      <c r="S3154" s="123"/>
      <c r="T3154" s="123"/>
      <c r="U3154" s="123"/>
      <c r="V3154" s="123"/>
    </row>
    <row r="3155" spans="1:22" ht="15" customHeight="1" x14ac:dyDescent="0.25">
      <c r="A3155" s="123" t="s">
        <v>24</v>
      </c>
      <c r="B3155" s="123">
        <v>4362</v>
      </c>
      <c r="C3155" s="123" t="s">
        <v>9905</v>
      </c>
      <c r="D3155" s="123"/>
      <c r="E3155" s="123" t="s">
        <v>26</v>
      </c>
      <c r="F3155" s="19" t="s">
        <v>2330</v>
      </c>
      <c r="G3155" s="123" t="s">
        <v>9890</v>
      </c>
      <c r="H3155" s="129" t="s">
        <v>4302</v>
      </c>
      <c r="I3155" s="123"/>
      <c r="J3155" s="123"/>
      <c r="K3155" s="123" t="s">
        <v>9573</v>
      </c>
      <c r="L3155" s="128" t="s">
        <v>9574</v>
      </c>
      <c r="M3155" s="123">
        <v>223.5</v>
      </c>
      <c r="N3155" s="129"/>
      <c r="O3155" s="123" t="s">
        <v>9575</v>
      </c>
      <c r="P3155" s="123" t="s">
        <v>9576</v>
      </c>
      <c r="Q3155" s="127" t="s">
        <v>9503</v>
      </c>
      <c r="R3155" s="123"/>
      <c r="S3155" s="123"/>
      <c r="T3155" s="123"/>
      <c r="U3155" s="123"/>
      <c r="V3155" s="123"/>
    </row>
    <row r="3156" spans="1:22" ht="15" customHeight="1" x14ac:dyDescent="0.25">
      <c r="A3156" s="123" t="s">
        <v>24</v>
      </c>
      <c r="B3156" s="123">
        <v>4363</v>
      </c>
      <c r="C3156" s="123" t="s">
        <v>9906</v>
      </c>
      <c r="D3156" s="123"/>
      <c r="E3156" s="123" t="s">
        <v>26</v>
      </c>
      <c r="F3156" s="19" t="s">
        <v>2330</v>
      </c>
      <c r="G3156" s="123" t="s">
        <v>9890</v>
      </c>
      <c r="H3156" s="129" t="s">
        <v>4302</v>
      </c>
      <c r="I3156" s="123"/>
      <c r="J3156" s="123"/>
      <c r="K3156" s="123" t="s">
        <v>9527</v>
      </c>
      <c r="L3156" s="126" t="s">
        <v>9528</v>
      </c>
      <c r="M3156" s="123">
        <v>352</v>
      </c>
      <c r="N3156" s="129"/>
      <c r="O3156" s="123" t="s">
        <v>9529</v>
      </c>
      <c r="P3156" s="19" t="s">
        <v>9530</v>
      </c>
      <c r="Q3156" s="127" t="s">
        <v>9503</v>
      </c>
      <c r="R3156" s="123"/>
      <c r="S3156" s="123"/>
      <c r="T3156" s="123"/>
      <c r="U3156" s="123"/>
      <c r="V3156" s="123"/>
    </row>
    <row r="3157" spans="1:22" ht="15" customHeight="1" x14ac:dyDescent="0.25">
      <c r="A3157" s="123" t="s">
        <v>24</v>
      </c>
      <c r="B3157" s="96">
        <v>4364</v>
      </c>
      <c r="C3157" t="s">
        <v>9907</v>
      </c>
      <c r="D3157" s="123"/>
      <c r="E3157" t="s">
        <v>26</v>
      </c>
      <c r="F3157" t="s">
        <v>4899</v>
      </c>
      <c r="G3157" s="73" t="s">
        <v>4900</v>
      </c>
      <c r="H3157" t="s">
        <v>9690</v>
      </c>
      <c r="I3157" s="123"/>
      <c r="J3157" s="123"/>
      <c r="K3157" t="s">
        <v>9699</v>
      </c>
      <c r="L3157" t="s">
        <v>9700</v>
      </c>
      <c r="M3157">
        <v>180</v>
      </c>
      <c r="N3157" s="123"/>
      <c r="O3157" t="s">
        <v>9701</v>
      </c>
      <c r="P3157" t="s">
        <v>9702</v>
      </c>
      <c r="Q3157" t="s">
        <v>9695</v>
      </c>
      <c r="R3157" t="s">
        <v>1067</v>
      </c>
      <c r="S3157" s="123"/>
      <c r="T3157" t="s">
        <v>9908</v>
      </c>
      <c r="U3157" s="123"/>
      <c r="V3157" s="123"/>
    </row>
    <row r="3158" spans="1:22" ht="15" customHeight="1" x14ac:dyDescent="0.25">
      <c r="A3158" s="123" t="s">
        <v>24</v>
      </c>
      <c r="B3158" s="96">
        <v>4365</v>
      </c>
      <c r="C3158" t="s">
        <v>9909</v>
      </c>
      <c r="D3158" s="123"/>
      <c r="E3158" t="s">
        <v>26</v>
      </c>
      <c r="F3158" t="s">
        <v>4899</v>
      </c>
      <c r="G3158" s="73" t="s">
        <v>4900</v>
      </c>
      <c r="H3158" t="s">
        <v>9690</v>
      </c>
      <c r="I3158" s="123"/>
      <c r="J3158" s="123"/>
      <c r="K3158" s="12" t="s">
        <v>9711</v>
      </c>
      <c r="L3158" s="135" t="s">
        <v>9712</v>
      </c>
      <c r="M3158">
        <v>149</v>
      </c>
      <c r="N3158" s="123"/>
      <c r="O3158" t="s">
        <v>9713</v>
      </c>
      <c r="P3158" t="s">
        <v>9702</v>
      </c>
      <c r="Q3158" t="s">
        <v>9695</v>
      </c>
      <c r="R3158" t="s">
        <v>1067</v>
      </c>
      <c r="S3158" s="123"/>
      <c r="T3158" t="s">
        <v>313</v>
      </c>
      <c r="U3158" s="123"/>
      <c r="V3158" s="123"/>
    </row>
    <row r="3159" spans="1:22" ht="15" customHeight="1" x14ac:dyDescent="0.25">
      <c r="A3159" s="123" t="s">
        <v>24</v>
      </c>
      <c r="B3159" s="96">
        <v>4366</v>
      </c>
      <c r="C3159" t="s">
        <v>9910</v>
      </c>
      <c r="D3159" s="123"/>
      <c r="E3159" t="s">
        <v>26</v>
      </c>
      <c r="F3159" t="s">
        <v>4899</v>
      </c>
      <c r="G3159" s="73" t="s">
        <v>4900</v>
      </c>
      <c r="H3159" t="s">
        <v>9690</v>
      </c>
      <c r="I3159" s="123"/>
      <c r="J3159" s="123"/>
      <c r="K3159" s="12" t="s">
        <v>9711</v>
      </c>
      <c r="L3159" s="135" t="s">
        <v>9712</v>
      </c>
      <c r="M3159">
        <v>149</v>
      </c>
      <c r="N3159" s="123"/>
      <c r="O3159" t="s">
        <v>9713</v>
      </c>
      <c r="P3159" t="s">
        <v>9702</v>
      </c>
      <c r="Q3159" t="s">
        <v>9695</v>
      </c>
      <c r="R3159" t="s">
        <v>1067</v>
      </c>
      <c r="S3159" s="123"/>
      <c r="T3159" t="s">
        <v>313</v>
      </c>
      <c r="U3159" s="123"/>
      <c r="V3159" s="123"/>
    </row>
    <row r="3160" spans="1:22" ht="15" customHeight="1" x14ac:dyDescent="0.25">
      <c r="A3160" s="123" t="s">
        <v>24</v>
      </c>
      <c r="B3160" s="96">
        <v>4367</v>
      </c>
      <c r="C3160" t="s">
        <v>9911</v>
      </c>
      <c r="D3160" s="123"/>
      <c r="E3160" t="s">
        <v>26</v>
      </c>
      <c r="F3160" t="s">
        <v>4899</v>
      </c>
      <c r="G3160" s="73" t="s">
        <v>4900</v>
      </c>
      <c r="H3160" t="s">
        <v>9690</v>
      </c>
      <c r="I3160" s="123"/>
      <c r="J3160" s="123"/>
      <c r="K3160" t="s">
        <v>9705</v>
      </c>
      <c r="L3160" t="s">
        <v>9706</v>
      </c>
      <c r="M3160">
        <v>238</v>
      </c>
      <c r="N3160" s="123"/>
      <c r="O3160" t="s">
        <v>9707</v>
      </c>
      <c r="P3160" t="s">
        <v>9694</v>
      </c>
      <c r="Q3160" t="s">
        <v>9695</v>
      </c>
      <c r="R3160" t="s">
        <v>1067</v>
      </c>
      <c r="S3160" s="123"/>
      <c r="T3160" t="s">
        <v>313</v>
      </c>
      <c r="U3160" s="123"/>
      <c r="V3160" s="123"/>
    </row>
    <row r="3161" spans="1:22" ht="15" customHeight="1" x14ac:dyDescent="0.25">
      <c r="A3161" s="123" t="s">
        <v>24</v>
      </c>
      <c r="B3161" s="96">
        <v>4368</v>
      </c>
      <c r="C3161" t="s">
        <v>9912</v>
      </c>
      <c r="D3161" s="123"/>
      <c r="E3161" t="s">
        <v>26</v>
      </c>
      <c r="F3161" t="s">
        <v>4899</v>
      </c>
      <c r="G3161" s="73" t="s">
        <v>4900</v>
      </c>
      <c r="H3161" t="s">
        <v>199</v>
      </c>
      <c r="I3161" s="123"/>
      <c r="J3161" s="123"/>
      <c r="K3161" s="123" t="s">
        <v>9736</v>
      </c>
      <c r="L3161" s="123" t="s">
        <v>9737</v>
      </c>
      <c r="M3161" s="123">
        <v>225</v>
      </c>
      <c r="N3161" s="123"/>
      <c r="O3161" s="123" t="s">
        <v>9738</v>
      </c>
      <c r="P3161" s="123" t="s">
        <v>9739</v>
      </c>
      <c r="Q3161" s="123" t="s">
        <v>9695</v>
      </c>
      <c r="R3161" t="s">
        <v>1067</v>
      </c>
      <c r="S3161" s="123"/>
      <c r="T3161" t="s">
        <v>9913</v>
      </c>
      <c r="U3161" s="123"/>
      <c r="V3161" s="123"/>
    </row>
    <row r="3162" spans="1:22" ht="15" customHeight="1" x14ac:dyDescent="0.25">
      <c r="A3162" s="123" t="s">
        <v>24</v>
      </c>
      <c r="B3162" s="96">
        <v>4369</v>
      </c>
      <c r="C3162" t="s">
        <v>9914</v>
      </c>
      <c r="D3162" s="123"/>
      <c r="E3162" t="s">
        <v>26</v>
      </c>
      <c r="F3162" t="s">
        <v>4899</v>
      </c>
      <c r="G3162" s="73" t="s">
        <v>4900</v>
      </c>
      <c r="H3162" t="s">
        <v>4302</v>
      </c>
      <c r="I3162" s="123"/>
      <c r="J3162" s="123"/>
      <c r="K3162" t="s">
        <v>9915</v>
      </c>
      <c r="L3162" s="12" t="s">
        <v>9589</v>
      </c>
      <c r="M3162">
        <v>185</v>
      </c>
      <c r="N3162" s="123"/>
      <c r="O3162" s="12" t="s">
        <v>9590</v>
      </c>
      <c r="P3162" t="s">
        <v>9591</v>
      </c>
      <c r="Q3162" s="131" t="s">
        <v>9503</v>
      </c>
      <c r="R3162" t="s">
        <v>1067</v>
      </c>
      <c r="S3162" s="123"/>
      <c r="T3162" t="s">
        <v>9916</v>
      </c>
      <c r="U3162" s="123"/>
      <c r="V3162" s="123"/>
    </row>
    <row r="3163" spans="1:22" ht="15" customHeight="1" x14ac:dyDescent="0.25">
      <c r="A3163" s="123" t="s">
        <v>24</v>
      </c>
      <c r="B3163" s="96">
        <v>4370</v>
      </c>
      <c r="C3163" t="s">
        <v>9917</v>
      </c>
      <c r="D3163" s="123"/>
      <c r="E3163" t="s">
        <v>26</v>
      </c>
      <c r="F3163" t="s">
        <v>4899</v>
      </c>
      <c r="G3163" s="73" t="s">
        <v>4900</v>
      </c>
      <c r="H3163" t="s">
        <v>4302</v>
      </c>
      <c r="I3163" s="123"/>
      <c r="J3163" s="123"/>
      <c r="K3163" t="s">
        <v>9915</v>
      </c>
      <c r="L3163" s="12" t="s">
        <v>9589</v>
      </c>
      <c r="M3163">
        <v>185</v>
      </c>
      <c r="N3163" s="123"/>
      <c r="O3163" s="12" t="s">
        <v>9590</v>
      </c>
      <c r="P3163" t="s">
        <v>9591</v>
      </c>
      <c r="Q3163" s="131" t="s">
        <v>9503</v>
      </c>
      <c r="R3163" t="s">
        <v>1067</v>
      </c>
      <c r="S3163" s="123"/>
      <c r="T3163" t="s">
        <v>9918</v>
      </c>
      <c r="U3163" s="123"/>
      <c r="V3163" s="123"/>
    </row>
    <row r="3164" spans="1:22" ht="15" customHeight="1" x14ac:dyDescent="0.25">
      <c r="A3164" s="123" t="s">
        <v>24</v>
      </c>
      <c r="B3164" s="96">
        <v>4371</v>
      </c>
      <c r="C3164" t="s">
        <v>9919</v>
      </c>
      <c r="D3164" s="123"/>
      <c r="E3164" t="s">
        <v>26</v>
      </c>
      <c r="F3164" t="s">
        <v>4899</v>
      </c>
      <c r="G3164" s="73" t="s">
        <v>4900</v>
      </c>
      <c r="H3164" s="12" t="s">
        <v>74</v>
      </c>
      <c r="I3164" s="123"/>
      <c r="J3164" s="123"/>
      <c r="K3164" t="s">
        <v>9563</v>
      </c>
      <c r="L3164" t="s">
        <v>9564</v>
      </c>
      <c r="M3164">
        <v>271.5</v>
      </c>
      <c r="N3164" s="123"/>
      <c r="O3164" t="s">
        <v>9565</v>
      </c>
      <c r="P3164" s="91">
        <v>42840</v>
      </c>
      <c r="Q3164" t="s">
        <v>9503</v>
      </c>
      <c r="R3164" t="s">
        <v>1067</v>
      </c>
      <c r="S3164" s="123"/>
      <c r="T3164" t="s">
        <v>9920</v>
      </c>
      <c r="U3164" s="123"/>
      <c r="V3164" s="123"/>
    </row>
    <row r="3165" spans="1:22" ht="15" customHeight="1" x14ac:dyDescent="0.25">
      <c r="A3165" s="123" t="s">
        <v>24</v>
      </c>
      <c r="B3165" s="96">
        <v>4372</v>
      </c>
      <c r="C3165" t="s">
        <v>9921</v>
      </c>
      <c r="D3165" s="123"/>
      <c r="E3165" t="s">
        <v>26</v>
      </c>
      <c r="F3165" t="s">
        <v>4899</v>
      </c>
      <c r="G3165" s="73" t="s">
        <v>4900</v>
      </c>
      <c r="H3165" s="12" t="s">
        <v>74</v>
      </c>
      <c r="I3165" s="123"/>
      <c r="J3165" s="123"/>
      <c r="K3165" s="12" t="s">
        <v>9638</v>
      </c>
      <c r="L3165" t="s">
        <v>9639</v>
      </c>
      <c r="M3165">
        <v>467</v>
      </c>
      <c r="N3165" s="123"/>
      <c r="O3165" t="s">
        <v>9640</v>
      </c>
      <c r="P3165" s="91">
        <v>42874</v>
      </c>
      <c r="Q3165" t="s">
        <v>1067</v>
      </c>
      <c r="R3165" t="s">
        <v>1067</v>
      </c>
      <c r="S3165" s="123"/>
      <c r="T3165" t="s">
        <v>9922</v>
      </c>
      <c r="U3165" s="123"/>
      <c r="V3165" s="123"/>
    </row>
    <row r="3166" spans="1:22" ht="15" customHeight="1" x14ac:dyDescent="0.25">
      <c r="A3166" s="123" t="s">
        <v>24</v>
      </c>
      <c r="B3166" s="96">
        <v>4373</v>
      </c>
      <c r="C3166" t="s">
        <v>9923</v>
      </c>
      <c r="D3166" s="123"/>
      <c r="E3166" t="s">
        <v>26</v>
      </c>
      <c r="F3166" t="s">
        <v>9924</v>
      </c>
      <c r="G3166" s="73" t="s">
        <v>4900</v>
      </c>
      <c r="H3166" t="s">
        <v>9690</v>
      </c>
      <c r="I3166" s="123"/>
      <c r="J3166" s="123"/>
      <c r="K3166" t="s">
        <v>9869</v>
      </c>
      <c r="L3166" t="s">
        <v>9870</v>
      </c>
      <c r="M3166">
        <v>209</v>
      </c>
      <c r="N3166" s="123"/>
      <c r="O3166" t="s">
        <v>9871</v>
      </c>
      <c r="P3166" t="s">
        <v>9721</v>
      </c>
      <c r="Q3166" t="s">
        <v>9695</v>
      </c>
      <c r="R3166" t="s">
        <v>1067</v>
      </c>
      <c r="S3166" s="123"/>
      <c r="T3166" t="s">
        <v>313</v>
      </c>
      <c r="U3166" s="123"/>
      <c r="V3166" s="123"/>
    </row>
    <row r="3167" spans="1:22" ht="15" customHeight="1" x14ac:dyDescent="0.25">
      <c r="A3167" s="123" t="s">
        <v>24</v>
      </c>
      <c r="B3167" s="96">
        <v>4374</v>
      </c>
      <c r="C3167" t="s">
        <v>9925</v>
      </c>
      <c r="D3167" s="123"/>
      <c r="E3167" t="s">
        <v>26</v>
      </c>
      <c r="F3167" t="s">
        <v>4961</v>
      </c>
      <c r="G3167" s="73" t="s">
        <v>4962</v>
      </c>
      <c r="H3167" t="s">
        <v>9593</v>
      </c>
      <c r="I3167" s="123"/>
      <c r="J3167" s="123"/>
      <c r="K3167" s="12" t="s">
        <v>9658</v>
      </c>
      <c r="L3167" s="19" t="s">
        <v>9659</v>
      </c>
      <c r="M3167">
        <v>366.5</v>
      </c>
      <c r="N3167" s="123"/>
      <c r="O3167" t="s">
        <v>9660</v>
      </c>
      <c r="P3167" s="91">
        <v>43025</v>
      </c>
      <c r="Q3167" t="s">
        <v>9661</v>
      </c>
      <c r="R3167" t="s">
        <v>1067</v>
      </c>
      <c r="S3167" s="123"/>
      <c r="T3167"/>
      <c r="U3167" s="123"/>
      <c r="V3167" s="123"/>
    </row>
    <row r="3168" spans="1:22" ht="15" customHeight="1" x14ac:dyDescent="0.25">
      <c r="A3168" s="123" t="s">
        <v>24</v>
      </c>
      <c r="B3168" s="96">
        <v>4375</v>
      </c>
      <c r="C3168" t="s">
        <v>9926</v>
      </c>
      <c r="D3168" s="123"/>
      <c r="E3168" t="s">
        <v>26</v>
      </c>
      <c r="F3168" t="s">
        <v>759</v>
      </c>
      <c r="G3168" s="73" t="s">
        <v>9794</v>
      </c>
      <c r="H3168" t="s">
        <v>343</v>
      </c>
      <c r="I3168" s="123"/>
      <c r="J3168" s="123"/>
      <c r="K3168" s="131" t="s">
        <v>9567</v>
      </c>
      <c r="L3168" s="131" t="s">
        <v>9568</v>
      </c>
      <c r="M3168" s="131">
        <v>255</v>
      </c>
      <c r="N3168" s="123"/>
      <c r="O3168" s="131" t="s">
        <v>9569</v>
      </c>
      <c r="P3168" s="131" t="s">
        <v>9502</v>
      </c>
      <c r="Q3168" s="131" t="s">
        <v>9503</v>
      </c>
      <c r="R3168" t="s">
        <v>1067</v>
      </c>
      <c r="S3168" s="123"/>
      <c r="T3168" t="s">
        <v>34</v>
      </c>
      <c r="U3168" s="123"/>
      <c r="V3168" s="123"/>
    </row>
    <row r="3169" spans="1:22" ht="15" customHeight="1" x14ac:dyDescent="0.25">
      <c r="A3169" s="123" t="s">
        <v>24</v>
      </c>
      <c r="B3169" s="96">
        <v>4376</v>
      </c>
      <c r="C3169" t="s">
        <v>9927</v>
      </c>
      <c r="D3169" s="123"/>
      <c r="E3169" t="s">
        <v>26</v>
      </c>
      <c r="F3169" t="s">
        <v>759</v>
      </c>
      <c r="G3169" s="73" t="s">
        <v>9794</v>
      </c>
      <c r="H3169" t="s">
        <v>4302</v>
      </c>
      <c r="I3169" s="123"/>
      <c r="J3169" s="123"/>
      <c r="K3169" t="s">
        <v>9915</v>
      </c>
      <c r="L3169" s="12" t="s">
        <v>9589</v>
      </c>
      <c r="M3169">
        <v>185</v>
      </c>
      <c r="N3169" s="123"/>
      <c r="O3169" s="12" t="s">
        <v>9590</v>
      </c>
      <c r="P3169" t="s">
        <v>9591</v>
      </c>
      <c r="Q3169" s="131" t="s">
        <v>9503</v>
      </c>
      <c r="R3169" t="s">
        <v>1067</v>
      </c>
      <c r="S3169" s="123"/>
      <c r="T3169" t="s">
        <v>34</v>
      </c>
      <c r="U3169" s="123"/>
      <c r="V3169" s="123"/>
    </row>
    <row r="3170" spans="1:22" ht="15" customHeight="1" x14ac:dyDescent="0.25">
      <c r="A3170" s="123" t="s">
        <v>24</v>
      </c>
      <c r="B3170" s="96">
        <v>4377</v>
      </c>
      <c r="C3170" t="s">
        <v>9928</v>
      </c>
      <c r="D3170" s="123"/>
      <c r="E3170" t="s">
        <v>26</v>
      </c>
      <c r="F3170" t="s">
        <v>759</v>
      </c>
      <c r="G3170" s="73" t="s">
        <v>9794</v>
      </c>
      <c r="H3170" t="s">
        <v>4302</v>
      </c>
      <c r="I3170" s="123"/>
      <c r="J3170" s="123"/>
      <c r="K3170" t="s">
        <v>9532</v>
      </c>
      <c r="L3170" t="s">
        <v>9533</v>
      </c>
      <c r="M3170">
        <v>254.5</v>
      </c>
      <c r="N3170" s="123"/>
      <c r="O3170" t="s">
        <v>9534</v>
      </c>
      <c r="P3170" t="s">
        <v>9535</v>
      </c>
      <c r="Q3170" s="131" t="s">
        <v>9503</v>
      </c>
      <c r="R3170" t="s">
        <v>1067</v>
      </c>
      <c r="S3170" s="123"/>
      <c r="T3170" t="s">
        <v>9929</v>
      </c>
      <c r="U3170" s="123"/>
      <c r="V3170" s="123"/>
    </row>
    <row r="3171" spans="1:22" ht="15" customHeight="1" x14ac:dyDescent="0.25">
      <c r="A3171" s="123" t="s">
        <v>24</v>
      </c>
      <c r="B3171" s="96">
        <v>4378</v>
      </c>
      <c r="C3171" t="s">
        <v>9930</v>
      </c>
      <c r="D3171" s="123"/>
      <c r="E3171" t="s">
        <v>26</v>
      </c>
      <c r="F3171" t="s">
        <v>759</v>
      </c>
      <c r="G3171" s="73" t="s">
        <v>9794</v>
      </c>
      <c r="H3171" t="s">
        <v>4302</v>
      </c>
      <c r="I3171" s="123"/>
      <c r="J3171" s="123"/>
      <c r="K3171" t="s">
        <v>9931</v>
      </c>
      <c r="L3171" s="12" t="s">
        <v>9584</v>
      </c>
      <c r="M3171">
        <v>326.5</v>
      </c>
      <c r="N3171" s="123"/>
      <c r="O3171" t="s">
        <v>9585</v>
      </c>
      <c r="P3171" t="s">
        <v>9581</v>
      </c>
      <c r="Q3171" s="131" t="s">
        <v>9503</v>
      </c>
      <c r="R3171" t="s">
        <v>1067</v>
      </c>
      <c r="S3171" s="123"/>
      <c r="T3171" t="s">
        <v>34</v>
      </c>
      <c r="U3171" s="123"/>
      <c r="V3171" s="123"/>
    </row>
    <row r="3172" spans="1:22" ht="15" customHeight="1" x14ac:dyDescent="0.25">
      <c r="A3172" s="123" t="s">
        <v>24</v>
      </c>
      <c r="B3172" s="96">
        <v>4379</v>
      </c>
      <c r="C3172" t="s">
        <v>9932</v>
      </c>
      <c r="D3172" s="123"/>
      <c r="E3172" t="s">
        <v>26</v>
      </c>
      <c r="F3172" t="s">
        <v>759</v>
      </c>
      <c r="G3172" s="73" t="s">
        <v>9794</v>
      </c>
      <c r="H3172" s="12" t="s">
        <v>74</v>
      </c>
      <c r="I3172" s="123"/>
      <c r="J3172" s="123"/>
      <c r="K3172" s="12" t="s">
        <v>9642</v>
      </c>
      <c r="L3172" s="137" t="s">
        <v>9643</v>
      </c>
      <c r="M3172">
        <v>481</v>
      </c>
      <c r="N3172" s="123"/>
      <c r="O3172" t="s">
        <v>9644</v>
      </c>
      <c r="P3172" s="91">
        <v>42821</v>
      </c>
      <c r="Q3172" t="s">
        <v>9645</v>
      </c>
      <c r="R3172" t="s">
        <v>1067</v>
      </c>
      <c r="S3172" s="123"/>
      <c r="T3172" t="s">
        <v>9933</v>
      </c>
      <c r="U3172" s="123"/>
      <c r="V3172" s="123"/>
    </row>
    <row r="3173" spans="1:22" ht="15" customHeight="1" x14ac:dyDescent="0.25">
      <c r="A3173" s="123" t="s">
        <v>24</v>
      </c>
      <c r="B3173" s="96">
        <v>4380</v>
      </c>
      <c r="C3173" t="s">
        <v>9934</v>
      </c>
      <c r="D3173" s="123"/>
      <c r="E3173" t="s">
        <v>26</v>
      </c>
      <c r="F3173" t="s">
        <v>759</v>
      </c>
      <c r="G3173" s="73" t="s">
        <v>9794</v>
      </c>
      <c r="H3173" s="12" t="s">
        <v>74</v>
      </c>
      <c r="I3173" s="123"/>
      <c r="J3173" s="123"/>
      <c r="K3173" s="12" t="s">
        <v>9548</v>
      </c>
      <c r="L3173" t="s">
        <v>9549</v>
      </c>
      <c r="M3173">
        <v>72</v>
      </c>
      <c r="N3173" s="123"/>
      <c r="O3173" t="s">
        <v>9550</v>
      </c>
      <c r="P3173" s="91">
        <v>42836</v>
      </c>
      <c r="Q3173" t="s">
        <v>33</v>
      </c>
      <c r="R3173" t="s">
        <v>1067</v>
      </c>
      <c r="S3173" s="123"/>
      <c r="T3173" t="s">
        <v>9935</v>
      </c>
      <c r="U3173" s="123"/>
      <c r="V3173" s="123"/>
    </row>
    <row r="3174" spans="1:22" ht="15" customHeight="1" x14ac:dyDescent="0.25">
      <c r="A3174" s="123" t="s">
        <v>24</v>
      </c>
      <c r="B3174" s="96">
        <v>4381</v>
      </c>
      <c r="C3174" t="s">
        <v>9936</v>
      </c>
      <c r="D3174" s="123"/>
      <c r="E3174" t="s">
        <v>26</v>
      </c>
      <c r="F3174" t="s">
        <v>759</v>
      </c>
      <c r="G3174" s="73" t="s">
        <v>9794</v>
      </c>
      <c r="H3174" s="12" t="s">
        <v>74</v>
      </c>
      <c r="I3174" s="123"/>
      <c r="J3174" s="123"/>
      <c r="K3174" s="12" t="s">
        <v>9647</v>
      </c>
      <c r="L3174" t="s">
        <v>9648</v>
      </c>
      <c r="M3174">
        <v>450</v>
      </c>
      <c r="N3174" s="123"/>
      <c r="O3174" t="s">
        <v>9649</v>
      </c>
      <c r="P3174" s="91">
        <v>43042</v>
      </c>
      <c r="Q3174" t="s">
        <v>1067</v>
      </c>
      <c r="R3174" t="s">
        <v>1067</v>
      </c>
      <c r="S3174" s="123"/>
      <c r="T3174" t="s">
        <v>34</v>
      </c>
      <c r="U3174" s="123"/>
      <c r="V3174" s="123"/>
    </row>
    <row r="3175" spans="1:22" ht="15" customHeight="1" x14ac:dyDescent="0.25">
      <c r="A3175" s="123" t="s">
        <v>24</v>
      </c>
      <c r="B3175" s="96">
        <v>4382</v>
      </c>
      <c r="C3175" t="s">
        <v>9937</v>
      </c>
      <c r="D3175" s="123"/>
      <c r="E3175" t="s">
        <v>26</v>
      </c>
      <c r="F3175" t="s">
        <v>759</v>
      </c>
      <c r="G3175" s="73" t="s">
        <v>9794</v>
      </c>
      <c r="H3175" s="12" t="s">
        <v>74</v>
      </c>
      <c r="I3175" s="123"/>
      <c r="J3175" s="123"/>
      <c r="K3175" s="19" t="s">
        <v>9652</v>
      </c>
      <c r="L3175" s="19" t="s">
        <v>9653</v>
      </c>
      <c r="M3175" s="123">
        <v>386</v>
      </c>
      <c r="N3175" s="123"/>
      <c r="O3175" s="123" t="s">
        <v>9654</v>
      </c>
      <c r="P3175" s="130">
        <v>43050</v>
      </c>
      <c r="Q3175" s="123" t="s">
        <v>33</v>
      </c>
      <c r="R3175" t="s">
        <v>1067</v>
      </c>
      <c r="S3175" s="123"/>
      <c r="T3175" t="s">
        <v>34</v>
      </c>
      <c r="U3175" s="123"/>
      <c r="V3175" s="123"/>
    </row>
    <row r="3176" spans="1:22" ht="15" customHeight="1" x14ac:dyDescent="0.25">
      <c r="A3176" s="123" t="s">
        <v>24</v>
      </c>
      <c r="B3176" s="96">
        <v>4383</v>
      </c>
      <c r="C3176" t="s">
        <v>9938</v>
      </c>
      <c r="D3176" s="123"/>
      <c r="E3176" t="s">
        <v>26</v>
      </c>
      <c r="F3176" t="s">
        <v>648</v>
      </c>
      <c r="G3176" s="73" t="s">
        <v>4478</v>
      </c>
      <c r="H3176" t="s">
        <v>343</v>
      </c>
      <c r="I3176" s="123"/>
      <c r="J3176" s="123"/>
      <c r="K3176" t="s">
        <v>9512</v>
      </c>
      <c r="L3176" s="12" t="s">
        <v>9513</v>
      </c>
      <c r="M3176">
        <v>43</v>
      </c>
      <c r="N3176" s="123"/>
      <c r="O3176" t="s">
        <v>9514</v>
      </c>
      <c r="P3176" s="19" t="s">
        <v>9515</v>
      </c>
      <c r="Q3176" s="131" t="s">
        <v>9503</v>
      </c>
      <c r="R3176" t="s">
        <v>1067</v>
      </c>
      <c r="S3176" s="123"/>
      <c r="T3176" s="123" t="s">
        <v>9939</v>
      </c>
      <c r="U3176" s="123"/>
      <c r="V3176" s="123"/>
    </row>
    <row r="3177" spans="1:22" ht="15" customHeight="1" x14ac:dyDescent="0.25">
      <c r="A3177" s="123" t="s">
        <v>24</v>
      </c>
      <c r="B3177" s="96">
        <v>4384</v>
      </c>
      <c r="C3177" t="s">
        <v>9940</v>
      </c>
      <c r="D3177" s="123"/>
      <c r="E3177" t="s">
        <v>26</v>
      </c>
      <c r="F3177" t="s">
        <v>648</v>
      </c>
      <c r="G3177" s="73" t="s">
        <v>4478</v>
      </c>
      <c r="H3177" t="s">
        <v>343</v>
      </c>
      <c r="I3177" s="123"/>
      <c r="J3177" s="123"/>
      <c r="K3177" t="s">
        <v>9517</v>
      </c>
      <c r="L3177" t="s">
        <v>9518</v>
      </c>
      <c r="M3177">
        <v>447</v>
      </c>
      <c r="N3177" s="123"/>
      <c r="O3177" t="s">
        <v>9519</v>
      </c>
      <c r="P3177" t="s">
        <v>9520</v>
      </c>
      <c r="Q3177" s="131" t="s">
        <v>9503</v>
      </c>
      <c r="R3177" t="s">
        <v>1067</v>
      </c>
      <c r="S3177" s="123"/>
      <c r="T3177" s="123" t="s">
        <v>9941</v>
      </c>
      <c r="U3177" s="123"/>
      <c r="V3177" s="123"/>
    </row>
    <row r="3178" spans="1:22" ht="15" customHeight="1" x14ac:dyDescent="0.25">
      <c r="A3178" s="123" t="s">
        <v>24</v>
      </c>
      <c r="B3178" s="96">
        <v>4385</v>
      </c>
      <c r="C3178" t="s">
        <v>9942</v>
      </c>
      <c r="D3178" s="123"/>
      <c r="E3178" t="s">
        <v>26</v>
      </c>
      <c r="F3178" t="s">
        <v>648</v>
      </c>
      <c r="G3178" s="73" t="s">
        <v>4478</v>
      </c>
      <c r="H3178" s="12" t="s">
        <v>74</v>
      </c>
      <c r="I3178" s="123"/>
      <c r="J3178" s="123"/>
      <c r="K3178" s="123" t="s">
        <v>9642</v>
      </c>
      <c r="L3178" s="137" t="s">
        <v>9643</v>
      </c>
      <c r="M3178">
        <v>481</v>
      </c>
      <c r="N3178" s="123"/>
      <c r="O3178" t="s">
        <v>9644</v>
      </c>
      <c r="P3178" s="91">
        <v>42821</v>
      </c>
      <c r="Q3178" t="s">
        <v>9645</v>
      </c>
      <c r="R3178" t="s">
        <v>1067</v>
      </c>
      <c r="S3178" s="123"/>
      <c r="T3178" t="s">
        <v>9943</v>
      </c>
      <c r="U3178" s="123"/>
      <c r="V3178" s="123"/>
    </row>
    <row r="3179" spans="1:22" ht="15" customHeight="1" x14ac:dyDescent="0.25">
      <c r="A3179" s="123" t="s">
        <v>24</v>
      </c>
      <c r="B3179" s="96">
        <v>4386</v>
      </c>
      <c r="C3179" t="s">
        <v>9944</v>
      </c>
      <c r="D3179" s="123"/>
      <c r="E3179" t="s">
        <v>26</v>
      </c>
      <c r="F3179" t="s">
        <v>648</v>
      </c>
      <c r="G3179" s="73" t="s">
        <v>4478</v>
      </c>
      <c r="H3179" t="s">
        <v>4302</v>
      </c>
      <c r="I3179" s="123"/>
      <c r="J3179" s="123"/>
      <c r="K3179" s="123" t="s">
        <v>9607</v>
      </c>
      <c r="L3179" t="s">
        <v>9608</v>
      </c>
      <c r="M3179">
        <v>136</v>
      </c>
      <c r="N3179" s="123"/>
      <c r="O3179" t="s">
        <v>9609</v>
      </c>
      <c r="P3179" s="91" t="s">
        <v>9610</v>
      </c>
      <c r="Q3179" s="131" t="s">
        <v>9503</v>
      </c>
      <c r="R3179" s="131" t="s">
        <v>1067</v>
      </c>
      <c r="S3179" s="123"/>
      <c r="T3179" t="s">
        <v>9943</v>
      </c>
      <c r="U3179" s="123"/>
      <c r="V3179" s="123"/>
    </row>
    <row r="3180" spans="1:22" ht="15" customHeight="1" x14ac:dyDescent="0.25">
      <c r="A3180" s="123" t="s">
        <v>24</v>
      </c>
      <c r="B3180" s="96">
        <v>4387</v>
      </c>
      <c r="C3180" t="s">
        <v>9945</v>
      </c>
      <c r="D3180" s="123"/>
      <c r="E3180" t="s">
        <v>26</v>
      </c>
      <c r="F3180" t="s">
        <v>648</v>
      </c>
      <c r="G3180" s="73" t="s">
        <v>4478</v>
      </c>
      <c r="H3180" t="s">
        <v>4302</v>
      </c>
      <c r="I3180" s="123"/>
      <c r="J3180" s="123"/>
      <c r="K3180" s="123" t="s">
        <v>9607</v>
      </c>
      <c r="L3180" t="s">
        <v>9608</v>
      </c>
      <c r="M3180">
        <v>136</v>
      </c>
      <c r="N3180" s="123"/>
      <c r="O3180" t="s">
        <v>9609</v>
      </c>
      <c r="P3180" s="91" t="s">
        <v>9610</v>
      </c>
      <c r="Q3180" s="131" t="s">
        <v>9503</v>
      </c>
      <c r="R3180" s="131" t="s">
        <v>1067</v>
      </c>
      <c r="S3180" s="123"/>
      <c r="T3180" s="123" t="s">
        <v>9941</v>
      </c>
      <c r="U3180" s="123"/>
      <c r="V3180" s="123"/>
    </row>
    <row r="3181" spans="1:22" ht="15" customHeight="1" x14ac:dyDescent="0.25">
      <c r="A3181" s="123" t="s">
        <v>24</v>
      </c>
      <c r="B3181" s="96">
        <v>4388</v>
      </c>
      <c r="C3181" t="s">
        <v>9946</v>
      </c>
      <c r="D3181" s="123"/>
      <c r="E3181" t="s">
        <v>26</v>
      </c>
      <c r="F3181" t="s">
        <v>648</v>
      </c>
      <c r="G3181" s="73" t="s">
        <v>4478</v>
      </c>
      <c r="H3181" t="s">
        <v>4302</v>
      </c>
      <c r="I3181" s="123"/>
      <c r="J3181" s="123"/>
      <c r="K3181" s="123" t="s">
        <v>9542</v>
      </c>
      <c r="L3181" s="12" t="s">
        <v>9543</v>
      </c>
      <c r="M3181">
        <v>211</v>
      </c>
      <c r="N3181" s="123"/>
      <c r="O3181" t="s">
        <v>9544</v>
      </c>
      <c r="P3181" t="s">
        <v>9545</v>
      </c>
      <c r="Q3181" s="131" t="s">
        <v>9503</v>
      </c>
      <c r="R3181" s="131" t="s">
        <v>1067</v>
      </c>
      <c r="S3181" s="123"/>
      <c r="T3181" t="s">
        <v>4547</v>
      </c>
      <c r="U3181" s="123"/>
      <c r="V3181" s="123"/>
    </row>
    <row r="3182" spans="1:22" ht="15" customHeight="1" x14ac:dyDescent="0.25">
      <c r="A3182" s="123" t="s">
        <v>24</v>
      </c>
      <c r="B3182" s="96">
        <v>4389</v>
      </c>
      <c r="C3182" t="s">
        <v>9947</v>
      </c>
      <c r="D3182" s="123"/>
      <c r="E3182" t="s">
        <v>26</v>
      </c>
      <c r="F3182" t="s">
        <v>648</v>
      </c>
      <c r="G3182" s="73" t="s">
        <v>4478</v>
      </c>
      <c r="H3182" t="s">
        <v>4302</v>
      </c>
      <c r="I3182" s="123"/>
      <c r="J3182" s="123"/>
      <c r="K3182" s="123" t="s">
        <v>9583</v>
      </c>
      <c r="L3182" s="12" t="s">
        <v>9584</v>
      </c>
      <c r="M3182">
        <v>326.5</v>
      </c>
      <c r="N3182" s="123"/>
      <c r="O3182" t="s">
        <v>9585</v>
      </c>
      <c r="P3182" t="s">
        <v>9581</v>
      </c>
      <c r="Q3182" s="131" t="s">
        <v>9503</v>
      </c>
      <c r="R3182" s="131" t="s">
        <v>1067</v>
      </c>
      <c r="S3182" s="123"/>
      <c r="T3182" t="s">
        <v>9943</v>
      </c>
      <c r="U3182" s="123"/>
      <c r="V3182" s="123"/>
    </row>
    <row r="3183" spans="1:22" ht="15" customHeight="1" x14ac:dyDescent="0.25">
      <c r="A3183" s="123" t="s">
        <v>24</v>
      </c>
      <c r="B3183" s="96">
        <v>4390</v>
      </c>
      <c r="C3183" t="s">
        <v>9948</v>
      </c>
      <c r="D3183" s="123"/>
      <c r="E3183" t="s">
        <v>26</v>
      </c>
      <c r="F3183" t="s">
        <v>648</v>
      </c>
      <c r="G3183" s="73" t="s">
        <v>4478</v>
      </c>
      <c r="H3183" t="s">
        <v>4302</v>
      </c>
      <c r="I3183" s="123"/>
      <c r="J3183" s="123"/>
      <c r="K3183" s="123" t="s">
        <v>9527</v>
      </c>
      <c r="L3183" s="12" t="s">
        <v>9528</v>
      </c>
      <c r="M3183">
        <v>352</v>
      </c>
      <c r="N3183" s="123"/>
      <c r="O3183" t="s">
        <v>9529</v>
      </c>
      <c r="P3183" s="19" t="s">
        <v>9530</v>
      </c>
      <c r="Q3183" s="131" t="s">
        <v>9503</v>
      </c>
      <c r="R3183" s="131" t="s">
        <v>1067</v>
      </c>
      <c r="S3183" s="123"/>
      <c r="T3183" s="123" t="s">
        <v>9949</v>
      </c>
      <c r="U3183" s="123"/>
      <c r="V3183" s="123"/>
    </row>
    <row r="3184" spans="1:22" ht="15" customHeight="1" x14ac:dyDescent="0.25">
      <c r="A3184" s="123" t="s">
        <v>24</v>
      </c>
      <c r="B3184" s="96">
        <v>4391</v>
      </c>
      <c r="C3184" t="s">
        <v>9950</v>
      </c>
      <c r="D3184" s="123"/>
      <c r="E3184" t="s">
        <v>26</v>
      </c>
      <c r="F3184" t="s">
        <v>648</v>
      </c>
      <c r="G3184" s="73" t="s">
        <v>4478</v>
      </c>
      <c r="H3184" s="123" t="s">
        <v>199</v>
      </c>
      <c r="I3184" s="123"/>
      <c r="J3184" s="123"/>
      <c r="K3184" s="123" t="s">
        <v>9736</v>
      </c>
      <c r="L3184" s="123" t="s">
        <v>9737</v>
      </c>
      <c r="M3184" s="123">
        <v>225</v>
      </c>
      <c r="N3184" s="123"/>
      <c r="O3184" s="123" t="s">
        <v>9738</v>
      </c>
      <c r="P3184" s="123" t="s">
        <v>9739</v>
      </c>
      <c r="Q3184" s="123" t="s">
        <v>9695</v>
      </c>
      <c r="R3184" s="131" t="s">
        <v>1067</v>
      </c>
      <c r="S3184" s="123"/>
      <c r="T3184" s="123" t="s">
        <v>9951</v>
      </c>
      <c r="U3184" s="123"/>
      <c r="V3184" s="123"/>
    </row>
    <row r="3185" spans="1:22" ht="15" customHeight="1" x14ac:dyDescent="0.25">
      <c r="A3185" s="123" t="s">
        <v>24</v>
      </c>
      <c r="B3185" s="96">
        <v>4392</v>
      </c>
      <c r="C3185" t="s">
        <v>9952</v>
      </c>
      <c r="D3185" s="123"/>
      <c r="E3185" t="s">
        <v>26</v>
      </c>
      <c r="F3185" t="s">
        <v>648</v>
      </c>
      <c r="G3185" s="73" t="s">
        <v>4478</v>
      </c>
      <c r="H3185" t="s">
        <v>343</v>
      </c>
      <c r="I3185" s="123"/>
      <c r="J3185" s="123"/>
      <c r="K3185" s="123" t="s">
        <v>9517</v>
      </c>
      <c r="L3185" t="s">
        <v>9518</v>
      </c>
      <c r="M3185">
        <v>447</v>
      </c>
      <c r="N3185" s="123"/>
      <c r="O3185" t="s">
        <v>9519</v>
      </c>
      <c r="P3185" t="s">
        <v>9520</v>
      </c>
      <c r="Q3185" s="131" t="s">
        <v>9503</v>
      </c>
      <c r="R3185" s="131" t="s">
        <v>1067</v>
      </c>
      <c r="S3185" s="123"/>
      <c r="T3185" s="123" t="s">
        <v>9941</v>
      </c>
      <c r="U3185" s="123"/>
      <c r="V3185" s="123"/>
    </row>
    <row r="3186" spans="1:22" ht="15" customHeight="1" x14ac:dyDescent="0.25">
      <c r="A3186" s="123" t="s">
        <v>24</v>
      </c>
      <c r="B3186" s="96">
        <v>4393</v>
      </c>
      <c r="C3186" t="s">
        <v>9953</v>
      </c>
      <c r="D3186" s="123"/>
      <c r="E3186" t="s">
        <v>26</v>
      </c>
      <c r="F3186" t="s">
        <v>648</v>
      </c>
      <c r="G3186" s="73" t="s">
        <v>4478</v>
      </c>
      <c r="H3186" t="s">
        <v>343</v>
      </c>
      <c r="I3186" s="123"/>
      <c r="J3186" s="123"/>
      <c r="K3186" s="123" t="s">
        <v>9954</v>
      </c>
      <c r="L3186" s="12" t="s">
        <v>9955</v>
      </c>
      <c r="M3186">
        <v>69</v>
      </c>
      <c r="N3186" s="123"/>
      <c r="O3186" t="s">
        <v>9956</v>
      </c>
      <c r="P3186" t="s">
        <v>9957</v>
      </c>
      <c r="Q3186" s="131" t="s">
        <v>9503</v>
      </c>
      <c r="R3186" s="131" t="s">
        <v>1067</v>
      </c>
      <c r="S3186" s="123"/>
      <c r="T3186" s="123" t="s">
        <v>9951</v>
      </c>
      <c r="U3186" s="123"/>
      <c r="V3186" s="123"/>
    </row>
    <row r="3187" spans="1:22" ht="15" customHeight="1" x14ac:dyDescent="0.25">
      <c r="A3187" s="123" t="s">
        <v>24</v>
      </c>
      <c r="B3187" s="96">
        <v>4394</v>
      </c>
      <c r="C3187" t="s">
        <v>9958</v>
      </c>
      <c r="D3187" s="123"/>
      <c r="E3187" t="s">
        <v>26</v>
      </c>
      <c r="F3187" t="s">
        <v>648</v>
      </c>
      <c r="G3187" s="73" t="s">
        <v>4478</v>
      </c>
      <c r="H3187" t="s">
        <v>343</v>
      </c>
      <c r="I3187" s="123"/>
      <c r="J3187" s="123"/>
      <c r="K3187" s="123" t="s">
        <v>9567</v>
      </c>
      <c r="L3187" s="131" t="s">
        <v>9568</v>
      </c>
      <c r="M3187" s="131">
        <v>255</v>
      </c>
      <c r="N3187" s="123"/>
      <c r="O3187" s="131" t="s">
        <v>9569</v>
      </c>
      <c r="P3187" s="131" t="s">
        <v>9502</v>
      </c>
      <c r="Q3187" s="131" t="s">
        <v>9503</v>
      </c>
      <c r="R3187" s="131" t="s">
        <v>1067</v>
      </c>
      <c r="S3187" s="123"/>
      <c r="T3187" t="s">
        <v>9943</v>
      </c>
      <c r="U3187" s="123"/>
      <c r="V3187" s="123"/>
    </row>
    <row r="3188" spans="1:22" ht="15" customHeight="1" x14ac:dyDescent="0.25">
      <c r="A3188" s="123" t="s">
        <v>24</v>
      </c>
      <c r="B3188" s="96">
        <v>4395</v>
      </c>
      <c r="C3188" t="s">
        <v>9959</v>
      </c>
      <c r="D3188" s="123"/>
      <c r="E3188" t="s">
        <v>26</v>
      </c>
      <c r="F3188" t="s">
        <v>648</v>
      </c>
      <c r="G3188" s="73" t="s">
        <v>4478</v>
      </c>
      <c r="H3188" t="s">
        <v>9690</v>
      </c>
      <c r="I3188" s="123"/>
      <c r="J3188" s="123"/>
      <c r="K3188" s="123" t="s">
        <v>9699</v>
      </c>
      <c r="L3188" t="s">
        <v>9700</v>
      </c>
      <c r="M3188">
        <v>180</v>
      </c>
      <c r="N3188" s="123"/>
      <c r="O3188" t="s">
        <v>9701</v>
      </c>
      <c r="P3188" t="s">
        <v>9702</v>
      </c>
      <c r="Q3188" t="s">
        <v>9695</v>
      </c>
      <c r="R3188" s="131" t="s">
        <v>1067</v>
      </c>
      <c r="S3188" s="123"/>
      <c r="T3188" t="s">
        <v>4547</v>
      </c>
      <c r="U3188" s="123"/>
      <c r="V3188" s="123"/>
    </row>
    <row r="3189" spans="1:22" ht="15" customHeight="1" x14ac:dyDescent="0.25">
      <c r="A3189" s="123" t="s">
        <v>24</v>
      </c>
      <c r="B3189" s="96">
        <v>4396</v>
      </c>
      <c r="C3189" t="s">
        <v>9960</v>
      </c>
      <c r="D3189" s="123"/>
      <c r="E3189" t="s">
        <v>26</v>
      </c>
      <c r="F3189" t="s">
        <v>697</v>
      </c>
      <c r="G3189" s="73" t="s">
        <v>4496</v>
      </c>
      <c r="H3189" t="s">
        <v>9593</v>
      </c>
      <c r="I3189" s="123"/>
      <c r="J3189" s="123"/>
      <c r="K3189" t="s">
        <v>9616</v>
      </c>
      <c r="L3189" s="19" t="s">
        <v>9617</v>
      </c>
      <c r="M3189">
        <v>163.4</v>
      </c>
      <c r="N3189" s="123"/>
      <c r="O3189" t="s">
        <v>9618</v>
      </c>
      <c r="P3189" s="91">
        <v>43023</v>
      </c>
      <c r="Q3189" t="s">
        <v>9597</v>
      </c>
      <c r="R3189" t="s">
        <v>1067</v>
      </c>
      <c r="S3189" s="123"/>
      <c r="T3189" s="123" t="s">
        <v>9961</v>
      </c>
      <c r="U3189" s="123"/>
      <c r="V3189" s="123"/>
    </row>
    <row r="3190" spans="1:22" ht="15" customHeight="1" x14ac:dyDescent="0.25">
      <c r="A3190" s="123" t="s">
        <v>24</v>
      </c>
      <c r="B3190" s="96">
        <v>4397</v>
      </c>
      <c r="C3190" t="s">
        <v>9962</v>
      </c>
      <c r="D3190" s="123"/>
      <c r="E3190" t="s">
        <v>26</v>
      </c>
      <c r="F3190" t="s">
        <v>697</v>
      </c>
      <c r="G3190" s="73" t="s">
        <v>4496</v>
      </c>
      <c r="H3190" t="s">
        <v>9593</v>
      </c>
      <c r="I3190" s="123"/>
      <c r="J3190" s="123"/>
      <c r="K3190" t="s">
        <v>9616</v>
      </c>
      <c r="L3190" s="19" t="s">
        <v>9617</v>
      </c>
      <c r="M3190">
        <v>163.4</v>
      </c>
      <c r="N3190" s="123"/>
      <c r="O3190" t="s">
        <v>9618</v>
      </c>
      <c r="P3190" s="91">
        <v>43023</v>
      </c>
      <c r="Q3190" t="s">
        <v>9597</v>
      </c>
      <c r="R3190" t="s">
        <v>1067</v>
      </c>
      <c r="S3190" s="123"/>
      <c r="T3190" s="123" t="s">
        <v>313</v>
      </c>
      <c r="U3190" s="123"/>
      <c r="V3190" s="123"/>
    </row>
    <row r="3191" spans="1:22" ht="15" customHeight="1" x14ac:dyDescent="0.25">
      <c r="A3191" s="123" t="s">
        <v>24</v>
      </c>
      <c r="B3191" s="96">
        <v>4398</v>
      </c>
      <c r="C3191" t="s">
        <v>9963</v>
      </c>
      <c r="D3191" s="123"/>
      <c r="E3191" t="s">
        <v>26</v>
      </c>
      <c r="F3191" t="s">
        <v>697</v>
      </c>
      <c r="G3191" s="73" t="s">
        <v>4496</v>
      </c>
      <c r="H3191" t="s">
        <v>9593</v>
      </c>
      <c r="I3191" s="123"/>
      <c r="J3191" s="123"/>
      <c r="K3191" s="12" t="s">
        <v>9594</v>
      </c>
      <c r="L3191" s="19" t="s">
        <v>9595</v>
      </c>
      <c r="M3191">
        <v>5</v>
      </c>
      <c r="N3191" s="123"/>
      <c r="O3191" t="s">
        <v>9596</v>
      </c>
      <c r="P3191" s="91">
        <v>43023</v>
      </c>
      <c r="Q3191" t="s">
        <v>9597</v>
      </c>
      <c r="R3191" t="s">
        <v>1067</v>
      </c>
      <c r="S3191" s="123"/>
      <c r="T3191" s="123" t="s">
        <v>9964</v>
      </c>
      <c r="U3191" s="123"/>
      <c r="V3191" s="123"/>
    </row>
    <row r="3192" spans="1:22" ht="15" customHeight="1" x14ac:dyDescent="0.25">
      <c r="A3192" s="123" t="s">
        <v>24</v>
      </c>
      <c r="B3192" s="96">
        <v>4399</v>
      </c>
      <c r="C3192" t="s">
        <v>9965</v>
      </c>
      <c r="D3192" s="123"/>
      <c r="E3192" t="s">
        <v>26</v>
      </c>
      <c r="F3192" t="s">
        <v>697</v>
      </c>
      <c r="G3192" s="73" t="s">
        <v>4496</v>
      </c>
      <c r="H3192" t="s">
        <v>9593</v>
      </c>
      <c r="I3192" s="123"/>
      <c r="J3192" s="123"/>
      <c r="K3192" s="12" t="s">
        <v>9594</v>
      </c>
      <c r="L3192" s="19" t="s">
        <v>9595</v>
      </c>
      <c r="M3192">
        <v>5</v>
      </c>
      <c r="N3192" s="123"/>
      <c r="O3192" t="s">
        <v>9596</v>
      </c>
      <c r="P3192" s="91">
        <v>43023</v>
      </c>
      <c r="Q3192" t="s">
        <v>9597</v>
      </c>
      <c r="R3192" t="s">
        <v>1067</v>
      </c>
      <c r="S3192" s="123"/>
      <c r="T3192" s="123" t="s">
        <v>9964</v>
      </c>
      <c r="U3192" s="123"/>
      <c r="V3192" s="123"/>
    </row>
    <row r="3193" spans="1:22" ht="15" customHeight="1" x14ac:dyDescent="0.25">
      <c r="A3193" s="123" t="s">
        <v>24</v>
      </c>
      <c r="B3193" s="96">
        <v>4400</v>
      </c>
      <c r="C3193" t="s">
        <v>9966</v>
      </c>
      <c r="D3193" s="123"/>
      <c r="E3193" t="s">
        <v>26</v>
      </c>
      <c r="F3193" t="s">
        <v>697</v>
      </c>
      <c r="G3193" s="73" t="s">
        <v>4496</v>
      </c>
      <c r="H3193" t="s">
        <v>9593</v>
      </c>
      <c r="I3193" s="123"/>
      <c r="J3193" s="123"/>
      <c r="K3193" s="12" t="s">
        <v>9594</v>
      </c>
      <c r="L3193" s="19" t="s">
        <v>9595</v>
      </c>
      <c r="M3193">
        <v>5</v>
      </c>
      <c r="N3193" s="123"/>
      <c r="O3193" t="s">
        <v>9596</v>
      </c>
      <c r="P3193" s="91">
        <v>43023</v>
      </c>
      <c r="Q3193" t="s">
        <v>9597</v>
      </c>
      <c r="R3193" t="s">
        <v>1067</v>
      </c>
      <c r="S3193" s="123"/>
      <c r="T3193" s="123" t="s">
        <v>9961</v>
      </c>
      <c r="U3193" s="123"/>
      <c r="V3193" s="123"/>
    </row>
    <row r="3194" spans="1:22" ht="15" customHeight="1" x14ac:dyDescent="0.25">
      <c r="A3194" s="123" t="s">
        <v>24</v>
      </c>
      <c r="B3194" s="96">
        <v>4401</v>
      </c>
      <c r="C3194" t="s">
        <v>9967</v>
      </c>
      <c r="D3194" s="123"/>
      <c r="E3194" t="s">
        <v>26</v>
      </c>
      <c r="F3194" t="s">
        <v>697</v>
      </c>
      <c r="G3194" s="73" t="s">
        <v>4496</v>
      </c>
      <c r="H3194" t="s">
        <v>9593</v>
      </c>
      <c r="I3194" s="123"/>
      <c r="J3194" s="123"/>
      <c r="K3194" s="12" t="s">
        <v>9594</v>
      </c>
      <c r="L3194" s="19" t="s">
        <v>9595</v>
      </c>
      <c r="M3194">
        <v>5</v>
      </c>
      <c r="N3194" s="123"/>
      <c r="O3194" t="s">
        <v>9596</v>
      </c>
      <c r="P3194" s="91">
        <v>43023</v>
      </c>
      <c r="Q3194" t="s">
        <v>9597</v>
      </c>
      <c r="R3194" t="s">
        <v>1067</v>
      </c>
      <c r="S3194" s="123"/>
      <c r="T3194" s="123" t="s">
        <v>9961</v>
      </c>
      <c r="U3194" s="123"/>
      <c r="V3194" s="123"/>
    </row>
    <row r="3195" spans="1:22" ht="15" customHeight="1" x14ac:dyDescent="0.25">
      <c r="A3195" s="123" t="s">
        <v>24</v>
      </c>
      <c r="B3195" s="96">
        <v>4402</v>
      </c>
      <c r="C3195" t="s">
        <v>9968</v>
      </c>
      <c r="D3195" s="123"/>
      <c r="E3195" t="s">
        <v>26</v>
      </c>
      <c r="F3195" t="s">
        <v>697</v>
      </c>
      <c r="G3195" s="73" t="s">
        <v>4496</v>
      </c>
      <c r="H3195" t="s">
        <v>9593</v>
      </c>
      <c r="I3195" s="123"/>
      <c r="J3195" s="123"/>
      <c r="K3195" t="s">
        <v>9681</v>
      </c>
      <c r="L3195" s="19" t="s">
        <v>9682</v>
      </c>
      <c r="M3195">
        <v>91</v>
      </c>
      <c r="N3195" s="123"/>
      <c r="O3195" t="s">
        <v>9683</v>
      </c>
      <c r="P3195" s="91">
        <v>43024</v>
      </c>
      <c r="Q3195" t="s">
        <v>9597</v>
      </c>
      <c r="R3195" t="s">
        <v>1067</v>
      </c>
      <c r="S3195" s="123"/>
      <c r="T3195" s="123" t="s">
        <v>313</v>
      </c>
      <c r="U3195" s="123"/>
      <c r="V3195" s="123"/>
    </row>
    <row r="3196" spans="1:22" ht="15" customHeight="1" x14ac:dyDescent="0.25">
      <c r="A3196" s="123" t="s">
        <v>24</v>
      </c>
      <c r="B3196" s="96">
        <v>4403</v>
      </c>
      <c r="C3196" t="s">
        <v>9969</v>
      </c>
      <c r="D3196" s="123"/>
      <c r="E3196" t="s">
        <v>26</v>
      </c>
      <c r="F3196" t="s">
        <v>697</v>
      </c>
      <c r="G3196" s="73" t="s">
        <v>4496</v>
      </c>
      <c r="H3196" t="s">
        <v>9593</v>
      </c>
      <c r="I3196" s="123"/>
      <c r="J3196" s="123"/>
      <c r="K3196" s="12" t="s">
        <v>9658</v>
      </c>
      <c r="L3196" s="19" t="s">
        <v>9659</v>
      </c>
      <c r="M3196">
        <v>366.5</v>
      </c>
      <c r="N3196" s="123"/>
      <c r="O3196" t="s">
        <v>9660</v>
      </c>
      <c r="P3196" s="91">
        <v>43025</v>
      </c>
      <c r="Q3196" t="s">
        <v>9661</v>
      </c>
      <c r="R3196" t="s">
        <v>1067</v>
      </c>
      <c r="S3196" s="123"/>
      <c r="T3196" s="123" t="s">
        <v>9961</v>
      </c>
      <c r="U3196" s="123"/>
      <c r="V3196" s="123"/>
    </row>
    <row r="3197" spans="1:22" ht="15" customHeight="1" x14ac:dyDescent="0.25">
      <c r="A3197" s="123" t="s">
        <v>24</v>
      </c>
      <c r="B3197" s="96">
        <v>4404</v>
      </c>
      <c r="C3197" t="s">
        <v>9970</v>
      </c>
      <c r="D3197" s="123"/>
      <c r="E3197" t="s">
        <v>26</v>
      </c>
      <c r="F3197" t="s">
        <v>697</v>
      </c>
      <c r="G3197" s="73" t="s">
        <v>4496</v>
      </c>
      <c r="H3197" t="s">
        <v>9593</v>
      </c>
      <c r="I3197" s="123"/>
      <c r="J3197" s="123"/>
      <c r="K3197" s="12" t="s">
        <v>9658</v>
      </c>
      <c r="L3197" s="19" t="s">
        <v>9659</v>
      </c>
      <c r="M3197">
        <v>366.5</v>
      </c>
      <c r="N3197" s="123"/>
      <c r="O3197" t="s">
        <v>9660</v>
      </c>
      <c r="P3197" s="91">
        <v>43025</v>
      </c>
      <c r="Q3197" t="s">
        <v>9661</v>
      </c>
      <c r="R3197" t="s">
        <v>1067</v>
      </c>
      <c r="S3197" s="123"/>
      <c r="T3197" s="19" t="s">
        <v>9971</v>
      </c>
      <c r="U3197" s="123"/>
      <c r="V3197" s="123"/>
    </row>
    <row r="3198" spans="1:22" ht="15" customHeight="1" x14ac:dyDescent="0.25">
      <c r="A3198" s="123" t="s">
        <v>24</v>
      </c>
      <c r="B3198" s="96">
        <v>4405</v>
      </c>
      <c r="C3198" t="s">
        <v>9972</v>
      </c>
      <c r="D3198" s="123"/>
      <c r="E3198" t="s">
        <v>26</v>
      </c>
      <c r="F3198" t="s">
        <v>697</v>
      </c>
      <c r="G3198" s="73" t="s">
        <v>4496</v>
      </c>
      <c r="H3198" t="s">
        <v>9593</v>
      </c>
      <c r="I3198" s="123"/>
      <c r="J3198" s="123"/>
      <c r="K3198" s="19" t="s">
        <v>9663</v>
      </c>
      <c r="L3198" s="123" t="s">
        <v>9664</v>
      </c>
      <c r="M3198" s="123">
        <v>15</v>
      </c>
      <c r="N3198" s="123"/>
      <c r="O3198" s="123" t="s">
        <v>9665</v>
      </c>
      <c r="P3198" s="130">
        <v>43026</v>
      </c>
      <c r="Q3198" s="123" t="s">
        <v>9661</v>
      </c>
      <c r="R3198" t="s">
        <v>1067</v>
      </c>
      <c r="S3198" s="123"/>
      <c r="T3198" s="19" t="s">
        <v>9971</v>
      </c>
      <c r="U3198" s="123"/>
      <c r="V3198" s="123"/>
    </row>
    <row r="3199" spans="1:22" ht="15" customHeight="1" x14ac:dyDescent="0.25">
      <c r="A3199" s="123" t="s">
        <v>24</v>
      </c>
      <c r="B3199" s="96">
        <v>4406</v>
      </c>
      <c r="C3199" t="s">
        <v>9973</v>
      </c>
      <c r="D3199" s="123"/>
      <c r="E3199" t="s">
        <v>26</v>
      </c>
      <c r="F3199" t="s">
        <v>697</v>
      </c>
      <c r="G3199" s="73" t="s">
        <v>4496</v>
      </c>
      <c r="H3199" t="s">
        <v>9593</v>
      </c>
      <c r="I3199" s="123"/>
      <c r="J3199" s="123"/>
      <c r="K3199" s="19" t="s">
        <v>9663</v>
      </c>
      <c r="L3199" s="123" t="s">
        <v>9664</v>
      </c>
      <c r="M3199" s="123">
        <v>15</v>
      </c>
      <c r="N3199" s="123"/>
      <c r="O3199" s="123" t="s">
        <v>9665</v>
      </c>
      <c r="P3199" s="130">
        <v>43026</v>
      </c>
      <c r="Q3199" s="123" t="s">
        <v>9661</v>
      </c>
      <c r="R3199" t="s">
        <v>1067</v>
      </c>
      <c r="S3199" s="123"/>
      <c r="T3199" s="19" t="s">
        <v>9971</v>
      </c>
      <c r="U3199" s="123"/>
      <c r="V3199" s="123"/>
    </row>
    <row r="3200" spans="1:22" ht="15" customHeight="1" x14ac:dyDescent="0.25">
      <c r="A3200" s="123" t="s">
        <v>24</v>
      </c>
      <c r="B3200" s="96">
        <v>4407</v>
      </c>
      <c r="C3200" t="s">
        <v>9974</v>
      </c>
      <c r="D3200" s="123"/>
      <c r="E3200" t="s">
        <v>26</v>
      </c>
      <c r="F3200" t="s">
        <v>697</v>
      </c>
      <c r="G3200" s="73" t="s">
        <v>4496</v>
      </c>
      <c r="H3200" t="s">
        <v>9593</v>
      </c>
      <c r="I3200" s="123"/>
      <c r="J3200" s="123"/>
      <c r="K3200" t="s">
        <v>9681</v>
      </c>
      <c r="L3200" s="19" t="s">
        <v>9682</v>
      </c>
      <c r="M3200">
        <v>91</v>
      </c>
      <c r="N3200" s="123"/>
      <c r="O3200" t="s">
        <v>9683</v>
      </c>
      <c r="P3200" s="91">
        <v>43024</v>
      </c>
      <c r="Q3200" t="s">
        <v>9597</v>
      </c>
      <c r="R3200" t="s">
        <v>1067</v>
      </c>
      <c r="S3200" s="123"/>
      <c r="T3200" s="123" t="s">
        <v>9964</v>
      </c>
      <c r="U3200" s="123"/>
      <c r="V3200" s="123"/>
    </row>
    <row r="3201" spans="1:22" ht="15" customHeight="1" x14ac:dyDescent="0.25">
      <c r="A3201" s="123" t="s">
        <v>24</v>
      </c>
      <c r="B3201" s="96">
        <v>4408</v>
      </c>
      <c r="C3201" t="s">
        <v>9975</v>
      </c>
      <c r="D3201" s="123"/>
      <c r="E3201" t="s">
        <v>26</v>
      </c>
      <c r="F3201" t="s">
        <v>2300</v>
      </c>
      <c r="G3201" s="73" t="s">
        <v>3110</v>
      </c>
      <c r="H3201" t="s">
        <v>4302</v>
      </c>
      <c r="I3201" s="123"/>
      <c r="J3201" s="123"/>
      <c r="K3201" t="s">
        <v>9532</v>
      </c>
      <c r="L3201" t="s">
        <v>9533</v>
      </c>
      <c r="M3201">
        <v>254.5</v>
      </c>
      <c r="N3201" s="123"/>
      <c r="O3201" t="s">
        <v>9534</v>
      </c>
      <c r="P3201" t="s">
        <v>9535</v>
      </c>
      <c r="Q3201" s="131" t="s">
        <v>9503</v>
      </c>
      <c r="R3201" s="131" t="s">
        <v>4105</v>
      </c>
      <c r="S3201" s="123"/>
      <c r="T3201" s="123" t="s">
        <v>9976</v>
      </c>
      <c r="U3201" s="123"/>
      <c r="V3201" s="123"/>
    </row>
    <row r="3202" spans="1:22" ht="15" customHeight="1" x14ac:dyDescent="0.25">
      <c r="A3202" s="123" t="s">
        <v>24</v>
      </c>
      <c r="B3202" s="96">
        <v>4409</v>
      </c>
      <c r="C3202" t="s">
        <v>9977</v>
      </c>
      <c r="D3202" s="123"/>
      <c r="E3202" t="s">
        <v>26</v>
      </c>
      <c r="F3202" t="s">
        <v>2300</v>
      </c>
      <c r="G3202" s="73" t="s">
        <v>3110</v>
      </c>
      <c r="H3202" t="s">
        <v>4302</v>
      </c>
      <c r="I3202" s="123"/>
      <c r="J3202" s="123"/>
      <c r="K3202" t="s">
        <v>9573</v>
      </c>
      <c r="L3202" s="135" t="s">
        <v>9574</v>
      </c>
      <c r="M3202">
        <v>223.5</v>
      </c>
      <c r="N3202" s="123"/>
      <c r="O3202" t="s">
        <v>9575</v>
      </c>
      <c r="P3202" t="s">
        <v>9576</v>
      </c>
      <c r="Q3202" s="131" t="s">
        <v>9503</v>
      </c>
      <c r="R3202" s="131" t="s">
        <v>4105</v>
      </c>
      <c r="S3202" s="123"/>
      <c r="T3202" s="123" t="s">
        <v>4554</v>
      </c>
      <c r="U3202" s="123"/>
      <c r="V3202" s="123"/>
    </row>
    <row r="3203" spans="1:22" ht="15" customHeight="1" x14ac:dyDescent="0.25">
      <c r="A3203" s="123" t="s">
        <v>24</v>
      </c>
      <c r="B3203" s="96">
        <v>4410</v>
      </c>
      <c r="C3203" t="s">
        <v>9978</v>
      </c>
      <c r="D3203" s="123"/>
      <c r="E3203" t="s">
        <v>26</v>
      </c>
      <c r="F3203" t="s">
        <v>2300</v>
      </c>
      <c r="G3203" s="73" t="s">
        <v>3110</v>
      </c>
      <c r="H3203" t="s">
        <v>4302</v>
      </c>
      <c r="I3203" s="123"/>
      <c r="J3203" s="123"/>
      <c r="K3203" t="s">
        <v>9573</v>
      </c>
      <c r="L3203" s="135" t="s">
        <v>9574</v>
      </c>
      <c r="M3203">
        <v>223.5</v>
      </c>
      <c r="N3203" s="123"/>
      <c r="O3203" t="s">
        <v>9575</v>
      </c>
      <c r="P3203" t="s">
        <v>9576</v>
      </c>
      <c r="Q3203" s="131" t="s">
        <v>9503</v>
      </c>
      <c r="R3203" s="131" t="s">
        <v>4105</v>
      </c>
      <c r="S3203" s="123"/>
      <c r="T3203" s="123" t="s">
        <v>9979</v>
      </c>
      <c r="U3203" s="123"/>
      <c r="V3203" s="123"/>
    </row>
    <row r="3204" spans="1:22" ht="15" customHeight="1" x14ac:dyDescent="0.25">
      <c r="A3204" s="123" t="s">
        <v>24</v>
      </c>
      <c r="B3204" s="96">
        <v>4411</v>
      </c>
      <c r="C3204" t="s">
        <v>9980</v>
      </c>
      <c r="D3204" s="123"/>
      <c r="E3204" t="s">
        <v>26</v>
      </c>
      <c r="F3204" t="s">
        <v>2300</v>
      </c>
      <c r="G3204" s="73" t="s">
        <v>3110</v>
      </c>
      <c r="H3204" t="s">
        <v>4302</v>
      </c>
      <c r="I3204" s="123"/>
      <c r="J3204" s="123"/>
      <c r="K3204" t="s">
        <v>9522</v>
      </c>
      <c r="L3204" s="12" t="s">
        <v>9523</v>
      </c>
      <c r="M3204">
        <v>351</v>
      </c>
      <c r="N3204" s="123"/>
      <c r="O3204" t="s">
        <v>9524</v>
      </c>
      <c r="P3204" t="s">
        <v>9525</v>
      </c>
      <c r="Q3204" s="131" t="s">
        <v>9503</v>
      </c>
      <c r="R3204" s="131" t="s">
        <v>4105</v>
      </c>
      <c r="S3204" s="123"/>
      <c r="T3204" s="123" t="s">
        <v>9979</v>
      </c>
      <c r="U3204" s="123"/>
      <c r="V3204" s="123"/>
    </row>
    <row r="3205" spans="1:22" ht="15" customHeight="1" x14ac:dyDescent="0.25">
      <c r="A3205" s="123" t="s">
        <v>24</v>
      </c>
      <c r="B3205" s="96">
        <v>4412</v>
      </c>
      <c r="C3205" t="s">
        <v>9981</v>
      </c>
      <c r="D3205" s="123"/>
      <c r="E3205" t="s">
        <v>26</v>
      </c>
      <c r="F3205" t="s">
        <v>2300</v>
      </c>
      <c r="G3205" s="73" t="s">
        <v>3110</v>
      </c>
      <c r="H3205" t="s">
        <v>4302</v>
      </c>
      <c r="I3205" s="123"/>
      <c r="J3205" s="123"/>
      <c r="K3205" s="134" t="s">
        <v>9578</v>
      </c>
      <c r="L3205" s="126" t="s">
        <v>9579</v>
      </c>
      <c r="M3205" s="123">
        <v>301</v>
      </c>
      <c r="N3205" s="123"/>
      <c r="O3205" s="123" t="s">
        <v>9580</v>
      </c>
      <c r="P3205" s="123" t="s">
        <v>9581</v>
      </c>
      <c r="Q3205" s="127" t="s">
        <v>33</v>
      </c>
      <c r="R3205" s="131" t="s">
        <v>4105</v>
      </c>
      <c r="S3205" s="123"/>
      <c r="T3205" s="123" t="s">
        <v>9979</v>
      </c>
      <c r="U3205" s="123"/>
      <c r="V3205" s="123"/>
    </row>
    <row r="3206" spans="1:22" ht="15" customHeight="1" x14ac:dyDescent="0.25">
      <c r="A3206" s="123" t="s">
        <v>24</v>
      </c>
      <c r="B3206" s="96">
        <v>4413</v>
      </c>
      <c r="C3206" t="s">
        <v>9982</v>
      </c>
      <c r="D3206" s="123"/>
      <c r="E3206" t="s">
        <v>26</v>
      </c>
      <c r="F3206" t="s">
        <v>2300</v>
      </c>
      <c r="G3206" s="73" t="s">
        <v>3110</v>
      </c>
      <c r="H3206" t="s">
        <v>4302</v>
      </c>
      <c r="I3206" s="123"/>
      <c r="J3206" s="123"/>
      <c r="K3206" s="134" t="s">
        <v>9578</v>
      </c>
      <c r="L3206" s="126" t="s">
        <v>9579</v>
      </c>
      <c r="M3206" s="123">
        <v>301</v>
      </c>
      <c r="N3206" s="123"/>
      <c r="O3206" s="123" t="s">
        <v>9580</v>
      </c>
      <c r="P3206" s="123" t="s">
        <v>9581</v>
      </c>
      <c r="Q3206" s="127" t="s">
        <v>33</v>
      </c>
      <c r="R3206" s="131" t="s">
        <v>4105</v>
      </c>
      <c r="S3206" s="123"/>
      <c r="T3206" s="123" t="s">
        <v>9979</v>
      </c>
      <c r="U3206" s="123"/>
      <c r="V3206" s="123"/>
    </row>
    <row r="3207" spans="1:22" ht="15" customHeight="1" x14ac:dyDescent="0.25">
      <c r="A3207" s="123" t="s">
        <v>24</v>
      </c>
      <c r="B3207" s="96">
        <v>4414</v>
      </c>
      <c r="C3207" t="s">
        <v>9983</v>
      </c>
      <c r="D3207" s="123"/>
      <c r="E3207" t="s">
        <v>26</v>
      </c>
      <c r="F3207" t="s">
        <v>2300</v>
      </c>
      <c r="G3207" s="73" t="s">
        <v>3110</v>
      </c>
      <c r="H3207" t="s">
        <v>4302</v>
      </c>
      <c r="I3207" s="123"/>
      <c r="J3207" s="123"/>
      <c r="K3207" t="s">
        <v>9542</v>
      </c>
      <c r="L3207" s="12" t="s">
        <v>9543</v>
      </c>
      <c r="M3207">
        <v>211</v>
      </c>
      <c r="N3207" s="123"/>
      <c r="O3207" t="s">
        <v>9544</v>
      </c>
      <c r="P3207" t="s">
        <v>9545</v>
      </c>
      <c r="Q3207" s="131" t="s">
        <v>9503</v>
      </c>
      <c r="R3207" s="131" t="s">
        <v>4105</v>
      </c>
      <c r="S3207" s="123"/>
      <c r="T3207" s="123" t="s">
        <v>4554</v>
      </c>
      <c r="U3207" s="123"/>
      <c r="V3207" s="123"/>
    </row>
    <row r="3208" spans="1:22" ht="15" customHeight="1" x14ac:dyDescent="0.25">
      <c r="A3208" s="123" t="s">
        <v>24</v>
      </c>
      <c r="B3208" s="96">
        <v>4415</v>
      </c>
      <c r="C3208" t="s">
        <v>9984</v>
      </c>
      <c r="D3208" s="123"/>
      <c r="E3208" t="s">
        <v>26</v>
      </c>
      <c r="F3208" t="s">
        <v>2300</v>
      </c>
      <c r="G3208" s="73" t="s">
        <v>3110</v>
      </c>
      <c r="H3208" t="s">
        <v>4302</v>
      </c>
      <c r="I3208" s="123"/>
      <c r="J3208" s="123"/>
      <c r="K3208" t="s">
        <v>9588</v>
      </c>
      <c r="L3208" s="12" t="s">
        <v>9589</v>
      </c>
      <c r="M3208">
        <v>185</v>
      </c>
      <c r="N3208" s="123"/>
      <c r="O3208" s="12" t="s">
        <v>9590</v>
      </c>
      <c r="P3208" t="s">
        <v>9591</v>
      </c>
      <c r="Q3208" s="131" t="s">
        <v>9503</v>
      </c>
      <c r="R3208" s="131" t="s">
        <v>4105</v>
      </c>
      <c r="S3208" s="123"/>
      <c r="T3208" s="123" t="s">
        <v>4554</v>
      </c>
      <c r="U3208" s="123"/>
      <c r="V3208" s="123"/>
    </row>
    <row r="3209" spans="1:22" ht="15" customHeight="1" x14ac:dyDescent="0.25">
      <c r="A3209" s="123" t="s">
        <v>24</v>
      </c>
      <c r="B3209" s="96">
        <v>4416</v>
      </c>
      <c r="C3209" t="s">
        <v>9985</v>
      </c>
      <c r="D3209" s="123"/>
      <c r="E3209" t="s">
        <v>26</v>
      </c>
      <c r="F3209" s="19" t="s">
        <v>420</v>
      </c>
      <c r="G3209" s="73" t="s">
        <v>9986</v>
      </c>
      <c r="H3209" s="12" t="s">
        <v>74</v>
      </c>
      <c r="I3209" s="123"/>
      <c r="J3209" s="123"/>
      <c r="K3209" s="12" t="s">
        <v>9642</v>
      </c>
      <c r="L3209" s="137" t="s">
        <v>9643</v>
      </c>
      <c r="M3209">
        <v>482</v>
      </c>
      <c r="N3209" s="123"/>
      <c r="O3209" t="s">
        <v>9644</v>
      </c>
      <c r="P3209" s="91">
        <v>42822</v>
      </c>
      <c r="Q3209" t="s">
        <v>9645</v>
      </c>
      <c r="R3209" t="s">
        <v>1067</v>
      </c>
      <c r="S3209" s="123"/>
      <c r="T3209" s="123" t="s">
        <v>9987</v>
      </c>
      <c r="U3209" s="123"/>
      <c r="V3209" s="123"/>
    </row>
    <row r="3210" spans="1:22" ht="15" customHeight="1" x14ac:dyDescent="0.25">
      <c r="A3210" s="123" t="s">
        <v>24</v>
      </c>
      <c r="B3210" s="96">
        <v>4417</v>
      </c>
      <c r="C3210" t="s">
        <v>9988</v>
      </c>
      <c r="D3210" s="123"/>
      <c r="E3210" t="s">
        <v>26</v>
      </c>
      <c r="F3210" s="19" t="s">
        <v>420</v>
      </c>
      <c r="G3210" s="73" t="s">
        <v>9986</v>
      </c>
      <c r="H3210" t="s">
        <v>9593</v>
      </c>
      <c r="I3210" s="123"/>
      <c r="J3210" s="123"/>
      <c r="K3210" t="s">
        <v>9681</v>
      </c>
      <c r="L3210" s="19" t="s">
        <v>9682</v>
      </c>
      <c r="M3210">
        <v>91</v>
      </c>
      <c r="N3210" s="123"/>
      <c r="O3210" t="s">
        <v>9683</v>
      </c>
      <c r="P3210" s="91">
        <v>43024</v>
      </c>
      <c r="Q3210" t="s">
        <v>9597</v>
      </c>
      <c r="R3210" t="s">
        <v>1067</v>
      </c>
      <c r="S3210" s="123"/>
      <c r="T3210" s="123" t="s">
        <v>9989</v>
      </c>
      <c r="U3210" s="123"/>
      <c r="V3210" s="123"/>
    </row>
    <row r="3211" spans="1:22" ht="15" customHeight="1" x14ac:dyDescent="0.25">
      <c r="A3211" s="123" t="s">
        <v>24</v>
      </c>
      <c r="B3211" s="96">
        <v>4418</v>
      </c>
      <c r="C3211" t="s">
        <v>9990</v>
      </c>
      <c r="D3211" s="123"/>
      <c r="E3211" t="s">
        <v>26</v>
      </c>
      <c r="F3211" s="19" t="s">
        <v>420</v>
      </c>
      <c r="G3211" s="73" t="s">
        <v>9986</v>
      </c>
      <c r="H3211" t="s">
        <v>9593</v>
      </c>
      <c r="I3211" s="123"/>
      <c r="J3211" s="123"/>
      <c r="K3211" s="12" t="s">
        <v>9658</v>
      </c>
      <c r="L3211" s="19" t="s">
        <v>9659</v>
      </c>
      <c r="M3211">
        <v>366.5</v>
      </c>
      <c r="N3211" s="123"/>
      <c r="O3211" t="s">
        <v>9660</v>
      </c>
      <c r="P3211" s="91">
        <v>43025</v>
      </c>
      <c r="Q3211" t="s">
        <v>9661</v>
      </c>
      <c r="R3211" t="s">
        <v>1067</v>
      </c>
      <c r="S3211" s="123"/>
      <c r="T3211" s="123" t="s">
        <v>9989</v>
      </c>
      <c r="U3211" s="123"/>
      <c r="V3211" s="123"/>
    </row>
    <row r="3212" spans="1:22" ht="15" customHeight="1" x14ac:dyDescent="0.25">
      <c r="A3212" s="123" t="s">
        <v>24</v>
      </c>
      <c r="B3212" s="96">
        <v>4419</v>
      </c>
      <c r="C3212" s="12" t="s">
        <v>9991</v>
      </c>
      <c r="D3212" s="123"/>
      <c r="E3212" t="s">
        <v>26</v>
      </c>
      <c r="F3212" t="s">
        <v>707</v>
      </c>
      <c r="G3212" s="73" t="s">
        <v>528</v>
      </c>
      <c r="H3212" t="s">
        <v>9690</v>
      </c>
      <c r="I3212" s="123"/>
      <c r="J3212" s="123"/>
      <c r="K3212" t="s">
        <v>9691</v>
      </c>
      <c r="L3212" t="s">
        <v>9992</v>
      </c>
      <c r="M3212">
        <v>169.5</v>
      </c>
      <c r="N3212" s="123"/>
      <c r="O3212" t="s">
        <v>9693</v>
      </c>
      <c r="P3212" t="s">
        <v>9694</v>
      </c>
      <c r="Q3212" t="s">
        <v>9695</v>
      </c>
      <c r="R3212" t="s">
        <v>1067</v>
      </c>
      <c r="S3212" s="123"/>
      <c r="T3212" s="123" t="s">
        <v>9993</v>
      </c>
      <c r="U3212" s="123"/>
      <c r="V3212" s="123"/>
    </row>
    <row r="3213" spans="1:22" ht="15" customHeight="1" x14ac:dyDescent="0.25">
      <c r="A3213" s="123" t="s">
        <v>24</v>
      </c>
      <c r="B3213" s="96">
        <v>4420</v>
      </c>
      <c r="C3213" s="12" t="s">
        <v>9994</v>
      </c>
      <c r="D3213" s="123"/>
      <c r="E3213" t="s">
        <v>26</v>
      </c>
      <c r="F3213" t="s">
        <v>707</v>
      </c>
      <c r="G3213" s="73" t="s">
        <v>528</v>
      </c>
      <c r="H3213" s="12" t="s">
        <v>74</v>
      </c>
      <c r="I3213" s="123"/>
      <c r="J3213" s="123"/>
      <c r="K3213" t="s">
        <v>9563</v>
      </c>
      <c r="L3213" t="s">
        <v>9564</v>
      </c>
      <c r="M3213">
        <v>271.5</v>
      </c>
      <c r="N3213" s="123"/>
      <c r="O3213" t="s">
        <v>9565</v>
      </c>
      <c r="P3213" s="91">
        <v>42840</v>
      </c>
      <c r="Q3213" t="s">
        <v>9503</v>
      </c>
      <c r="R3213" t="s">
        <v>1067</v>
      </c>
      <c r="S3213" s="123"/>
      <c r="T3213" t="s">
        <v>9995</v>
      </c>
      <c r="U3213" s="123"/>
      <c r="V3213" s="123"/>
    </row>
    <row r="3214" spans="1:22" ht="15" customHeight="1" x14ac:dyDescent="0.25">
      <c r="A3214" s="123" t="s">
        <v>24</v>
      </c>
      <c r="B3214" s="96">
        <v>4421</v>
      </c>
      <c r="C3214" s="12" t="s">
        <v>9996</v>
      </c>
      <c r="D3214" s="123"/>
      <c r="E3214" t="s">
        <v>26</v>
      </c>
      <c r="F3214" t="s">
        <v>707</v>
      </c>
      <c r="G3214" s="73" t="s">
        <v>528</v>
      </c>
      <c r="H3214" t="s">
        <v>9690</v>
      </c>
      <c r="I3214" s="123"/>
      <c r="J3214" s="123"/>
      <c r="K3214" t="s">
        <v>9705</v>
      </c>
      <c r="L3214" t="s">
        <v>9706</v>
      </c>
      <c r="M3214">
        <v>238</v>
      </c>
      <c r="N3214" s="123"/>
      <c r="O3214" t="s">
        <v>9707</v>
      </c>
      <c r="P3214" t="s">
        <v>9694</v>
      </c>
      <c r="Q3214" t="s">
        <v>9695</v>
      </c>
      <c r="R3214" t="s">
        <v>1067</v>
      </c>
      <c r="S3214" s="123"/>
      <c r="T3214" t="s">
        <v>9997</v>
      </c>
      <c r="U3214" s="123"/>
      <c r="V3214" s="123"/>
    </row>
    <row r="3215" spans="1:22" ht="15" customHeight="1" x14ac:dyDescent="0.25">
      <c r="A3215" s="123" t="s">
        <v>24</v>
      </c>
      <c r="B3215" s="96">
        <v>4422</v>
      </c>
      <c r="C3215" s="12" t="s">
        <v>9998</v>
      </c>
      <c r="D3215" s="123"/>
      <c r="E3215" t="s">
        <v>26</v>
      </c>
      <c r="F3215" t="s">
        <v>707</v>
      </c>
      <c r="G3215" s="73" t="s">
        <v>528</v>
      </c>
      <c r="H3215" t="s">
        <v>9690</v>
      </c>
      <c r="I3215" s="123"/>
      <c r="J3215" s="123"/>
      <c r="K3215" t="s">
        <v>9705</v>
      </c>
      <c r="L3215" t="s">
        <v>9706</v>
      </c>
      <c r="M3215">
        <v>238</v>
      </c>
      <c r="N3215" s="123"/>
      <c r="O3215" t="s">
        <v>9707</v>
      </c>
      <c r="P3215" t="s">
        <v>9694</v>
      </c>
      <c r="Q3215" t="s">
        <v>9695</v>
      </c>
      <c r="R3215" t="s">
        <v>1067</v>
      </c>
      <c r="S3215" s="123"/>
      <c r="T3215" t="s">
        <v>9999</v>
      </c>
      <c r="U3215" s="123"/>
      <c r="V3215" s="123"/>
    </row>
    <row r="3216" spans="1:22" ht="15" customHeight="1" x14ac:dyDescent="0.25">
      <c r="A3216" s="123" t="s">
        <v>24</v>
      </c>
      <c r="B3216" s="96">
        <v>4423</v>
      </c>
      <c r="C3216" s="12" t="s">
        <v>10000</v>
      </c>
      <c r="D3216" s="123"/>
      <c r="E3216" t="s">
        <v>26</v>
      </c>
      <c r="F3216" t="s">
        <v>707</v>
      </c>
      <c r="G3216" s="73" t="s">
        <v>528</v>
      </c>
      <c r="H3216" t="s">
        <v>343</v>
      </c>
      <c r="I3216" s="123"/>
      <c r="J3216" s="123"/>
      <c r="K3216" t="s">
        <v>9954</v>
      </c>
      <c r="L3216" s="12" t="s">
        <v>9955</v>
      </c>
      <c r="M3216">
        <v>69</v>
      </c>
      <c r="N3216" s="123"/>
      <c r="O3216" t="s">
        <v>9956</v>
      </c>
      <c r="P3216" t="s">
        <v>9957</v>
      </c>
      <c r="Q3216" s="131" t="s">
        <v>9503</v>
      </c>
      <c r="R3216" t="s">
        <v>1067</v>
      </c>
      <c r="S3216" s="123"/>
      <c r="T3216" t="s">
        <v>34</v>
      </c>
      <c r="U3216" s="123"/>
      <c r="V3216" s="123"/>
    </row>
    <row r="3217" spans="1:22" ht="15" customHeight="1" x14ac:dyDescent="0.25">
      <c r="A3217" s="123" t="s">
        <v>24</v>
      </c>
      <c r="B3217" s="96">
        <v>4424</v>
      </c>
      <c r="C3217" s="12" t="s">
        <v>10001</v>
      </c>
      <c r="D3217" s="123"/>
      <c r="E3217" t="s">
        <v>26</v>
      </c>
      <c r="F3217" t="s">
        <v>10002</v>
      </c>
      <c r="G3217" s="73" t="s">
        <v>528</v>
      </c>
      <c r="H3217" t="s">
        <v>343</v>
      </c>
      <c r="I3217" s="123"/>
      <c r="J3217" s="123"/>
      <c r="K3217" s="131" t="s">
        <v>9567</v>
      </c>
      <c r="L3217" s="131" t="s">
        <v>9568</v>
      </c>
      <c r="M3217" s="131">
        <v>255</v>
      </c>
      <c r="N3217" s="123"/>
      <c r="O3217" s="131" t="s">
        <v>9569</v>
      </c>
      <c r="P3217" s="131" t="s">
        <v>9502</v>
      </c>
      <c r="Q3217" s="131" t="s">
        <v>9503</v>
      </c>
      <c r="R3217" t="s">
        <v>1067</v>
      </c>
      <c r="S3217" s="123"/>
      <c r="T3217" s="123"/>
      <c r="U3217" s="123"/>
      <c r="V3217" s="123"/>
    </row>
    <row r="3218" spans="1:22" ht="15" customHeight="1" x14ac:dyDescent="0.25">
      <c r="A3218" s="123" t="s">
        <v>24</v>
      </c>
      <c r="B3218" s="96">
        <v>4425</v>
      </c>
      <c r="C3218" s="12" t="s">
        <v>10003</v>
      </c>
      <c r="D3218" s="123"/>
      <c r="E3218" t="s">
        <v>26</v>
      </c>
      <c r="F3218" t="s">
        <v>707</v>
      </c>
      <c r="G3218" s="73" t="s">
        <v>528</v>
      </c>
      <c r="H3218" t="s">
        <v>343</v>
      </c>
      <c r="I3218" s="123"/>
      <c r="J3218" s="123"/>
      <c r="K3218" t="s">
        <v>9512</v>
      </c>
      <c r="L3218" s="12" t="s">
        <v>9513</v>
      </c>
      <c r="M3218">
        <v>43</v>
      </c>
      <c r="N3218" s="123"/>
      <c r="O3218" t="s">
        <v>9514</v>
      </c>
      <c r="P3218" s="19" t="s">
        <v>9515</v>
      </c>
      <c r="Q3218" s="131" t="s">
        <v>9503</v>
      </c>
      <c r="R3218" t="s">
        <v>1067</v>
      </c>
      <c r="S3218" s="123"/>
      <c r="T3218" t="s">
        <v>10004</v>
      </c>
      <c r="U3218" s="123"/>
      <c r="V3218" s="123"/>
    </row>
    <row r="3219" spans="1:22" ht="15" customHeight="1" x14ac:dyDescent="0.25">
      <c r="A3219" s="123" t="s">
        <v>24</v>
      </c>
      <c r="B3219" s="96">
        <v>4426</v>
      </c>
      <c r="C3219" s="12" t="s">
        <v>10005</v>
      </c>
      <c r="D3219" s="123"/>
      <c r="E3219" t="s">
        <v>26</v>
      </c>
      <c r="F3219" t="s">
        <v>707</v>
      </c>
      <c r="G3219" s="73" t="s">
        <v>528</v>
      </c>
      <c r="H3219" t="s">
        <v>343</v>
      </c>
      <c r="I3219" s="123"/>
      <c r="J3219" s="123"/>
      <c r="K3219" t="s">
        <v>9517</v>
      </c>
      <c r="L3219" t="s">
        <v>9518</v>
      </c>
      <c r="M3219">
        <v>447</v>
      </c>
      <c r="N3219" s="123"/>
      <c r="O3219" t="s">
        <v>9519</v>
      </c>
      <c r="P3219" t="s">
        <v>9520</v>
      </c>
      <c r="Q3219" s="131" t="s">
        <v>9503</v>
      </c>
      <c r="R3219" t="s">
        <v>1067</v>
      </c>
      <c r="S3219" s="123"/>
      <c r="T3219"/>
      <c r="U3219" s="123"/>
      <c r="V3219" s="123"/>
    </row>
    <row r="3220" spans="1:22" ht="15" customHeight="1" x14ac:dyDescent="0.25">
      <c r="A3220" s="123" t="s">
        <v>24</v>
      </c>
      <c r="B3220" s="96">
        <v>4427</v>
      </c>
      <c r="C3220" s="12" t="s">
        <v>10006</v>
      </c>
      <c r="D3220" s="123"/>
      <c r="E3220" t="s">
        <v>26</v>
      </c>
      <c r="F3220" t="s">
        <v>707</v>
      </c>
      <c r="G3220" s="73" t="s">
        <v>528</v>
      </c>
      <c r="H3220" t="s">
        <v>4302</v>
      </c>
      <c r="I3220" s="123"/>
      <c r="J3220" s="123"/>
      <c r="K3220" t="s">
        <v>9931</v>
      </c>
      <c r="L3220" s="12" t="s">
        <v>9584</v>
      </c>
      <c r="M3220">
        <v>326.5</v>
      </c>
      <c r="N3220" s="123"/>
      <c r="O3220" t="s">
        <v>9585</v>
      </c>
      <c r="P3220" t="s">
        <v>9581</v>
      </c>
      <c r="Q3220" s="131" t="s">
        <v>9503</v>
      </c>
      <c r="R3220" t="s">
        <v>1067</v>
      </c>
      <c r="S3220" s="123"/>
      <c r="T3220" t="s">
        <v>34</v>
      </c>
      <c r="U3220" s="123"/>
      <c r="V3220" s="123"/>
    </row>
    <row r="3221" spans="1:22" ht="15" customHeight="1" x14ac:dyDescent="0.25">
      <c r="A3221" s="123" t="s">
        <v>24</v>
      </c>
      <c r="B3221" s="96">
        <v>4428</v>
      </c>
      <c r="C3221" s="12" t="s">
        <v>10007</v>
      </c>
      <c r="D3221" s="123"/>
      <c r="E3221" t="s">
        <v>26</v>
      </c>
      <c r="F3221" t="s">
        <v>9788</v>
      </c>
      <c r="G3221" s="73" t="s">
        <v>528</v>
      </c>
      <c r="H3221" t="s">
        <v>4302</v>
      </c>
      <c r="I3221" s="123"/>
      <c r="J3221" s="123"/>
      <c r="K3221" t="s">
        <v>9532</v>
      </c>
      <c r="L3221" t="s">
        <v>9533</v>
      </c>
      <c r="M3221">
        <v>254.5</v>
      </c>
      <c r="N3221" s="123"/>
      <c r="O3221" t="s">
        <v>9534</v>
      </c>
      <c r="P3221" t="s">
        <v>9535</v>
      </c>
      <c r="Q3221" s="131" t="s">
        <v>9503</v>
      </c>
      <c r="R3221" t="s">
        <v>1067</v>
      </c>
      <c r="S3221" s="123"/>
      <c r="T3221" s="123" t="s">
        <v>10008</v>
      </c>
      <c r="U3221" s="123"/>
      <c r="V3221" s="123"/>
    </row>
    <row r="3222" spans="1:22" ht="15" customHeight="1" x14ac:dyDescent="0.25">
      <c r="A3222" s="123" t="s">
        <v>24</v>
      </c>
      <c r="B3222" s="96">
        <v>4429</v>
      </c>
      <c r="C3222" s="12" t="s">
        <v>10009</v>
      </c>
      <c r="D3222" s="123"/>
      <c r="E3222" t="s">
        <v>26</v>
      </c>
      <c r="F3222" t="s">
        <v>707</v>
      </c>
      <c r="G3222" s="73" t="s">
        <v>528</v>
      </c>
      <c r="H3222" t="s">
        <v>4302</v>
      </c>
      <c r="I3222" s="123"/>
      <c r="J3222" s="123"/>
      <c r="K3222" t="s">
        <v>9522</v>
      </c>
      <c r="L3222" s="12" t="s">
        <v>9523</v>
      </c>
      <c r="M3222">
        <v>355</v>
      </c>
      <c r="N3222" s="123"/>
      <c r="O3222" t="s">
        <v>10010</v>
      </c>
      <c r="P3222" t="s">
        <v>10011</v>
      </c>
      <c r="Q3222" s="131" t="s">
        <v>9503</v>
      </c>
      <c r="R3222" t="s">
        <v>1067</v>
      </c>
      <c r="S3222" s="123"/>
      <c r="T3222"/>
      <c r="U3222" s="123"/>
      <c r="V3222" s="123"/>
    </row>
    <row r="3223" spans="1:22" ht="15" customHeight="1" x14ac:dyDescent="0.25">
      <c r="A3223" s="123" t="s">
        <v>24</v>
      </c>
      <c r="B3223" s="96">
        <v>4430</v>
      </c>
      <c r="C3223" s="12" t="s">
        <v>10012</v>
      </c>
      <c r="D3223" s="123"/>
      <c r="E3223" t="s">
        <v>26</v>
      </c>
      <c r="F3223" t="s">
        <v>707</v>
      </c>
      <c r="G3223" s="73" t="s">
        <v>528</v>
      </c>
      <c r="H3223" t="s">
        <v>4302</v>
      </c>
      <c r="I3223" s="123"/>
      <c r="J3223" s="123"/>
      <c r="K3223" t="s">
        <v>9833</v>
      </c>
      <c r="L3223" s="12" t="s">
        <v>9528</v>
      </c>
      <c r="M3223">
        <v>352</v>
      </c>
      <c r="N3223" s="123"/>
      <c r="O3223" t="s">
        <v>9529</v>
      </c>
      <c r="P3223" s="19" t="s">
        <v>9530</v>
      </c>
      <c r="Q3223" s="131" t="s">
        <v>9503</v>
      </c>
      <c r="R3223" t="s">
        <v>1067</v>
      </c>
      <c r="S3223" s="123"/>
      <c r="T3223" t="s">
        <v>10013</v>
      </c>
      <c r="U3223" s="123"/>
      <c r="V3223" s="123"/>
    </row>
    <row r="3224" spans="1:22" ht="15" customHeight="1" x14ac:dyDescent="0.25">
      <c r="A3224" s="123" t="s">
        <v>24</v>
      </c>
      <c r="B3224" s="96">
        <v>4431</v>
      </c>
      <c r="C3224" s="12" t="s">
        <v>10014</v>
      </c>
      <c r="D3224" s="123"/>
      <c r="E3224" t="s">
        <v>26</v>
      </c>
      <c r="F3224" t="s">
        <v>707</v>
      </c>
      <c r="G3224" s="73" t="s">
        <v>528</v>
      </c>
      <c r="H3224" t="s">
        <v>4302</v>
      </c>
      <c r="I3224" s="123"/>
      <c r="J3224" s="123"/>
      <c r="K3224" t="s">
        <v>9833</v>
      </c>
      <c r="L3224" s="12" t="s">
        <v>9528</v>
      </c>
      <c r="M3224">
        <v>352</v>
      </c>
      <c r="N3224" s="123"/>
      <c r="O3224" t="s">
        <v>9529</v>
      </c>
      <c r="P3224" s="19" t="s">
        <v>9530</v>
      </c>
      <c r="Q3224" s="131" t="s">
        <v>9503</v>
      </c>
      <c r="R3224" t="s">
        <v>1067</v>
      </c>
      <c r="S3224" s="123"/>
      <c r="T3224"/>
      <c r="U3224" s="123"/>
      <c r="V3224" s="123"/>
    </row>
    <row r="3225" spans="1:22" ht="15" customHeight="1" x14ac:dyDescent="0.25">
      <c r="A3225" s="123" t="s">
        <v>24</v>
      </c>
      <c r="B3225" s="96">
        <v>4432</v>
      </c>
      <c r="C3225" s="12" t="s">
        <v>10015</v>
      </c>
      <c r="D3225" s="123"/>
      <c r="E3225" t="s">
        <v>26</v>
      </c>
      <c r="F3225" t="s">
        <v>707</v>
      </c>
      <c r="G3225" s="73" t="s">
        <v>528</v>
      </c>
      <c r="H3225" t="s">
        <v>4302</v>
      </c>
      <c r="I3225" s="123"/>
      <c r="J3225" s="123"/>
      <c r="K3225" t="s">
        <v>10016</v>
      </c>
      <c r="L3225" t="s">
        <v>9608</v>
      </c>
      <c r="M3225">
        <v>136</v>
      </c>
      <c r="N3225" s="123"/>
      <c r="O3225" t="s">
        <v>9609</v>
      </c>
      <c r="P3225" s="91" t="s">
        <v>9610</v>
      </c>
      <c r="Q3225" s="131" t="s">
        <v>9503</v>
      </c>
      <c r="R3225" t="s">
        <v>1067</v>
      </c>
      <c r="S3225" s="123"/>
      <c r="T3225" t="s">
        <v>10017</v>
      </c>
      <c r="U3225" s="123"/>
      <c r="V3225" s="123"/>
    </row>
    <row r="3226" spans="1:22" ht="15" customHeight="1" x14ac:dyDescent="0.25">
      <c r="A3226" s="123" t="s">
        <v>24</v>
      </c>
      <c r="B3226" s="96">
        <v>4433</v>
      </c>
      <c r="C3226" s="12" t="s">
        <v>10018</v>
      </c>
      <c r="D3226" s="123"/>
      <c r="E3226" t="s">
        <v>26</v>
      </c>
      <c r="F3226" t="s">
        <v>707</v>
      </c>
      <c r="G3226" s="73" t="s">
        <v>528</v>
      </c>
      <c r="H3226" t="s">
        <v>4302</v>
      </c>
      <c r="I3226" s="123"/>
      <c r="J3226" s="123"/>
      <c r="K3226" t="s">
        <v>9537</v>
      </c>
      <c r="L3226" s="12" t="s">
        <v>9538</v>
      </c>
      <c r="M3226">
        <v>322</v>
      </c>
      <c r="N3226" s="123"/>
      <c r="O3226" t="s">
        <v>9539</v>
      </c>
      <c r="P3226" t="s">
        <v>9540</v>
      </c>
      <c r="Q3226" s="131" t="s">
        <v>9503</v>
      </c>
      <c r="R3226" t="s">
        <v>1067</v>
      </c>
      <c r="S3226" s="123"/>
      <c r="T3226" s="123" t="s">
        <v>9929</v>
      </c>
      <c r="U3226" s="123"/>
      <c r="V3226" s="123"/>
    </row>
    <row r="3227" spans="1:22" ht="15" customHeight="1" x14ac:dyDescent="0.25">
      <c r="A3227" s="123" t="s">
        <v>24</v>
      </c>
      <c r="B3227" s="96">
        <v>4434</v>
      </c>
      <c r="C3227" s="12" t="s">
        <v>10019</v>
      </c>
      <c r="D3227" s="123"/>
      <c r="E3227" t="s">
        <v>26</v>
      </c>
      <c r="F3227" t="s">
        <v>707</v>
      </c>
      <c r="G3227" s="73" t="s">
        <v>528</v>
      </c>
      <c r="H3227" t="s">
        <v>4302</v>
      </c>
      <c r="I3227" s="123"/>
      <c r="J3227" s="123"/>
      <c r="K3227" s="134" t="s">
        <v>9578</v>
      </c>
      <c r="L3227" s="126" t="s">
        <v>9579</v>
      </c>
      <c r="M3227" s="123">
        <v>301</v>
      </c>
      <c r="N3227" s="123"/>
      <c r="O3227" s="123" t="s">
        <v>9580</v>
      </c>
      <c r="P3227" s="123" t="s">
        <v>9581</v>
      </c>
      <c r="Q3227" s="127" t="s">
        <v>33</v>
      </c>
      <c r="R3227" t="s">
        <v>1067</v>
      </c>
      <c r="S3227" s="123"/>
      <c r="T3227"/>
      <c r="U3227" s="123"/>
      <c r="V3227" s="123"/>
    </row>
    <row r="3228" spans="1:22" ht="15" customHeight="1" x14ac:dyDescent="0.25">
      <c r="A3228" s="123" t="s">
        <v>24</v>
      </c>
      <c r="B3228" s="96">
        <v>4435</v>
      </c>
      <c r="C3228" s="12" t="s">
        <v>10020</v>
      </c>
      <c r="D3228" s="123"/>
      <c r="E3228" t="s">
        <v>26</v>
      </c>
      <c r="F3228" t="s">
        <v>707</v>
      </c>
      <c r="G3228" s="73" t="s">
        <v>528</v>
      </c>
      <c r="H3228" t="s">
        <v>4302</v>
      </c>
      <c r="I3228" s="123"/>
      <c r="J3228" s="123"/>
      <c r="K3228" s="134" t="s">
        <v>9578</v>
      </c>
      <c r="L3228" s="126" t="s">
        <v>9579</v>
      </c>
      <c r="M3228" s="123">
        <v>301</v>
      </c>
      <c r="N3228" s="123"/>
      <c r="O3228" s="123" t="s">
        <v>9580</v>
      </c>
      <c r="P3228" s="123" t="s">
        <v>9581</v>
      </c>
      <c r="Q3228" s="127" t="s">
        <v>33</v>
      </c>
      <c r="R3228" t="s">
        <v>1067</v>
      </c>
      <c r="S3228" s="123"/>
      <c r="T3228"/>
      <c r="U3228" s="123"/>
      <c r="V3228" s="123"/>
    </row>
    <row r="3229" spans="1:22" ht="15" customHeight="1" x14ac:dyDescent="0.25">
      <c r="A3229" s="123" t="s">
        <v>24</v>
      </c>
      <c r="B3229" s="96">
        <v>4436</v>
      </c>
      <c r="C3229" s="12" t="s">
        <v>10021</v>
      </c>
      <c r="D3229" s="123"/>
      <c r="E3229" t="s">
        <v>26</v>
      </c>
      <c r="F3229" t="s">
        <v>707</v>
      </c>
      <c r="G3229" s="73" t="s">
        <v>528</v>
      </c>
      <c r="H3229" t="s">
        <v>4302</v>
      </c>
      <c r="I3229" s="123"/>
      <c r="J3229" s="123"/>
      <c r="K3229" t="s">
        <v>9542</v>
      </c>
      <c r="L3229" s="12" t="s">
        <v>9543</v>
      </c>
      <c r="M3229">
        <v>211</v>
      </c>
      <c r="N3229" s="123"/>
      <c r="O3229" t="s">
        <v>9544</v>
      </c>
      <c r="P3229" t="s">
        <v>9545</v>
      </c>
      <c r="Q3229" s="131" t="s">
        <v>9503</v>
      </c>
      <c r="R3229" t="s">
        <v>1067</v>
      </c>
      <c r="S3229" s="123"/>
      <c r="T3229"/>
      <c r="U3229" s="123"/>
      <c r="V3229" s="123"/>
    </row>
    <row r="3230" spans="1:22" ht="15" customHeight="1" x14ac:dyDescent="0.25">
      <c r="A3230" s="123" t="s">
        <v>24</v>
      </c>
      <c r="B3230" s="96">
        <v>4437</v>
      </c>
      <c r="C3230" s="12" t="s">
        <v>10022</v>
      </c>
      <c r="D3230" s="123"/>
      <c r="E3230" t="s">
        <v>26</v>
      </c>
      <c r="F3230" t="s">
        <v>9788</v>
      </c>
      <c r="G3230" s="73" t="s">
        <v>528</v>
      </c>
      <c r="H3230" t="s">
        <v>4302</v>
      </c>
      <c r="I3230" s="123"/>
      <c r="J3230" s="123"/>
      <c r="K3230" t="s">
        <v>9915</v>
      </c>
      <c r="L3230" s="12" t="s">
        <v>9589</v>
      </c>
      <c r="M3230">
        <v>185</v>
      </c>
      <c r="N3230" s="123"/>
      <c r="O3230" s="12" t="s">
        <v>9590</v>
      </c>
      <c r="P3230" t="s">
        <v>9591</v>
      </c>
      <c r="Q3230" s="131" t="s">
        <v>9503</v>
      </c>
      <c r="R3230" t="s">
        <v>1067</v>
      </c>
      <c r="S3230" s="123"/>
      <c r="T3230" s="123"/>
      <c r="U3230" s="123"/>
      <c r="V3230" s="123"/>
    </row>
    <row r="3231" spans="1:22" ht="15" customHeight="1" x14ac:dyDescent="0.25">
      <c r="A3231" s="123" t="s">
        <v>24</v>
      </c>
      <c r="B3231" s="96">
        <v>4438</v>
      </c>
      <c r="C3231" s="12" t="s">
        <v>10023</v>
      </c>
      <c r="D3231" s="123"/>
      <c r="E3231" t="s">
        <v>26</v>
      </c>
      <c r="F3231" t="s">
        <v>707</v>
      </c>
      <c r="G3231" s="73" t="s">
        <v>528</v>
      </c>
      <c r="H3231" t="s">
        <v>4302</v>
      </c>
      <c r="I3231" s="123"/>
      <c r="J3231" s="123"/>
      <c r="K3231" t="s">
        <v>9915</v>
      </c>
      <c r="L3231" s="12" t="s">
        <v>9589</v>
      </c>
      <c r="M3231">
        <v>185</v>
      </c>
      <c r="N3231" s="123"/>
      <c r="O3231" s="12" t="s">
        <v>9590</v>
      </c>
      <c r="P3231" t="s">
        <v>9591</v>
      </c>
      <c r="Q3231" s="131" t="s">
        <v>9503</v>
      </c>
      <c r="R3231" t="s">
        <v>1067</v>
      </c>
      <c r="S3231" s="123"/>
      <c r="T3231" t="s">
        <v>10024</v>
      </c>
      <c r="U3231" s="123"/>
      <c r="V3231" s="123"/>
    </row>
    <row r="3232" spans="1:22" ht="15" customHeight="1" x14ac:dyDescent="0.25">
      <c r="A3232" s="123" t="s">
        <v>24</v>
      </c>
      <c r="B3232" s="96">
        <v>4439</v>
      </c>
      <c r="C3232" s="12" t="s">
        <v>10025</v>
      </c>
      <c r="D3232" s="123"/>
      <c r="E3232" t="s">
        <v>26</v>
      </c>
      <c r="F3232" t="s">
        <v>707</v>
      </c>
      <c r="G3232" s="73" t="s">
        <v>528</v>
      </c>
      <c r="H3232" s="12" t="s">
        <v>74</v>
      </c>
      <c r="I3232" s="123"/>
      <c r="J3232" s="123"/>
      <c r="K3232" s="12" t="s">
        <v>9638</v>
      </c>
      <c r="L3232" t="s">
        <v>9639</v>
      </c>
      <c r="M3232">
        <v>467</v>
      </c>
      <c r="N3232" s="123"/>
      <c r="O3232" t="s">
        <v>9640</v>
      </c>
      <c r="P3232" s="91">
        <v>42874</v>
      </c>
      <c r="Q3232" t="s">
        <v>1067</v>
      </c>
      <c r="R3232" t="s">
        <v>1067</v>
      </c>
      <c r="S3232" s="123"/>
      <c r="T3232"/>
      <c r="U3232" s="123"/>
      <c r="V3232" s="123"/>
    </row>
    <row r="3233" spans="1:22" ht="15" customHeight="1" x14ac:dyDescent="0.25">
      <c r="A3233" s="123" t="s">
        <v>24</v>
      </c>
      <c r="B3233" s="96">
        <v>4440</v>
      </c>
      <c r="C3233" s="12" t="s">
        <v>10026</v>
      </c>
      <c r="D3233" s="123"/>
      <c r="E3233" t="s">
        <v>26</v>
      </c>
      <c r="F3233" t="s">
        <v>707</v>
      </c>
      <c r="G3233" s="73" t="s">
        <v>528</v>
      </c>
      <c r="H3233" s="12" t="s">
        <v>74</v>
      </c>
      <c r="I3233" s="123"/>
      <c r="J3233" s="123"/>
      <c r="K3233" s="12" t="s">
        <v>9638</v>
      </c>
      <c r="L3233" t="s">
        <v>9639</v>
      </c>
      <c r="M3233">
        <v>467</v>
      </c>
      <c r="N3233" s="123"/>
      <c r="O3233" t="s">
        <v>9640</v>
      </c>
      <c r="P3233" s="91">
        <v>42874</v>
      </c>
      <c r="Q3233" t="s">
        <v>1067</v>
      </c>
      <c r="R3233" t="s">
        <v>1067</v>
      </c>
      <c r="S3233" s="123"/>
      <c r="T3233"/>
      <c r="U3233" s="123"/>
      <c r="V3233" s="123"/>
    </row>
    <row r="3234" spans="1:22" ht="15" customHeight="1" x14ac:dyDescent="0.25">
      <c r="A3234" s="123" t="s">
        <v>24</v>
      </c>
      <c r="B3234" s="96">
        <v>4441</v>
      </c>
      <c r="C3234" s="12" t="s">
        <v>10027</v>
      </c>
      <c r="D3234" s="123"/>
      <c r="E3234" t="s">
        <v>26</v>
      </c>
      <c r="F3234" t="s">
        <v>707</v>
      </c>
      <c r="G3234" s="73" t="s">
        <v>528</v>
      </c>
      <c r="H3234" s="12" t="s">
        <v>74</v>
      </c>
      <c r="I3234" s="123"/>
      <c r="J3234" s="123"/>
      <c r="K3234" s="12" t="s">
        <v>9647</v>
      </c>
      <c r="L3234" t="s">
        <v>9648</v>
      </c>
      <c r="M3234">
        <v>450</v>
      </c>
      <c r="N3234" s="123"/>
      <c r="O3234" t="s">
        <v>9649</v>
      </c>
      <c r="P3234" s="91">
        <v>43042</v>
      </c>
      <c r="Q3234" t="s">
        <v>1067</v>
      </c>
      <c r="R3234" t="s">
        <v>1067</v>
      </c>
      <c r="S3234" s="123"/>
      <c r="T3234"/>
      <c r="U3234" s="123"/>
      <c r="V3234" s="123"/>
    </row>
    <row r="3235" spans="1:22" ht="15" customHeight="1" x14ac:dyDescent="0.25">
      <c r="A3235" s="123" t="s">
        <v>24</v>
      </c>
      <c r="B3235" s="96">
        <v>4442</v>
      </c>
      <c r="C3235" s="12" t="s">
        <v>10028</v>
      </c>
      <c r="D3235" s="123"/>
      <c r="E3235" t="s">
        <v>26</v>
      </c>
      <c r="F3235" t="s">
        <v>707</v>
      </c>
      <c r="G3235" s="73" t="s">
        <v>528</v>
      </c>
      <c r="H3235" s="12" t="s">
        <v>74</v>
      </c>
      <c r="I3235" s="123"/>
      <c r="J3235" s="123"/>
      <c r="K3235" s="12" t="s">
        <v>9647</v>
      </c>
      <c r="L3235" t="s">
        <v>9648</v>
      </c>
      <c r="M3235">
        <v>450</v>
      </c>
      <c r="N3235" s="123"/>
      <c r="O3235" t="s">
        <v>9649</v>
      </c>
      <c r="P3235" s="91">
        <v>43042</v>
      </c>
      <c r="Q3235" t="s">
        <v>1067</v>
      </c>
      <c r="R3235" t="s">
        <v>1067</v>
      </c>
      <c r="S3235" s="123"/>
      <c r="T3235"/>
      <c r="U3235" s="123"/>
      <c r="V3235" s="123"/>
    </row>
    <row r="3236" spans="1:22" ht="15" customHeight="1" x14ac:dyDescent="0.25">
      <c r="A3236" s="123" t="s">
        <v>24</v>
      </c>
      <c r="B3236" s="96">
        <v>4443</v>
      </c>
      <c r="C3236" s="12" t="s">
        <v>10029</v>
      </c>
      <c r="D3236" s="123"/>
      <c r="E3236" t="s">
        <v>26</v>
      </c>
      <c r="F3236" t="s">
        <v>707</v>
      </c>
      <c r="G3236" s="73" t="s">
        <v>528</v>
      </c>
      <c r="H3236" t="s">
        <v>9690</v>
      </c>
      <c r="I3236" s="123"/>
      <c r="J3236" s="123"/>
      <c r="K3236" t="s">
        <v>9718</v>
      </c>
      <c r="L3236" t="s">
        <v>9719</v>
      </c>
      <c r="M3236">
        <v>128.5</v>
      </c>
      <c r="N3236" s="123"/>
      <c r="O3236" t="s">
        <v>9720</v>
      </c>
      <c r="P3236" t="s">
        <v>9721</v>
      </c>
      <c r="Q3236" t="s">
        <v>9695</v>
      </c>
      <c r="R3236" t="s">
        <v>1067</v>
      </c>
      <c r="S3236" s="123"/>
      <c r="T3236"/>
      <c r="U3236" s="123"/>
      <c r="V3236" s="123"/>
    </row>
    <row r="3237" spans="1:22" ht="15" customHeight="1" x14ac:dyDescent="0.25">
      <c r="A3237" s="123" t="s">
        <v>24</v>
      </c>
      <c r="B3237" s="96">
        <v>4444</v>
      </c>
      <c r="C3237" s="12" t="s">
        <v>10030</v>
      </c>
      <c r="D3237" s="123"/>
      <c r="E3237" t="s">
        <v>26</v>
      </c>
      <c r="F3237" t="s">
        <v>707</v>
      </c>
      <c r="G3237" s="73" t="s">
        <v>528</v>
      </c>
      <c r="H3237" s="12" t="s">
        <v>74</v>
      </c>
      <c r="I3237" s="123"/>
      <c r="J3237" s="123"/>
      <c r="K3237" s="19" t="s">
        <v>9652</v>
      </c>
      <c r="L3237" s="19" t="s">
        <v>9653</v>
      </c>
      <c r="M3237" s="123">
        <v>386</v>
      </c>
      <c r="N3237" s="123"/>
      <c r="O3237" s="123" t="s">
        <v>9654</v>
      </c>
      <c r="P3237" s="130">
        <v>43050</v>
      </c>
      <c r="Q3237" s="123" t="s">
        <v>33</v>
      </c>
      <c r="R3237" t="s">
        <v>1067</v>
      </c>
      <c r="S3237" s="123"/>
      <c r="T3237" s="123"/>
      <c r="U3237" s="123"/>
      <c r="V3237" s="123"/>
    </row>
    <row r="3238" spans="1:22" ht="15" customHeight="1" x14ac:dyDescent="0.25">
      <c r="A3238" s="123" t="s">
        <v>24</v>
      </c>
      <c r="B3238" s="96">
        <v>4445</v>
      </c>
      <c r="C3238" s="12" t="s">
        <v>10031</v>
      </c>
      <c r="D3238" s="123"/>
      <c r="E3238" t="s">
        <v>26</v>
      </c>
      <c r="F3238" t="s">
        <v>707</v>
      </c>
      <c r="G3238" s="73" t="s">
        <v>528</v>
      </c>
      <c r="H3238" t="s">
        <v>9593</v>
      </c>
      <c r="I3238" s="123"/>
      <c r="J3238" s="123"/>
      <c r="K3238" s="19" t="s">
        <v>9663</v>
      </c>
      <c r="L3238" s="123" t="s">
        <v>9664</v>
      </c>
      <c r="M3238" s="123">
        <v>15</v>
      </c>
      <c r="N3238" s="123"/>
      <c r="O3238" s="123" t="s">
        <v>9665</v>
      </c>
      <c r="P3238" s="130">
        <v>43026</v>
      </c>
      <c r="Q3238" s="123" t="s">
        <v>9661</v>
      </c>
      <c r="R3238" t="s">
        <v>1067</v>
      </c>
      <c r="S3238" s="123"/>
      <c r="T3238" s="123" t="s">
        <v>10032</v>
      </c>
      <c r="U3238" s="123"/>
      <c r="V3238" s="123"/>
    </row>
    <row r="3239" spans="1:22" ht="15" customHeight="1" x14ac:dyDescent="0.25">
      <c r="A3239" s="123" t="s">
        <v>24</v>
      </c>
      <c r="B3239" s="96">
        <v>4446</v>
      </c>
      <c r="C3239" s="12" t="s">
        <v>10033</v>
      </c>
      <c r="D3239" s="123"/>
      <c r="E3239" t="s">
        <v>26</v>
      </c>
      <c r="F3239" t="s">
        <v>707</v>
      </c>
      <c r="G3239" s="73" t="s">
        <v>528</v>
      </c>
      <c r="H3239" s="12" t="s">
        <v>74</v>
      </c>
      <c r="I3239" s="123"/>
      <c r="J3239" s="123"/>
      <c r="K3239" t="s">
        <v>9633</v>
      </c>
      <c r="L3239" t="s">
        <v>9634</v>
      </c>
      <c r="M3239">
        <v>262</v>
      </c>
      <c r="N3239" s="123"/>
      <c r="O3239" t="s">
        <v>9635</v>
      </c>
      <c r="P3239" s="91">
        <v>43051</v>
      </c>
      <c r="Q3239" t="s">
        <v>9631</v>
      </c>
      <c r="R3239" t="s">
        <v>1067</v>
      </c>
      <c r="S3239" s="123"/>
      <c r="T3239"/>
      <c r="U3239" s="123"/>
      <c r="V3239" s="123"/>
    </row>
    <row r="3240" spans="1:22" ht="15" customHeight="1" x14ac:dyDescent="0.25">
      <c r="A3240" s="123" t="s">
        <v>24</v>
      </c>
      <c r="B3240" s="96">
        <v>4447</v>
      </c>
      <c r="C3240" t="s">
        <v>10034</v>
      </c>
      <c r="D3240" s="123"/>
      <c r="E3240" t="s">
        <v>26</v>
      </c>
      <c r="F3240" t="s">
        <v>707</v>
      </c>
      <c r="G3240" s="73" t="s">
        <v>528</v>
      </c>
      <c r="H3240" s="12" t="s">
        <v>74</v>
      </c>
      <c r="I3240" s="123"/>
      <c r="J3240" s="123"/>
      <c r="K3240" s="12" t="s">
        <v>9642</v>
      </c>
      <c r="L3240" s="137" t="s">
        <v>9643</v>
      </c>
      <c r="M3240">
        <v>484</v>
      </c>
      <c r="N3240" s="123"/>
      <c r="O3240" t="s">
        <v>9644</v>
      </c>
      <c r="P3240" s="91">
        <v>42824</v>
      </c>
      <c r="Q3240" t="s">
        <v>9645</v>
      </c>
      <c r="R3240" t="s">
        <v>1067</v>
      </c>
      <c r="S3240" s="123"/>
      <c r="T3240" s="123"/>
      <c r="U3240" s="123"/>
      <c r="V3240" s="123"/>
    </row>
    <row r="3241" spans="1:22" ht="15" customHeight="1" x14ac:dyDescent="0.25">
      <c r="A3241" s="123" t="s">
        <v>24</v>
      </c>
      <c r="B3241" s="96">
        <v>4448</v>
      </c>
      <c r="C3241" t="s">
        <v>10035</v>
      </c>
      <c r="D3241" s="123"/>
      <c r="E3241" t="s">
        <v>26</v>
      </c>
      <c r="F3241" t="s">
        <v>707</v>
      </c>
      <c r="G3241" s="73" t="s">
        <v>528</v>
      </c>
      <c r="H3241" t="s">
        <v>9690</v>
      </c>
      <c r="I3241" s="123"/>
      <c r="J3241" s="123"/>
      <c r="K3241" t="s">
        <v>9718</v>
      </c>
      <c r="L3241" t="s">
        <v>9719</v>
      </c>
      <c r="M3241">
        <v>128.5</v>
      </c>
      <c r="N3241" s="123"/>
      <c r="O3241" t="s">
        <v>9720</v>
      </c>
      <c r="P3241" t="s">
        <v>9721</v>
      </c>
      <c r="Q3241" t="s">
        <v>9695</v>
      </c>
      <c r="R3241" t="s">
        <v>1067</v>
      </c>
      <c r="S3241" s="123"/>
      <c r="T3241" s="123"/>
      <c r="U3241" s="123"/>
      <c r="V3241" s="123"/>
    </row>
    <row r="3242" spans="1:22" ht="15" customHeight="1" x14ac:dyDescent="0.25">
      <c r="A3242" s="123" t="s">
        <v>24</v>
      </c>
      <c r="B3242" s="96">
        <v>4449</v>
      </c>
      <c r="C3242" t="s">
        <v>10036</v>
      </c>
      <c r="D3242" s="123"/>
      <c r="E3242" t="s">
        <v>26</v>
      </c>
      <c r="F3242" t="s">
        <v>9770</v>
      </c>
      <c r="G3242" s="73" t="s">
        <v>4934</v>
      </c>
      <c r="H3242" t="s">
        <v>4302</v>
      </c>
      <c r="I3242" s="123"/>
      <c r="J3242" s="123"/>
      <c r="K3242" t="s">
        <v>9915</v>
      </c>
      <c r="L3242" s="12" t="s">
        <v>9589</v>
      </c>
      <c r="M3242">
        <v>185</v>
      </c>
      <c r="N3242" s="123"/>
      <c r="O3242" s="12" t="s">
        <v>9590</v>
      </c>
      <c r="P3242" t="s">
        <v>9591</v>
      </c>
      <c r="Q3242" s="131" t="s">
        <v>9503</v>
      </c>
      <c r="R3242" t="s">
        <v>1067</v>
      </c>
      <c r="S3242" s="123"/>
      <c r="T3242" t="s">
        <v>10037</v>
      </c>
      <c r="U3242" s="123"/>
      <c r="V3242" s="123"/>
    </row>
    <row r="3243" spans="1:22" ht="15" customHeight="1" x14ac:dyDescent="0.25">
      <c r="A3243" s="123" t="s">
        <v>24</v>
      </c>
      <c r="B3243" s="96">
        <v>4450</v>
      </c>
      <c r="C3243" t="s">
        <v>10038</v>
      </c>
      <c r="D3243" s="123"/>
      <c r="E3243" t="s">
        <v>26</v>
      </c>
      <c r="F3243" t="s">
        <v>9770</v>
      </c>
      <c r="G3243" s="73" t="s">
        <v>4934</v>
      </c>
      <c r="H3243" t="s">
        <v>4302</v>
      </c>
      <c r="I3243" s="123"/>
      <c r="J3243" s="123"/>
      <c r="K3243" t="s">
        <v>9931</v>
      </c>
      <c r="L3243" s="12" t="s">
        <v>9584</v>
      </c>
      <c r="M3243">
        <v>326.5</v>
      </c>
      <c r="N3243" s="123"/>
      <c r="O3243" t="s">
        <v>9585</v>
      </c>
      <c r="P3243" t="s">
        <v>9581</v>
      </c>
      <c r="Q3243" s="131" t="s">
        <v>9503</v>
      </c>
      <c r="R3243" t="s">
        <v>1067</v>
      </c>
      <c r="S3243" s="123"/>
      <c r="T3243" t="s">
        <v>10039</v>
      </c>
      <c r="U3243" s="123"/>
      <c r="V3243" s="123"/>
    </row>
    <row r="3244" spans="1:22" ht="15" customHeight="1" x14ac:dyDescent="0.25">
      <c r="A3244" s="123" t="s">
        <v>24</v>
      </c>
      <c r="B3244" s="96">
        <v>4451</v>
      </c>
      <c r="C3244" t="s">
        <v>10040</v>
      </c>
      <c r="D3244"/>
      <c r="E3244" t="s">
        <v>26</v>
      </c>
      <c r="F3244" t="s">
        <v>9770</v>
      </c>
      <c r="G3244" s="73" t="s">
        <v>4934</v>
      </c>
      <c r="H3244" s="12" t="s">
        <v>74</v>
      </c>
      <c r="I3244" s="123"/>
      <c r="J3244" s="123"/>
      <c r="K3244" t="s">
        <v>9563</v>
      </c>
      <c r="L3244" t="s">
        <v>9564</v>
      </c>
      <c r="M3244">
        <v>271.5</v>
      </c>
      <c r="N3244" s="123"/>
      <c r="O3244" t="s">
        <v>9565</v>
      </c>
      <c r="P3244" s="91">
        <v>42840</v>
      </c>
      <c r="Q3244" t="s">
        <v>9503</v>
      </c>
      <c r="R3244" t="s">
        <v>1067</v>
      </c>
      <c r="S3244" s="123"/>
      <c r="T3244" t="s">
        <v>10041</v>
      </c>
      <c r="U3244" s="123"/>
      <c r="V3244" s="123"/>
    </row>
    <row r="3245" spans="1:22" ht="15" customHeight="1" x14ac:dyDescent="0.25">
      <c r="A3245" s="123" t="s">
        <v>24</v>
      </c>
      <c r="B3245" s="96">
        <v>4452</v>
      </c>
      <c r="C3245" t="s">
        <v>10042</v>
      </c>
      <c r="D3245" s="123"/>
      <c r="E3245" t="s">
        <v>26</v>
      </c>
      <c r="F3245" t="s">
        <v>9770</v>
      </c>
      <c r="G3245" s="73" t="s">
        <v>4934</v>
      </c>
      <c r="H3245" t="s">
        <v>199</v>
      </c>
      <c r="I3245" s="123"/>
      <c r="J3245" s="123"/>
      <c r="K3245" s="123" t="s">
        <v>9736</v>
      </c>
      <c r="L3245" s="123" t="s">
        <v>9737</v>
      </c>
      <c r="M3245" s="123">
        <v>225</v>
      </c>
      <c r="N3245" s="123"/>
      <c r="O3245" s="123" t="s">
        <v>9738</v>
      </c>
      <c r="P3245" s="123" t="s">
        <v>9739</v>
      </c>
      <c r="Q3245" s="123" t="s">
        <v>9695</v>
      </c>
      <c r="R3245" t="s">
        <v>1067</v>
      </c>
      <c r="S3245" s="123"/>
      <c r="T3245" s="123" t="s">
        <v>9971</v>
      </c>
      <c r="U3245" s="123"/>
      <c r="V3245" s="123"/>
    </row>
    <row r="3246" spans="1:22" ht="15" customHeight="1" x14ac:dyDescent="0.25">
      <c r="A3246" s="123" t="s">
        <v>24</v>
      </c>
      <c r="B3246" s="96">
        <v>4453</v>
      </c>
      <c r="C3246" t="s">
        <v>10043</v>
      </c>
      <c r="D3246" s="123"/>
      <c r="E3246" t="s">
        <v>26</v>
      </c>
      <c r="F3246" t="s">
        <v>9770</v>
      </c>
      <c r="G3246" s="73" t="s">
        <v>4934</v>
      </c>
      <c r="H3246" t="s">
        <v>343</v>
      </c>
      <c r="I3246" s="123"/>
      <c r="J3246" s="123"/>
      <c r="K3246" t="s">
        <v>9512</v>
      </c>
      <c r="L3246" s="12" t="s">
        <v>9513</v>
      </c>
      <c r="M3246">
        <v>43</v>
      </c>
      <c r="N3246" s="123"/>
      <c r="O3246" t="s">
        <v>9514</v>
      </c>
      <c r="P3246" s="19" t="s">
        <v>9515</v>
      </c>
      <c r="Q3246" s="131" t="s">
        <v>9503</v>
      </c>
      <c r="R3246" t="s">
        <v>1067</v>
      </c>
      <c r="S3246" s="123"/>
      <c r="T3246" t="s">
        <v>10039</v>
      </c>
      <c r="U3246" s="123"/>
      <c r="V3246" s="123"/>
    </row>
    <row r="3247" spans="1:22" ht="15" customHeight="1" x14ac:dyDescent="0.25">
      <c r="A3247" s="123" t="s">
        <v>24</v>
      </c>
      <c r="B3247" s="96">
        <v>4454</v>
      </c>
      <c r="C3247" t="s">
        <v>10044</v>
      </c>
      <c r="D3247" s="123"/>
      <c r="E3247" t="s">
        <v>26</v>
      </c>
      <c r="F3247" t="s">
        <v>9770</v>
      </c>
      <c r="G3247" s="73" t="s">
        <v>4934</v>
      </c>
      <c r="H3247" s="12" t="s">
        <v>74</v>
      </c>
      <c r="I3247" s="123"/>
      <c r="J3247" s="123"/>
      <c r="K3247" s="12" t="s">
        <v>9642</v>
      </c>
      <c r="L3247" s="137" t="s">
        <v>9643</v>
      </c>
      <c r="M3247">
        <v>483</v>
      </c>
      <c r="N3247" s="123"/>
      <c r="O3247" t="s">
        <v>9644</v>
      </c>
      <c r="P3247" s="91">
        <v>42823</v>
      </c>
      <c r="Q3247" t="s">
        <v>9645</v>
      </c>
      <c r="R3247" t="s">
        <v>1067</v>
      </c>
      <c r="S3247" s="123"/>
      <c r="T3247" t="s">
        <v>10045</v>
      </c>
      <c r="U3247" s="123"/>
      <c r="V3247" s="123"/>
    </row>
    <row r="3248" spans="1:22" ht="15" customHeight="1" x14ac:dyDescent="0.25">
      <c r="A3248" s="123" t="s">
        <v>24</v>
      </c>
      <c r="B3248" s="96">
        <v>4455</v>
      </c>
      <c r="C3248" t="s">
        <v>10046</v>
      </c>
      <c r="D3248" s="123"/>
      <c r="E3248" t="s">
        <v>26</v>
      </c>
      <c r="F3248" t="s">
        <v>9770</v>
      </c>
      <c r="G3248" s="73" t="s">
        <v>4934</v>
      </c>
      <c r="H3248" t="s">
        <v>9593</v>
      </c>
      <c r="I3248" s="123"/>
      <c r="J3248" s="123"/>
      <c r="K3248" s="12" t="s">
        <v>9658</v>
      </c>
      <c r="L3248" s="19" t="s">
        <v>9659</v>
      </c>
      <c r="M3248">
        <v>366.5</v>
      </c>
      <c r="N3248" s="123"/>
      <c r="O3248" t="s">
        <v>9660</v>
      </c>
      <c r="P3248" s="91">
        <v>43025</v>
      </c>
      <c r="Q3248" t="s">
        <v>9661</v>
      </c>
      <c r="R3248" t="s">
        <v>1067</v>
      </c>
      <c r="S3248" s="123"/>
      <c r="T3248" t="s">
        <v>10047</v>
      </c>
      <c r="U3248" s="123"/>
      <c r="V3248" s="123"/>
    </row>
    <row r="3249" spans="1:22" ht="15" customHeight="1" x14ac:dyDescent="0.25">
      <c r="A3249" s="123" t="s">
        <v>24</v>
      </c>
      <c r="B3249" s="96">
        <v>4456</v>
      </c>
      <c r="C3249" t="s">
        <v>10048</v>
      </c>
      <c r="D3249" s="123"/>
      <c r="E3249" t="s">
        <v>26</v>
      </c>
      <c r="F3249" t="s">
        <v>9770</v>
      </c>
      <c r="G3249" s="73" t="s">
        <v>4934</v>
      </c>
      <c r="H3249" t="s">
        <v>9593</v>
      </c>
      <c r="I3249" s="123"/>
      <c r="J3249" s="123"/>
      <c r="K3249" t="s">
        <v>9681</v>
      </c>
      <c r="L3249" s="19" t="s">
        <v>9682</v>
      </c>
      <c r="M3249">
        <v>91</v>
      </c>
      <c r="N3249" s="123"/>
      <c r="O3249" t="s">
        <v>9683</v>
      </c>
      <c r="P3249" s="91">
        <v>43024</v>
      </c>
      <c r="Q3249" t="s">
        <v>9597</v>
      </c>
      <c r="R3249" t="s">
        <v>1067</v>
      </c>
      <c r="S3249" s="123"/>
      <c r="T3249" t="s">
        <v>10047</v>
      </c>
      <c r="U3249" s="123"/>
      <c r="V3249" s="123"/>
    </row>
    <row r="3250" spans="1:22" ht="15" customHeight="1" x14ac:dyDescent="0.25">
      <c r="A3250" s="123" t="s">
        <v>24</v>
      </c>
      <c r="B3250" s="96">
        <v>4457</v>
      </c>
      <c r="C3250" t="s">
        <v>10049</v>
      </c>
      <c r="D3250" s="123"/>
      <c r="E3250" t="s">
        <v>26</v>
      </c>
      <c r="F3250" t="s">
        <v>9770</v>
      </c>
      <c r="G3250" s="73" t="s">
        <v>4934</v>
      </c>
      <c r="H3250" t="s">
        <v>9593</v>
      </c>
      <c r="I3250" s="123"/>
      <c r="J3250" s="123"/>
      <c r="K3250" t="s">
        <v>9616</v>
      </c>
      <c r="L3250" s="19" t="s">
        <v>9617</v>
      </c>
      <c r="M3250">
        <v>163.4</v>
      </c>
      <c r="N3250" s="123"/>
      <c r="O3250" t="s">
        <v>9618</v>
      </c>
      <c r="P3250" s="91">
        <v>43023</v>
      </c>
      <c r="Q3250" t="s">
        <v>9597</v>
      </c>
      <c r="R3250" t="s">
        <v>1067</v>
      </c>
      <c r="S3250" s="123"/>
      <c r="T3250" t="s">
        <v>10050</v>
      </c>
      <c r="U3250" s="123"/>
      <c r="V3250" s="123"/>
    </row>
    <row r="3251" spans="1:22" ht="15" customHeight="1" x14ac:dyDescent="0.25">
      <c r="A3251" s="123" t="s">
        <v>24</v>
      </c>
      <c r="B3251" s="96">
        <v>4458</v>
      </c>
      <c r="C3251" t="s">
        <v>10051</v>
      </c>
      <c r="D3251" s="123"/>
      <c r="E3251" t="s">
        <v>26</v>
      </c>
      <c r="F3251" t="s">
        <v>10052</v>
      </c>
      <c r="G3251" s="73" t="s">
        <v>10053</v>
      </c>
      <c r="H3251" t="s">
        <v>343</v>
      </c>
      <c r="I3251" s="123"/>
      <c r="J3251" s="123"/>
      <c r="K3251" t="s">
        <v>9954</v>
      </c>
      <c r="L3251" s="12" t="s">
        <v>9955</v>
      </c>
      <c r="M3251">
        <v>69</v>
      </c>
      <c r="N3251" s="123"/>
      <c r="O3251" t="s">
        <v>9956</v>
      </c>
      <c r="P3251" t="s">
        <v>9957</v>
      </c>
      <c r="Q3251" s="131" t="s">
        <v>9503</v>
      </c>
      <c r="R3251" t="s">
        <v>1067</v>
      </c>
      <c r="S3251" s="123"/>
      <c r="T3251" t="s">
        <v>10054</v>
      </c>
      <c r="U3251" s="123"/>
      <c r="V3251" s="123"/>
    </row>
    <row r="3252" spans="1:22" ht="15" customHeight="1" x14ac:dyDescent="0.25">
      <c r="A3252" s="123" t="s">
        <v>24</v>
      </c>
      <c r="B3252" s="96">
        <v>4459</v>
      </c>
      <c r="C3252" t="s">
        <v>10055</v>
      </c>
      <c r="D3252" s="123"/>
      <c r="E3252" t="s">
        <v>26</v>
      </c>
      <c r="F3252" t="s">
        <v>411</v>
      </c>
      <c r="G3252" s="73" t="s">
        <v>10053</v>
      </c>
      <c r="H3252" t="s">
        <v>343</v>
      </c>
      <c r="I3252" s="123"/>
      <c r="J3252" s="123"/>
      <c r="K3252" t="s">
        <v>9954</v>
      </c>
      <c r="L3252" s="12" t="s">
        <v>9955</v>
      </c>
      <c r="M3252">
        <v>69</v>
      </c>
      <c r="N3252" s="123"/>
      <c r="O3252" t="s">
        <v>9956</v>
      </c>
      <c r="P3252" t="s">
        <v>9957</v>
      </c>
      <c r="Q3252" s="131" t="s">
        <v>9503</v>
      </c>
      <c r="R3252" t="s">
        <v>1067</v>
      </c>
      <c r="S3252" s="123"/>
      <c r="T3252" s="123" t="s">
        <v>10056</v>
      </c>
      <c r="U3252" s="123"/>
      <c r="V3252" s="123"/>
    </row>
    <row r="3253" spans="1:22" ht="15" customHeight="1" x14ac:dyDescent="0.25">
      <c r="A3253" s="123" t="s">
        <v>24</v>
      </c>
      <c r="B3253" s="96">
        <v>4460</v>
      </c>
      <c r="C3253" t="s">
        <v>10057</v>
      </c>
      <c r="D3253" s="123"/>
      <c r="E3253" t="s">
        <v>26</v>
      </c>
      <c r="F3253" t="s">
        <v>411</v>
      </c>
      <c r="G3253" s="73" t="s">
        <v>10053</v>
      </c>
      <c r="H3253" s="12" t="s">
        <v>74</v>
      </c>
      <c r="I3253" s="123"/>
      <c r="J3253" s="123"/>
      <c r="K3253" s="19" t="s">
        <v>9652</v>
      </c>
      <c r="L3253" s="19" t="s">
        <v>9653</v>
      </c>
      <c r="M3253" s="123">
        <v>386</v>
      </c>
      <c r="N3253" s="123"/>
      <c r="O3253" s="123" t="s">
        <v>9654</v>
      </c>
      <c r="P3253" s="130">
        <v>43050</v>
      </c>
      <c r="Q3253" s="123" t="s">
        <v>33</v>
      </c>
      <c r="R3253" t="s">
        <v>1067</v>
      </c>
      <c r="S3253" s="123"/>
      <c r="T3253" s="123"/>
      <c r="U3253" s="123"/>
      <c r="V3253" s="123"/>
    </row>
    <row r="3254" spans="1:22" ht="15" customHeight="1" x14ac:dyDescent="0.25">
      <c r="A3254" s="123" t="s">
        <v>24</v>
      </c>
      <c r="B3254" s="96">
        <v>4461</v>
      </c>
      <c r="C3254" t="s">
        <v>10058</v>
      </c>
      <c r="D3254" s="123"/>
      <c r="E3254" t="s">
        <v>26</v>
      </c>
      <c r="F3254" t="s">
        <v>10059</v>
      </c>
      <c r="G3254" s="73" t="s">
        <v>10053</v>
      </c>
      <c r="H3254" t="s">
        <v>9690</v>
      </c>
      <c r="I3254" s="123"/>
      <c r="J3254" s="123"/>
      <c r="K3254" s="12" t="s">
        <v>9711</v>
      </c>
      <c r="L3254" s="135" t="s">
        <v>9712</v>
      </c>
      <c r="M3254">
        <v>149</v>
      </c>
      <c r="N3254"/>
      <c r="O3254" t="s">
        <v>9713</v>
      </c>
      <c r="P3254" t="s">
        <v>9702</v>
      </c>
      <c r="Q3254" t="s">
        <v>9695</v>
      </c>
      <c r="R3254" t="s">
        <v>1067</v>
      </c>
      <c r="S3254" s="123"/>
      <c r="T3254" s="123"/>
      <c r="U3254" s="123"/>
      <c r="V3254" s="123"/>
    </row>
    <row r="3255" spans="1:22" ht="15" customHeight="1" x14ac:dyDescent="0.25">
      <c r="A3255" s="123" t="s">
        <v>24</v>
      </c>
      <c r="B3255" s="96">
        <v>4462</v>
      </c>
      <c r="C3255" t="s">
        <v>10060</v>
      </c>
      <c r="D3255" s="123"/>
      <c r="E3255" t="s">
        <v>26</v>
      </c>
      <c r="F3255" t="s">
        <v>10061</v>
      </c>
      <c r="G3255" s="73" t="s">
        <v>10053</v>
      </c>
      <c r="H3255" t="s">
        <v>9690</v>
      </c>
      <c r="I3255" s="123"/>
      <c r="J3255" s="123"/>
      <c r="K3255" t="s">
        <v>9705</v>
      </c>
      <c r="L3255" t="s">
        <v>9706</v>
      </c>
      <c r="M3255">
        <v>238</v>
      </c>
      <c r="N3255"/>
      <c r="O3255" t="s">
        <v>9707</v>
      </c>
      <c r="P3255" t="s">
        <v>9694</v>
      </c>
      <c r="Q3255" t="s">
        <v>9695</v>
      </c>
      <c r="R3255" t="s">
        <v>1067</v>
      </c>
      <c r="S3255" s="123"/>
      <c r="T3255" s="123" t="s">
        <v>10062</v>
      </c>
      <c r="U3255" s="123"/>
      <c r="V3255" s="123"/>
    </row>
    <row r="3256" spans="1:22" ht="15" customHeight="1" x14ac:dyDescent="0.25">
      <c r="A3256" s="123" t="s">
        <v>24</v>
      </c>
      <c r="B3256" s="96">
        <v>4463</v>
      </c>
      <c r="C3256" t="s">
        <v>10063</v>
      </c>
      <c r="D3256" s="123"/>
      <c r="E3256" t="s">
        <v>26</v>
      </c>
      <c r="F3256" t="s">
        <v>10064</v>
      </c>
      <c r="G3256" s="73" t="s">
        <v>10065</v>
      </c>
      <c r="H3256" t="s">
        <v>10066</v>
      </c>
      <c r="I3256" s="123"/>
      <c r="J3256" s="123"/>
      <c r="K3256" t="s">
        <v>9725</v>
      </c>
      <c r="L3256" t="s">
        <v>9726</v>
      </c>
      <c r="M3256">
        <v>349.5</v>
      </c>
      <c r="N3256"/>
      <c r="O3256" t="s">
        <v>9727</v>
      </c>
      <c r="P3256" t="s">
        <v>9721</v>
      </c>
      <c r="Q3256" t="s">
        <v>9695</v>
      </c>
      <c r="R3256" t="s">
        <v>9695</v>
      </c>
      <c r="S3256" s="123"/>
      <c r="T3256" s="123" t="s">
        <v>10067</v>
      </c>
      <c r="U3256" s="123"/>
      <c r="V3256" s="123"/>
    </row>
    <row r="3257" spans="1:22" ht="15" customHeight="1" x14ac:dyDescent="0.25">
      <c r="A3257" s="123" t="s">
        <v>24</v>
      </c>
      <c r="B3257" s="96">
        <v>4464</v>
      </c>
      <c r="C3257" t="s">
        <v>10068</v>
      </c>
      <c r="D3257" s="123"/>
      <c r="E3257" t="s">
        <v>26</v>
      </c>
      <c r="F3257" t="s">
        <v>10064</v>
      </c>
      <c r="G3257" s="73" t="s">
        <v>10065</v>
      </c>
      <c r="H3257" t="s">
        <v>10066</v>
      </c>
      <c r="I3257" s="123"/>
      <c r="J3257" s="123"/>
      <c r="K3257" t="s">
        <v>9725</v>
      </c>
      <c r="L3257" t="s">
        <v>9726</v>
      </c>
      <c r="M3257">
        <v>349.5</v>
      </c>
      <c r="N3257"/>
      <c r="O3257" t="s">
        <v>9727</v>
      </c>
      <c r="P3257" t="s">
        <v>9721</v>
      </c>
      <c r="Q3257" t="s">
        <v>9695</v>
      </c>
      <c r="R3257" t="s">
        <v>9695</v>
      </c>
      <c r="S3257" s="123"/>
      <c r="T3257" s="123" t="s">
        <v>10067</v>
      </c>
      <c r="U3257" s="123"/>
      <c r="V3257" s="123"/>
    </row>
    <row r="3258" spans="1:22" ht="15" customHeight="1" x14ac:dyDescent="0.25">
      <c r="A3258" s="123" t="s">
        <v>24</v>
      </c>
      <c r="B3258" s="96">
        <v>4465</v>
      </c>
      <c r="C3258" t="s">
        <v>10069</v>
      </c>
      <c r="D3258" s="123"/>
      <c r="E3258" t="s">
        <v>26</v>
      </c>
      <c r="F3258" t="s">
        <v>2312</v>
      </c>
      <c r="G3258" s="73" t="s">
        <v>10065</v>
      </c>
      <c r="H3258" t="s">
        <v>10066</v>
      </c>
      <c r="I3258" s="123"/>
      <c r="J3258" s="123"/>
      <c r="K3258" t="s">
        <v>9718</v>
      </c>
      <c r="L3258" t="s">
        <v>9719</v>
      </c>
      <c r="M3258">
        <v>128.5</v>
      </c>
      <c r="N3258"/>
      <c r="O3258" t="s">
        <v>9720</v>
      </c>
      <c r="P3258" t="s">
        <v>9721</v>
      </c>
      <c r="Q3258" t="s">
        <v>9695</v>
      </c>
      <c r="R3258" t="s">
        <v>9695</v>
      </c>
      <c r="S3258" s="123"/>
      <c r="T3258" s="123" t="s">
        <v>10067</v>
      </c>
      <c r="U3258" s="123"/>
      <c r="V3258" s="123"/>
    </row>
    <row r="3259" spans="1:22" ht="15" customHeight="1" x14ac:dyDescent="0.25">
      <c r="A3259" s="123" t="s">
        <v>24</v>
      </c>
      <c r="B3259" s="96">
        <v>4466</v>
      </c>
      <c r="C3259" t="s">
        <v>10070</v>
      </c>
      <c r="D3259" s="123"/>
      <c r="E3259" t="s">
        <v>26</v>
      </c>
      <c r="F3259" t="s">
        <v>2312</v>
      </c>
      <c r="G3259" s="73" t="s">
        <v>10065</v>
      </c>
      <c r="H3259" t="s">
        <v>10066</v>
      </c>
      <c r="I3259" s="123"/>
      <c r="J3259" s="123"/>
      <c r="K3259" t="s">
        <v>9699</v>
      </c>
      <c r="L3259" t="s">
        <v>9700</v>
      </c>
      <c r="M3259">
        <v>180</v>
      </c>
      <c r="N3259"/>
      <c r="O3259" t="s">
        <v>9701</v>
      </c>
      <c r="P3259" t="s">
        <v>9702</v>
      </c>
      <c r="Q3259" t="s">
        <v>9695</v>
      </c>
      <c r="R3259" t="s">
        <v>9695</v>
      </c>
      <c r="S3259" s="123"/>
      <c r="T3259" s="123"/>
      <c r="U3259" s="123"/>
      <c r="V3259" s="123"/>
    </row>
    <row r="3260" spans="1:22" ht="15" customHeight="1" x14ac:dyDescent="0.25">
      <c r="A3260" s="123" t="s">
        <v>24</v>
      </c>
      <c r="B3260" s="96">
        <v>4467</v>
      </c>
      <c r="C3260" t="s">
        <v>10071</v>
      </c>
      <c r="D3260" s="123"/>
      <c r="E3260" t="s">
        <v>26</v>
      </c>
      <c r="F3260" t="s">
        <v>2312</v>
      </c>
      <c r="G3260" s="73" t="s">
        <v>10065</v>
      </c>
      <c r="H3260" t="s">
        <v>10066</v>
      </c>
      <c r="I3260" s="123"/>
      <c r="J3260" s="123"/>
      <c r="K3260" t="s">
        <v>9699</v>
      </c>
      <c r="L3260" t="s">
        <v>9700</v>
      </c>
      <c r="M3260">
        <v>180</v>
      </c>
      <c r="N3260" s="123"/>
      <c r="O3260" t="s">
        <v>9701</v>
      </c>
      <c r="P3260" t="s">
        <v>9702</v>
      </c>
      <c r="Q3260" t="s">
        <v>9695</v>
      </c>
      <c r="R3260" t="s">
        <v>9695</v>
      </c>
      <c r="S3260" s="123"/>
      <c r="T3260" s="123"/>
      <c r="U3260" s="123"/>
      <c r="V3260" s="123"/>
    </row>
    <row r="3261" spans="1:22" ht="15" customHeight="1" x14ac:dyDescent="0.25">
      <c r="A3261" s="123" t="s">
        <v>24</v>
      </c>
      <c r="B3261" s="96">
        <v>4468</v>
      </c>
      <c r="C3261" t="s">
        <v>10072</v>
      </c>
      <c r="D3261" s="123"/>
      <c r="E3261" t="s">
        <v>26</v>
      </c>
      <c r="F3261" t="s">
        <v>2312</v>
      </c>
      <c r="G3261" s="73" t="s">
        <v>10065</v>
      </c>
      <c r="H3261" s="12" t="s">
        <v>74</v>
      </c>
      <c r="I3261" s="123"/>
      <c r="J3261" s="123"/>
      <c r="K3261" s="19" t="s">
        <v>9652</v>
      </c>
      <c r="L3261" s="123" t="s">
        <v>9653</v>
      </c>
      <c r="M3261" s="123">
        <v>386</v>
      </c>
      <c r="N3261" s="123"/>
      <c r="O3261" s="123" t="s">
        <v>9654</v>
      </c>
      <c r="P3261" s="130">
        <v>43050</v>
      </c>
      <c r="Q3261" s="123" t="s">
        <v>33</v>
      </c>
      <c r="R3261" s="123" t="s">
        <v>33</v>
      </c>
      <c r="S3261" s="123"/>
      <c r="T3261" s="123"/>
      <c r="U3261" s="123"/>
      <c r="V3261" s="123"/>
    </row>
    <row r="3262" spans="1:22" ht="15" customHeight="1" x14ac:dyDescent="0.25">
      <c r="A3262" s="123" t="s">
        <v>24</v>
      </c>
      <c r="B3262" s="96">
        <v>4469</v>
      </c>
      <c r="C3262" t="s">
        <v>10073</v>
      </c>
      <c r="D3262" s="123"/>
      <c r="E3262" t="s">
        <v>26</v>
      </c>
      <c r="F3262" t="s">
        <v>2312</v>
      </c>
      <c r="G3262" s="73" t="s">
        <v>10065</v>
      </c>
      <c r="H3262" s="12" t="s">
        <v>74</v>
      </c>
      <c r="I3262" s="123"/>
      <c r="J3262" s="123"/>
      <c r="K3262" s="19" t="s">
        <v>9652</v>
      </c>
      <c r="L3262" s="123" t="s">
        <v>9653</v>
      </c>
      <c r="M3262" s="123">
        <v>386</v>
      </c>
      <c r="N3262" s="123"/>
      <c r="O3262" s="123" t="s">
        <v>9654</v>
      </c>
      <c r="P3262" s="130">
        <v>43050</v>
      </c>
      <c r="Q3262" s="123" t="s">
        <v>33</v>
      </c>
      <c r="R3262" s="123" t="s">
        <v>33</v>
      </c>
      <c r="S3262" s="123"/>
      <c r="T3262" s="123"/>
      <c r="U3262" s="123"/>
      <c r="V3262" s="123"/>
    </row>
    <row r="3263" spans="1:22" ht="15" customHeight="1" x14ac:dyDescent="0.25">
      <c r="A3263" s="123" t="s">
        <v>24</v>
      </c>
      <c r="B3263" s="96">
        <v>4470</v>
      </c>
      <c r="C3263" t="s">
        <v>10074</v>
      </c>
      <c r="D3263" s="123"/>
      <c r="E3263" t="s">
        <v>26</v>
      </c>
      <c r="F3263" t="s">
        <v>2312</v>
      </c>
      <c r="G3263" s="73" t="s">
        <v>10065</v>
      </c>
      <c r="H3263" t="s">
        <v>10066</v>
      </c>
      <c r="I3263" s="123"/>
      <c r="J3263" s="123"/>
      <c r="K3263" t="s">
        <v>9691</v>
      </c>
      <c r="L3263" t="s">
        <v>9992</v>
      </c>
      <c r="M3263">
        <v>169.5</v>
      </c>
      <c r="N3263" s="123"/>
      <c r="O3263" t="s">
        <v>9693</v>
      </c>
      <c r="P3263" t="s">
        <v>9694</v>
      </c>
      <c r="Q3263" t="s">
        <v>9695</v>
      </c>
      <c r="R3263" t="s">
        <v>9695</v>
      </c>
      <c r="S3263" s="123"/>
      <c r="T3263" s="123"/>
      <c r="U3263" s="123"/>
      <c r="V3263" s="123"/>
    </row>
    <row r="3264" spans="1:22" ht="15" customHeight="1" x14ac:dyDescent="0.25">
      <c r="A3264" s="123" t="s">
        <v>24</v>
      </c>
      <c r="B3264" s="96">
        <v>4471</v>
      </c>
      <c r="C3264" t="s">
        <v>10075</v>
      </c>
      <c r="D3264" s="123"/>
      <c r="E3264" t="s">
        <v>26</v>
      </c>
      <c r="F3264" t="s">
        <v>2312</v>
      </c>
      <c r="G3264" s="73" t="s">
        <v>10065</v>
      </c>
      <c r="H3264" t="s">
        <v>10066</v>
      </c>
      <c r="I3264" s="123"/>
      <c r="J3264" s="123"/>
      <c r="K3264" t="s">
        <v>9691</v>
      </c>
      <c r="L3264" t="s">
        <v>9992</v>
      </c>
      <c r="M3264">
        <v>169.5</v>
      </c>
      <c r="N3264" s="123"/>
      <c r="O3264" t="s">
        <v>9693</v>
      </c>
      <c r="P3264" t="s">
        <v>9694</v>
      </c>
      <c r="Q3264" t="s">
        <v>9695</v>
      </c>
      <c r="R3264" t="s">
        <v>9695</v>
      </c>
      <c r="S3264" s="123"/>
      <c r="T3264" s="123"/>
      <c r="U3264" s="123"/>
      <c r="V3264" s="123"/>
    </row>
    <row r="3265" spans="1:22" ht="15" customHeight="1" x14ac:dyDescent="0.25">
      <c r="A3265" s="123" t="s">
        <v>24</v>
      </c>
      <c r="B3265" s="96">
        <v>4472</v>
      </c>
      <c r="C3265" t="s">
        <v>10076</v>
      </c>
      <c r="D3265" s="123"/>
      <c r="E3265" t="s">
        <v>26</v>
      </c>
      <c r="F3265" t="s">
        <v>2312</v>
      </c>
      <c r="G3265" s="73" t="s">
        <v>10065</v>
      </c>
      <c r="H3265" s="123" t="s">
        <v>199</v>
      </c>
      <c r="I3265" s="123"/>
      <c r="J3265" s="123"/>
      <c r="K3265" s="123" t="s">
        <v>9736</v>
      </c>
      <c r="L3265" s="123" t="s">
        <v>9737</v>
      </c>
      <c r="M3265" s="123">
        <v>225</v>
      </c>
      <c r="N3265" s="123"/>
      <c r="O3265" s="123" t="s">
        <v>9738</v>
      </c>
      <c r="P3265" s="123" t="s">
        <v>9739</v>
      </c>
      <c r="Q3265" s="123" t="s">
        <v>9695</v>
      </c>
      <c r="R3265" s="123" t="s">
        <v>9695</v>
      </c>
      <c r="S3265" s="123"/>
      <c r="T3265" s="123"/>
      <c r="U3265" s="123"/>
      <c r="V3265" s="123"/>
    </row>
    <row r="3266" spans="1:22" ht="15" customHeight="1" x14ac:dyDescent="0.25">
      <c r="A3266" s="123" t="s">
        <v>24</v>
      </c>
      <c r="B3266" s="96">
        <v>4473</v>
      </c>
      <c r="C3266" t="s">
        <v>10077</v>
      </c>
      <c r="D3266" s="123"/>
      <c r="E3266" t="s">
        <v>26</v>
      </c>
      <c r="F3266" t="s">
        <v>2312</v>
      </c>
      <c r="G3266" s="73" t="s">
        <v>10065</v>
      </c>
      <c r="H3266" s="12" t="s">
        <v>74</v>
      </c>
      <c r="I3266" s="123"/>
      <c r="J3266" s="123"/>
      <c r="K3266" t="s">
        <v>9627</v>
      </c>
      <c r="L3266" t="s">
        <v>9628</v>
      </c>
      <c r="M3266">
        <v>323.5</v>
      </c>
      <c r="N3266" s="123"/>
      <c r="O3266" t="s">
        <v>9767</v>
      </c>
      <c r="P3266" s="91">
        <v>42872</v>
      </c>
      <c r="Q3266" t="s">
        <v>9503</v>
      </c>
      <c r="R3266" t="s">
        <v>9503</v>
      </c>
      <c r="S3266" s="123"/>
      <c r="T3266" s="123"/>
      <c r="U3266" s="123"/>
      <c r="V3266" s="123"/>
    </row>
    <row r="3267" spans="1:22" ht="15" customHeight="1" x14ac:dyDescent="0.25">
      <c r="A3267" s="123" t="s">
        <v>24</v>
      </c>
      <c r="B3267" s="96">
        <v>4474</v>
      </c>
      <c r="C3267" t="s">
        <v>10078</v>
      </c>
      <c r="D3267" s="123"/>
      <c r="E3267" t="s">
        <v>26</v>
      </c>
      <c r="F3267" t="s">
        <v>2312</v>
      </c>
      <c r="G3267" s="73" t="s">
        <v>10065</v>
      </c>
      <c r="H3267" t="s">
        <v>9593</v>
      </c>
      <c r="I3267" s="123"/>
      <c r="J3267" s="123"/>
      <c r="K3267" t="s">
        <v>9681</v>
      </c>
      <c r="L3267" s="19" t="s">
        <v>9682</v>
      </c>
      <c r="M3267">
        <v>91</v>
      </c>
      <c r="N3267" s="123"/>
      <c r="O3267" t="s">
        <v>9683</v>
      </c>
      <c r="P3267" s="91">
        <v>43024</v>
      </c>
      <c r="Q3267" t="s">
        <v>9597</v>
      </c>
      <c r="R3267" t="s">
        <v>9597</v>
      </c>
      <c r="S3267" s="123"/>
      <c r="T3267" s="123"/>
      <c r="U3267" s="123"/>
      <c r="V3267" s="123"/>
    </row>
    <row r="3268" spans="1:22" ht="15" customHeight="1" x14ac:dyDescent="0.25">
      <c r="A3268" s="123" t="s">
        <v>24</v>
      </c>
      <c r="B3268" s="96">
        <v>4475</v>
      </c>
      <c r="C3268" t="s">
        <v>10079</v>
      </c>
      <c r="D3268" s="123"/>
      <c r="E3268" t="s">
        <v>26</v>
      </c>
      <c r="F3268" t="s">
        <v>2312</v>
      </c>
      <c r="G3268" s="73" t="s">
        <v>10065</v>
      </c>
      <c r="H3268" t="s">
        <v>9593</v>
      </c>
      <c r="I3268" s="123"/>
      <c r="J3268" s="123"/>
      <c r="K3268" t="s">
        <v>9669</v>
      </c>
      <c r="L3268" s="19" t="s">
        <v>9670</v>
      </c>
      <c r="M3268">
        <v>101</v>
      </c>
      <c r="N3268" s="123"/>
      <c r="O3268" t="s">
        <v>9671</v>
      </c>
      <c r="P3268" s="91">
        <v>43022</v>
      </c>
      <c r="Q3268" t="s">
        <v>9597</v>
      </c>
      <c r="R3268" t="s">
        <v>9597</v>
      </c>
      <c r="S3268" s="123"/>
      <c r="T3268" s="123"/>
      <c r="U3268" s="123"/>
      <c r="V3268" s="123"/>
    </row>
    <row r="3269" spans="1:22" ht="15" customHeight="1" x14ac:dyDescent="0.25">
      <c r="A3269" s="123" t="s">
        <v>24</v>
      </c>
      <c r="B3269" s="96">
        <v>4476</v>
      </c>
      <c r="C3269" t="s">
        <v>10080</v>
      </c>
      <c r="D3269" s="123"/>
      <c r="E3269" t="s">
        <v>26</v>
      </c>
      <c r="F3269" t="s">
        <v>2312</v>
      </c>
      <c r="G3269" s="73" t="s">
        <v>10065</v>
      </c>
      <c r="H3269" t="s">
        <v>9593</v>
      </c>
      <c r="I3269" s="123"/>
      <c r="J3269" s="123"/>
      <c r="K3269" t="s">
        <v>9669</v>
      </c>
      <c r="L3269" s="19" t="s">
        <v>9670</v>
      </c>
      <c r="M3269">
        <v>101</v>
      </c>
      <c r="N3269" s="123"/>
      <c r="O3269" t="s">
        <v>9671</v>
      </c>
      <c r="P3269" s="91">
        <v>43022</v>
      </c>
      <c r="Q3269" t="s">
        <v>9597</v>
      </c>
      <c r="R3269" t="s">
        <v>9597</v>
      </c>
      <c r="S3269" s="123"/>
      <c r="T3269" s="123"/>
      <c r="U3269" s="123"/>
      <c r="V3269" s="123"/>
    </row>
    <row r="3270" spans="1:22" ht="15" customHeight="1" x14ac:dyDescent="0.25">
      <c r="A3270" s="123" t="s">
        <v>24</v>
      </c>
      <c r="B3270" s="96">
        <v>4477</v>
      </c>
      <c r="C3270" t="s">
        <v>10081</v>
      </c>
      <c r="D3270" s="123"/>
      <c r="E3270" t="s">
        <v>26</v>
      </c>
      <c r="F3270" t="s">
        <v>6508</v>
      </c>
      <c r="G3270" s="12" t="s">
        <v>1270</v>
      </c>
      <c r="H3270" t="s">
        <v>343</v>
      </c>
      <c r="I3270" s="123"/>
      <c r="J3270" s="123"/>
      <c r="K3270" t="s">
        <v>9517</v>
      </c>
      <c r="L3270" t="s">
        <v>9518</v>
      </c>
      <c r="M3270">
        <v>447</v>
      </c>
      <c r="N3270" s="123"/>
      <c r="O3270" t="s">
        <v>9519</v>
      </c>
      <c r="P3270" t="s">
        <v>9520</v>
      </c>
      <c r="Q3270" s="131" t="s">
        <v>9503</v>
      </c>
      <c r="R3270" t="s">
        <v>1067</v>
      </c>
      <c r="S3270"/>
      <c r="T3270"/>
      <c r="U3270" s="123"/>
      <c r="V3270" s="123"/>
    </row>
    <row r="3271" spans="1:22" ht="15" customHeight="1" x14ac:dyDescent="0.25">
      <c r="A3271" s="123" t="s">
        <v>24</v>
      </c>
      <c r="B3271" s="96">
        <v>4478</v>
      </c>
      <c r="C3271" t="s">
        <v>10082</v>
      </c>
      <c r="D3271" s="123"/>
      <c r="E3271" t="s">
        <v>26</v>
      </c>
      <c r="F3271" t="s">
        <v>10083</v>
      </c>
      <c r="G3271" s="73" t="s">
        <v>951</v>
      </c>
      <c r="H3271" t="s">
        <v>9593</v>
      </c>
      <c r="I3271" s="123"/>
      <c r="J3271" s="123"/>
      <c r="K3271" s="12" t="s">
        <v>9685</v>
      </c>
      <c r="L3271" s="19" t="s">
        <v>9686</v>
      </c>
      <c r="M3271">
        <v>3</v>
      </c>
      <c r="N3271" s="123"/>
      <c r="O3271" t="s">
        <v>9687</v>
      </c>
      <c r="P3271" s="91">
        <v>43025</v>
      </c>
      <c r="Q3271" t="s">
        <v>9661</v>
      </c>
      <c r="R3271" t="s">
        <v>1067</v>
      </c>
      <c r="S3271"/>
      <c r="T3271"/>
      <c r="U3271" s="123"/>
      <c r="V3271" s="123"/>
    </row>
    <row r="3272" spans="1:22" ht="15" customHeight="1" x14ac:dyDescent="0.25">
      <c r="A3272" s="123" t="s">
        <v>24</v>
      </c>
      <c r="B3272" s="96">
        <v>4479</v>
      </c>
      <c r="C3272" t="s">
        <v>10084</v>
      </c>
      <c r="D3272" s="123"/>
      <c r="E3272" t="s">
        <v>26</v>
      </c>
      <c r="F3272" t="s">
        <v>9770</v>
      </c>
      <c r="G3272" s="73" t="s">
        <v>4934</v>
      </c>
      <c r="H3272" t="s">
        <v>9593</v>
      </c>
      <c r="I3272" s="123"/>
      <c r="J3272" s="123"/>
      <c r="K3272" s="12" t="s">
        <v>9594</v>
      </c>
      <c r="L3272" s="19" t="s">
        <v>9595</v>
      </c>
      <c r="M3272">
        <v>5</v>
      </c>
      <c r="N3272" s="123"/>
      <c r="O3272" t="s">
        <v>9596</v>
      </c>
      <c r="P3272" s="91">
        <v>43023</v>
      </c>
      <c r="Q3272" t="s">
        <v>9597</v>
      </c>
      <c r="R3272" t="s">
        <v>1067</v>
      </c>
      <c r="S3272"/>
      <c r="T3272"/>
      <c r="U3272" s="123"/>
      <c r="V3272" s="123"/>
    </row>
    <row r="3273" spans="1:22" ht="15" customHeight="1" x14ac:dyDescent="0.25">
      <c r="A3273" s="123" t="s">
        <v>24</v>
      </c>
      <c r="B3273" s="96">
        <v>4480</v>
      </c>
      <c r="C3273" t="s">
        <v>10085</v>
      </c>
      <c r="D3273" s="123"/>
      <c r="E3273" t="s">
        <v>26</v>
      </c>
      <c r="F3273" t="s">
        <v>659</v>
      </c>
      <c r="G3273" s="73" t="s">
        <v>10112</v>
      </c>
      <c r="H3273" s="12" t="s">
        <v>74</v>
      </c>
      <c r="I3273" s="123"/>
      <c r="J3273" s="123"/>
      <c r="K3273" t="s">
        <v>9627</v>
      </c>
      <c r="L3273" t="s">
        <v>9628</v>
      </c>
      <c r="M3273">
        <v>323.5</v>
      </c>
      <c r="N3273" s="123"/>
      <c r="O3273" t="s">
        <v>9767</v>
      </c>
      <c r="P3273" s="91">
        <v>42872</v>
      </c>
      <c r="Q3273" t="s">
        <v>9503</v>
      </c>
      <c r="R3273" t="s">
        <v>1067</v>
      </c>
      <c r="S3273"/>
      <c r="T3273"/>
      <c r="U3273" s="123"/>
      <c r="V3273" s="123"/>
    </row>
    <row r="3274" spans="1:22" ht="15" customHeight="1" x14ac:dyDescent="0.25">
      <c r="A3274" s="123" t="s">
        <v>24</v>
      </c>
      <c r="B3274" s="96">
        <v>4481</v>
      </c>
      <c r="C3274" t="s">
        <v>9774</v>
      </c>
      <c r="D3274" s="123"/>
      <c r="E3274" t="s">
        <v>26</v>
      </c>
      <c r="F3274" t="s">
        <v>661</v>
      </c>
      <c r="G3274" s="73" t="s">
        <v>10113</v>
      </c>
      <c r="H3274" t="s">
        <v>199</v>
      </c>
      <c r="I3274" s="123"/>
      <c r="J3274" s="123"/>
      <c r="K3274" s="123" t="s">
        <v>9736</v>
      </c>
      <c r="L3274" s="123" t="s">
        <v>9737</v>
      </c>
      <c r="M3274" s="123">
        <v>225</v>
      </c>
      <c r="N3274" s="123"/>
      <c r="O3274" s="123" t="s">
        <v>9738</v>
      </c>
      <c r="P3274" s="123" t="s">
        <v>9739</v>
      </c>
      <c r="Q3274" s="123" t="s">
        <v>9695</v>
      </c>
      <c r="R3274" t="s">
        <v>1067</v>
      </c>
      <c r="S3274"/>
      <c r="T3274"/>
      <c r="U3274" s="123"/>
      <c r="V3274" s="123"/>
    </row>
    <row r="3275" spans="1:22" ht="15" customHeight="1" x14ac:dyDescent="0.25">
      <c r="A3275" s="123" t="s">
        <v>24</v>
      </c>
      <c r="B3275" s="96">
        <v>4482</v>
      </c>
      <c r="C3275" t="s">
        <v>10086</v>
      </c>
      <c r="D3275" s="123"/>
      <c r="E3275" t="s">
        <v>26</v>
      </c>
      <c r="F3275" t="s">
        <v>661</v>
      </c>
      <c r="G3275" s="73" t="s">
        <v>10113</v>
      </c>
      <c r="H3275" t="s">
        <v>4302</v>
      </c>
      <c r="I3275" s="123"/>
      <c r="J3275" s="123"/>
      <c r="K3275" t="s">
        <v>9542</v>
      </c>
      <c r="L3275" s="12" t="s">
        <v>9543</v>
      </c>
      <c r="M3275">
        <v>211</v>
      </c>
      <c r="N3275" s="123"/>
      <c r="O3275" t="s">
        <v>9544</v>
      </c>
      <c r="P3275" t="s">
        <v>9545</v>
      </c>
      <c r="Q3275" s="131" t="s">
        <v>9503</v>
      </c>
      <c r="R3275" t="s">
        <v>1067</v>
      </c>
      <c r="S3275"/>
      <c r="T3275"/>
      <c r="U3275" s="123"/>
      <c r="V3275" s="123"/>
    </row>
    <row r="3276" spans="1:22" ht="15" customHeight="1" x14ac:dyDescent="0.25">
      <c r="A3276" s="123" t="s">
        <v>24</v>
      </c>
      <c r="B3276" s="96">
        <v>4483</v>
      </c>
      <c r="C3276" t="s">
        <v>10087</v>
      </c>
      <c r="D3276" s="123"/>
      <c r="E3276" t="s">
        <v>26</v>
      </c>
      <c r="F3276" t="s">
        <v>661</v>
      </c>
      <c r="G3276" s="73" t="s">
        <v>10113</v>
      </c>
      <c r="H3276" s="12" t="s">
        <v>74</v>
      </c>
      <c r="I3276" s="123"/>
      <c r="J3276" s="123"/>
      <c r="K3276" t="s">
        <v>9563</v>
      </c>
      <c r="L3276" t="s">
        <v>9564</v>
      </c>
      <c r="M3276">
        <v>271.5</v>
      </c>
      <c r="N3276" s="123"/>
      <c r="O3276" t="s">
        <v>9565</v>
      </c>
      <c r="P3276" s="91">
        <v>42840</v>
      </c>
      <c r="Q3276" t="s">
        <v>9503</v>
      </c>
      <c r="R3276" t="s">
        <v>1067</v>
      </c>
      <c r="S3276" t="s">
        <v>10088</v>
      </c>
      <c r="T3276"/>
      <c r="U3276" s="123"/>
      <c r="V3276" s="123"/>
    </row>
    <row r="3277" spans="1:22" ht="15" customHeight="1" x14ac:dyDescent="0.25">
      <c r="A3277" s="123" t="s">
        <v>24</v>
      </c>
      <c r="B3277" s="96">
        <v>4484</v>
      </c>
      <c r="C3277" t="s">
        <v>10089</v>
      </c>
      <c r="D3277" s="123"/>
      <c r="E3277" t="s">
        <v>26</v>
      </c>
      <c r="F3277" t="s">
        <v>661</v>
      </c>
      <c r="G3277" s="73" t="s">
        <v>10113</v>
      </c>
      <c r="H3277" s="12" t="s">
        <v>74</v>
      </c>
      <c r="I3277" s="123"/>
      <c r="J3277" s="123"/>
      <c r="K3277" t="s">
        <v>9563</v>
      </c>
      <c r="L3277" t="s">
        <v>9564</v>
      </c>
      <c r="M3277">
        <v>271.5</v>
      </c>
      <c r="N3277" s="123"/>
      <c r="O3277" t="s">
        <v>9565</v>
      </c>
      <c r="P3277" s="91">
        <v>42840</v>
      </c>
      <c r="Q3277" t="s">
        <v>9503</v>
      </c>
      <c r="R3277" t="s">
        <v>1067</v>
      </c>
      <c r="S3277"/>
      <c r="T3277"/>
      <c r="U3277" s="123"/>
      <c r="V3277" s="123"/>
    </row>
    <row r="3278" spans="1:22" ht="15" customHeight="1" x14ac:dyDescent="0.25">
      <c r="A3278" s="123" t="s">
        <v>24</v>
      </c>
      <c r="B3278" s="96">
        <v>4485</v>
      </c>
      <c r="C3278" t="s">
        <v>10090</v>
      </c>
      <c r="D3278" s="123"/>
      <c r="E3278" t="s">
        <v>26</v>
      </c>
      <c r="F3278" t="s">
        <v>4752</v>
      </c>
      <c r="G3278" s="73" t="s">
        <v>4481</v>
      </c>
      <c r="H3278" t="s">
        <v>4302</v>
      </c>
      <c r="I3278" s="123"/>
      <c r="J3278" s="123"/>
      <c r="K3278" t="s">
        <v>9542</v>
      </c>
      <c r="L3278" s="12" t="s">
        <v>9543</v>
      </c>
      <c r="M3278">
        <v>211</v>
      </c>
      <c r="N3278" s="123"/>
      <c r="O3278" t="s">
        <v>9544</v>
      </c>
      <c r="P3278" t="s">
        <v>9545</v>
      </c>
      <c r="Q3278" s="131" t="s">
        <v>9503</v>
      </c>
      <c r="R3278" t="s">
        <v>1067</v>
      </c>
      <c r="S3278"/>
      <c r="T3278"/>
      <c r="U3278" s="123"/>
      <c r="V3278" s="123"/>
    </row>
    <row r="3279" spans="1:22" ht="15" customHeight="1" x14ac:dyDescent="0.25">
      <c r="A3279" s="123" t="s">
        <v>24</v>
      </c>
      <c r="B3279" s="96">
        <v>4486</v>
      </c>
      <c r="C3279" t="s">
        <v>10091</v>
      </c>
      <c r="D3279" s="123"/>
      <c r="E3279" t="s">
        <v>26</v>
      </c>
      <c r="F3279" t="s">
        <v>9788</v>
      </c>
      <c r="G3279" s="73" t="s">
        <v>528</v>
      </c>
      <c r="H3279" t="s">
        <v>4302</v>
      </c>
      <c r="I3279" s="123"/>
      <c r="J3279" s="123"/>
      <c r="K3279" t="s">
        <v>9915</v>
      </c>
      <c r="L3279" s="12" t="s">
        <v>9589</v>
      </c>
      <c r="M3279">
        <v>185</v>
      </c>
      <c r="N3279" s="123"/>
      <c r="O3279" s="12" t="s">
        <v>9590</v>
      </c>
      <c r="P3279" t="s">
        <v>9591</v>
      </c>
      <c r="Q3279" s="131" t="s">
        <v>9503</v>
      </c>
      <c r="R3279" t="s">
        <v>1067</v>
      </c>
      <c r="S3279"/>
      <c r="T3279"/>
      <c r="U3279" s="123"/>
      <c r="V3279" s="123"/>
    </row>
    <row r="3280" spans="1:22" ht="15" customHeight="1" x14ac:dyDescent="0.25">
      <c r="A3280" s="123" t="s">
        <v>24</v>
      </c>
      <c r="B3280" s="96">
        <v>4487</v>
      </c>
      <c r="C3280" t="s">
        <v>10092</v>
      </c>
      <c r="D3280" s="123"/>
      <c r="E3280" t="s">
        <v>26</v>
      </c>
      <c r="F3280" t="s">
        <v>718</v>
      </c>
      <c r="G3280" s="73" t="s">
        <v>951</v>
      </c>
      <c r="H3280" t="s">
        <v>9593</v>
      </c>
      <c r="I3280" s="123"/>
      <c r="J3280" s="123"/>
      <c r="K3280" t="s">
        <v>9681</v>
      </c>
      <c r="L3280" s="19" t="s">
        <v>9682</v>
      </c>
      <c r="M3280">
        <v>91</v>
      </c>
      <c r="N3280" s="123"/>
      <c r="O3280" t="s">
        <v>9683</v>
      </c>
      <c r="P3280" s="91">
        <v>43024</v>
      </c>
      <c r="Q3280" t="s">
        <v>9597</v>
      </c>
      <c r="R3280" t="s">
        <v>1067</v>
      </c>
      <c r="S3280"/>
      <c r="T3280"/>
      <c r="U3280" s="123"/>
      <c r="V3280" s="123"/>
    </row>
    <row r="3281" spans="1:22" ht="15" customHeight="1" x14ac:dyDescent="0.25">
      <c r="A3281" s="123" t="s">
        <v>24</v>
      </c>
      <c r="B3281" s="96">
        <v>4488</v>
      </c>
      <c r="C3281" t="s">
        <v>10093</v>
      </c>
      <c r="D3281" s="123"/>
      <c r="E3281" t="s">
        <v>26</v>
      </c>
      <c r="F3281" t="s">
        <v>2321</v>
      </c>
      <c r="G3281" s="73" t="s">
        <v>9794</v>
      </c>
      <c r="H3281" t="s">
        <v>343</v>
      </c>
      <c r="I3281" s="123"/>
      <c r="J3281" s="123"/>
      <c r="K3281" t="s">
        <v>9517</v>
      </c>
      <c r="L3281" t="s">
        <v>9518</v>
      </c>
      <c r="M3281">
        <v>447</v>
      </c>
      <c r="N3281" s="123"/>
      <c r="O3281" t="s">
        <v>9519</v>
      </c>
      <c r="P3281" t="s">
        <v>9520</v>
      </c>
      <c r="Q3281" s="131" t="s">
        <v>9503</v>
      </c>
      <c r="R3281" t="s">
        <v>1067</v>
      </c>
      <c r="S3281"/>
      <c r="T3281"/>
      <c r="U3281" s="123"/>
      <c r="V3281" s="123"/>
    </row>
    <row r="3282" spans="1:22" ht="15" customHeight="1" x14ac:dyDescent="0.25">
      <c r="A3282" s="123" t="s">
        <v>24</v>
      </c>
      <c r="B3282" s="96">
        <v>4489</v>
      </c>
      <c r="C3282" t="s">
        <v>10094</v>
      </c>
      <c r="D3282" s="123"/>
      <c r="E3282" t="s">
        <v>26</v>
      </c>
      <c r="F3282" t="s">
        <v>739</v>
      </c>
      <c r="G3282" s="73" t="s">
        <v>4855</v>
      </c>
      <c r="H3282" t="s">
        <v>4302</v>
      </c>
      <c r="I3282" s="123"/>
      <c r="J3282" s="123"/>
      <c r="K3282" t="s">
        <v>9522</v>
      </c>
      <c r="L3282" s="12" t="s">
        <v>9523</v>
      </c>
      <c r="M3282">
        <v>351</v>
      </c>
      <c r="N3282" s="123"/>
      <c r="O3282" t="s">
        <v>9524</v>
      </c>
      <c r="P3282" t="s">
        <v>9525</v>
      </c>
      <c r="Q3282" s="131" t="s">
        <v>9503</v>
      </c>
      <c r="R3282" t="s">
        <v>1067</v>
      </c>
      <c r="S3282"/>
      <c r="T3282"/>
      <c r="U3282" s="123"/>
      <c r="V3282" s="123"/>
    </row>
    <row r="3283" spans="1:22" ht="15" customHeight="1" x14ac:dyDescent="0.25">
      <c r="A3283" s="123" t="s">
        <v>24</v>
      </c>
      <c r="B3283" s="96">
        <v>4490</v>
      </c>
      <c r="C3283" t="s">
        <v>10095</v>
      </c>
      <c r="D3283" s="123"/>
      <c r="E3283" t="s">
        <v>26</v>
      </c>
      <c r="F3283" t="s">
        <v>739</v>
      </c>
      <c r="G3283" s="73" t="s">
        <v>4855</v>
      </c>
      <c r="H3283" t="s">
        <v>9593</v>
      </c>
      <c r="I3283" s="123"/>
      <c r="J3283" s="123"/>
      <c r="K3283" t="s">
        <v>9616</v>
      </c>
      <c r="L3283" s="19" t="s">
        <v>9617</v>
      </c>
      <c r="M3283">
        <v>163.4</v>
      </c>
      <c r="N3283" s="123"/>
      <c r="O3283" t="s">
        <v>9618</v>
      </c>
      <c r="P3283" s="91">
        <v>43023</v>
      </c>
      <c r="Q3283" t="s">
        <v>9597</v>
      </c>
      <c r="R3283" t="s">
        <v>1067</v>
      </c>
      <c r="S3283"/>
      <c r="T3283"/>
      <c r="U3283" s="123"/>
      <c r="V3283" s="123"/>
    </row>
    <row r="3284" spans="1:22" ht="15" customHeight="1" x14ac:dyDescent="0.25">
      <c r="A3284" s="123" t="s">
        <v>24</v>
      </c>
      <c r="B3284" s="96">
        <v>4491</v>
      </c>
      <c r="C3284" t="s">
        <v>10096</v>
      </c>
      <c r="D3284" s="123"/>
      <c r="E3284" t="s">
        <v>26</v>
      </c>
      <c r="F3284" t="s">
        <v>739</v>
      </c>
      <c r="G3284" s="73" t="s">
        <v>4855</v>
      </c>
      <c r="H3284" t="s">
        <v>9593</v>
      </c>
      <c r="I3284" s="123"/>
      <c r="J3284" s="123"/>
      <c r="K3284" t="s">
        <v>9616</v>
      </c>
      <c r="L3284" s="19" t="s">
        <v>9617</v>
      </c>
      <c r="M3284">
        <v>163.4</v>
      </c>
      <c r="N3284" s="123"/>
      <c r="O3284" t="s">
        <v>9618</v>
      </c>
      <c r="P3284" s="91">
        <v>43023</v>
      </c>
      <c r="Q3284" t="s">
        <v>9597</v>
      </c>
      <c r="R3284" t="s">
        <v>1067</v>
      </c>
      <c r="S3284" t="s">
        <v>10097</v>
      </c>
      <c r="T3284"/>
      <c r="U3284" s="123"/>
      <c r="V3284" s="123"/>
    </row>
    <row r="3285" spans="1:22" ht="15" customHeight="1" x14ac:dyDescent="0.25">
      <c r="A3285" s="123" t="s">
        <v>24</v>
      </c>
      <c r="B3285" s="96">
        <v>4492</v>
      </c>
      <c r="C3285" t="s">
        <v>10098</v>
      </c>
      <c r="D3285" s="123"/>
      <c r="E3285" t="s">
        <v>26</v>
      </c>
      <c r="F3285" t="s">
        <v>739</v>
      </c>
      <c r="G3285" s="73" t="s">
        <v>4855</v>
      </c>
      <c r="H3285" t="s">
        <v>9593</v>
      </c>
      <c r="I3285" s="123"/>
      <c r="J3285" s="123"/>
      <c r="K3285" s="12" t="s">
        <v>9658</v>
      </c>
      <c r="L3285" s="19" t="s">
        <v>9659</v>
      </c>
      <c r="M3285">
        <v>366.5</v>
      </c>
      <c r="N3285" s="123"/>
      <c r="O3285" t="s">
        <v>9660</v>
      </c>
      <c r="P3285" s="91">
        <v>43025</v>
      </c>
      <c r="Q3285" t="s">
        <v>9661</v>
      </c>
      <c r="R3285" t="s">
        <v>1067</v>
      </c>
      <c r="S3285"/>
      <c r="T3285"/>
      <c r="U3285" s="123"/>
      <c r="V3285" s="123"/>
    </row>
    <row r="3286" spans="1:22" ht="15" customHeight="1" x14ac:dyDescent="0.25">
      <c r="A3286" s="123" t="s">
        <v>24</v>
      </c>
      <c r="B3286" s="96">
        <v>4493</v>
      </c>
      <c r="C3286" t="s">
        <v>10099</v>
      </c>
      <c r="D3286" s="123"/>
      <c r="E3286" t="s">
        <v>26</v>
      </c>
      <c r="F3286" t="s">
        <v>6284</v>
      </c>
      <c r="G3286" s="73" t="s">
        <v>10114</v>
      </c>
      <c r="H3286" t="s">
        <v>4302</v>
      </c>
      <c r="I3286" s="123"/>
      <c r="J3286" s="123"/>
      <c r="K3286" t="s">
        <v>9833</v>
      </c>
      <c r="L3286" s="12" t="s">
        <v>9528</v>
      </c>
      <c r="M3286">
        <v>352</v>
      </c>
      <c r="N3286" s="123"/>
      <c r="O3286" t="s">
        <v>9529</v>
      </c>
      <c r="P3286" s="19" t="s">
        <v>9530</v>
      </c>
      <c r="Q3286" s="131" t="s">
        <v>9503</v>
      </c>
      <c r="R3286" t="s">
        <v>1067</v>
      </c>
      <c r="S3286"/>
      <c r="T3286"/>
      <c r="U3286" s="123"/>
      <c r="V3286" s="123"/>
    </row>
    <row r="3287" spans="1:22" ht="15" customHeight="1" x14ac:dyDescent="0.25">
      <c r="A3287" s="123" t="s">
        <v>24</v>
      </c>
      <c r="B3287" s="96">
        <v>4494</v>
      </c>
      <c r="C3287" t="s">
        <v>10100</v>
      </c>
      <c r="D3287" s="123"/>
      <c r="E3287" t="s">
        <v>26</v>
      </c>
      <c r="F3287" t="s">
        <v>6284</v>
      </c>
      <c r="G3287" s="73" t="s">
        <v>10114</v>
      </c>
      <c r="H3287" t="s">
        <v>343</v>
      </c>
      <c r="I3287" s="123"/>
      <c r="J3287" s="123"/>
      <c r="K3287" t="s">
        <v>9517</v>
      </c>
      <c r="L3287" t="s">
        <v>9518</v>
      </c>
      <c r="M3287">
        <v>447</v>
      </c>
      <c r="N3287" s="123"/>
      <c r="O3287" t="s">
        <v>9519</v>
      </c>
      <c r="P3287" t="s">
        <v>9520</v>
      </c>
      <c r="Q3287" s="131" t="s">
        <v>9503</v>
      </c>
      <c r="R3287" t="s">
        <v>1067</v>
      </c>
      <c r="S3287"/>
      <c r="T3287"/>
      <c r="U3287" s="123"/>
      <c r="V3287" s="123"/>
    </row>
    <row r="3288" spans="1:22" ht="15" customHeight="1" x14ac:dyDescent="0.25">
      <c r="A3288" s="123" t="s">
        <v>24</v>
      </c>
      <c r="B3288" s="96">
        <v>4495</v>
      </c>
      <c r="C3288" t="s">
        <v>10101</v>
      </c>
      <c r="D3288" s="123"/>
      <c r="E3288" t="s">
        <v>26</v>
      </c>
      <c r="F3288" t="s">
        <v>6284</v>
      </c>
      <c r="G3288" s="73" t="s">
        <v>10114</v>
      </c>
      <c r="H3288" t="s">
        <v>4302</v>
      </c>
      <c r="I3288" s="123"/>
      <c r="J3288" s="123"/>
      <c r="K3288" t="s">
        <v>9522</v>
      </c>
      <c r="L3288" s="12" t="s">
        <v>9523</v>
      </c>
      <c r="M3288">
        <v>354</v>
      </c>
      <c r="N3288" s="123"/>
      <c r="O3288" t="s">
        <v>10102</v>
      </c>
      <c r="P3288" t="s">
        <v>10103</v>
      </c>
      <c r="Q3288" s="131" t="s">
        <v>9503</v>
      </c>
      <c r="R3288" t="s">
        <v>1067</v>
      </c>
      <c r="S3288"/>
      <c r="T3288"/>
      <c r="U3288" s="123"/>
      <c r="V3288" s="123"/>
    </row>
    <row r="3289" spans="1:22" ht="15" customHeight="1" x14ac:dyDescent="0.25">
      <c r="A3289" s="123" t="s">
        <v>24</v>
      </c>
      <c r="B3289" s="96">
        <v>4496</v>
      </c>
      <c r="C3289" t="s">
        <v>10104</v>
      </c>
      <c r="D3289" s="123"/>
      <c r="E3289" t="s">
        <v>26</v>
      </c>
      <c r="F3289" t="s">
        <v>2326</v>
      </c>
      <c r="G3289" s="73" t="s">
        <v>2327</v>
      </c>
      <c r="H3289" t="s">
        <v>343</v>
      </c>
      <c r="I3289" s="123"/>
      <c r="J3289" s="123"/>
      <c r="K3289" t="s">
        <v>9512</v>
      </c>
      <c r="L3289" s="12" t="s">
        <v>9513</v>
      </c>
      <c r="M3289">
        <v>43</v>
      </c>
      <c r="N3289" s="123"/>
      <c r="O3289" t="s">
        <v>9514</v>
      </c>
      <c r="P3289" s="19" t="s">
        <v>9515</v>
      </c>
      <c r="Q3289" s="131" t="s">
        <v>9503</v>
      </c>
      <c r="R3289" t="s">
        <v>1067</v>
      </c>
      <c r="S3289"/>
      <c r="T3289"/>
      <c r="U3289" s="123"/>
      <c r="V3289" s="123"/>
    </row>
    <row r="3290" spans="1:22" ht="15" customHeight="1" x14ac:dyDescent="0.25">
      <c r="A3290" s="123" t="s">
        <v>24</v>
      </c>
      <c r="B3290" s="96">
        <v>4497</v>
      </c>
      <c r="C3290" t="s">
        <v>10105</v>
      </c>
      <c r="D3290" s="123"/>
      <c r="E3290" t="s">
        <v>26</v>
      </c>
      <c r="F3290" t="s">
        <v>2326</v>
      </c>
      <c r="G3290" s="73" t="s">
        <v>2327</v>
      </c>
      <c r="H3290" t="s">
        <v>4302</v>
      </c>
      <c r="I3290" s="123"/>
      <c r="J3290" s="123"/>
      <c r="K3290" t="s">
        <v>10016</v>
      </c>
      <c r="L3290" t="s">
        <v>9608</v>
      </c>
      <c r="M3290">
        <v>136</v>
      </c>
      <c r="N3290" s="123"/>
      <c r="O3290" t="s">
        <v>9609</v>
      </c>
      <c r="P3290" s="91" t="s">
        <v>9610</v>
      </c>
      <c r="Q3290" s="131" t="s">
        <v>9503</v>
      </c>
      <c r="R3290" t="s">
        <v>1067</v>
      </c>
      <c r="S3290"/>
      <c r="T3290"/>
      <c r="U3290" s="123"/>
      <c r="V3290" s="123"/>
    </row>
    <row r="3291" spans="1:22" ht="15" customHeight="1" x14ac:dyDescent="0.25">
      <c r="A3291" s="123" t="s">
        <v>24</v>
      </c>
      <c r="B3291" s="96">
        <v>4498</v>
      </c>
      <c r="C3291" t="s">
        <v>9857</v>
      </c>
      <c r="D3291" s="123"/>
      <c r="E3291" t="s">
        <v>26</v>
      </c>
      <c r="F3291" t="s">
        <v>759</v>
      </c>
      <c r="G3291" s="73" t="s">
        <v>10115</v>
      </c>
      <c r="H3291" t="s">
        <v>4302</v>
      </c>
      <c r="I3291" s="123"/>
      <c r="J3291" s="123"/>
      <c r="K3291" t="s">
        <v>10016</v>
      </c>
      <c r="L3291" t="s">
        <v>9608</v>
      </c>
      <c r="M3291">
        <v>136</v>
      </c>
      <c r="N3291" s="123"/>
      <c r="O3291" t="s">
        <v>9609</v>
      </c>
      <c r="P3291" s="91" t="s">
        <v>9610</v>
      </c>
      <c r="Q3291" s="131" t="s">
        <v>9503</v>
      </c>
      <c r="R3291" t="s">
        <v>1067</v>
      </c>
      <c r="S3291"/>
      <c r="T3291"/>
      <c r="U3291" s="123"/>
      <c r="V3291" s="123"/>
    </row>
    <row r="3292" spans="1:22" ht="15" customHeight="1" x14ac:dyDescent="0.25">
      <c r="A3292" s="123" t="s">
        <v>24</v>
      </c>
      <c r="B3292" s="96">
        <v>4499</v>
      </c>
      <c r="C3292" t="s">
        <v>10106</v>
      </c>
      <c r="D3292" s="123"/>
      <c r="E3292" t="s">
        <v>26</v>
      </c>
      <c r="F3292" t="s">
        <v>10107</v>
      </c>
      <c r="G3292" s="73" t="s">
        <v>6503</v>
      </c>
      <c r="H3292" t="s">
        <v>343</v>
      </c>
      <c r="I3292" s="123"/>
      <c r="J3292" s="123"/>
      <c r="K3292" s="131" t="s">
        <v>9567</v>
      </c>
      <c r="L3292" s="131" t="s">
        <v>9568</v>
      </c>
      <c r="M3292" s="131">
        <v>255</v>
      </c>
      <c r="N3292" s="123"/>
      <c r="O3292" s="131" t="s">
        <v>9569</v>
      </c>
      <c r="P3292" s="131" t="s">
        <v>9502</v>
      </c>
      <c r="Q3292" s="131" t="s">
        <v>9503</v>
      </c>
      <c r="R3292" t="s">
        <v>1067</v>
      </c>
      <c r="S3292"/>
      <c r="T3292"/>
      <c r="U3292" s="123"/>
      <c r="V3292" s="123"/>
    </row>
    <row r="3293" spans="1:22" ht="15" customHeight="1" x14ac:dyDescent="0.25">
      <c r="A3293" s="123" t="s">
        <v>24</v>
      </c>
      <c r="B3293" s="96">
        <v>4500</v>
      </c>
      <c r="C3293" t="s">
        <v>10108</v>
      </c>
      <c r="D3293" s="123"/>
      <c r="E3293" t="s">
        <v>26</v>
      </c>
      <c r="F3293" t="s">
        <v>6668</v>
      </c>
      <c r="G3293" s="73" t="s">
        <v>10116</v>
      </c>
      <c r="H3293" t="s">
        <v>199</v>
      </c>
      <c r="I3293" s="123"/>
      <c r="J3293" s="123"/>
      <c r="K3293" s="123" t="s">
        <v>9736</v>
      </c>
      <c r="L3293" s="123" t="s">
        <v>9737</v>
      </c>
      <c r="M3293" s="123">
        <v>225</v>
      </c>
      <c r="N3293" s="123"/>
      <c r="O3293" s="123" t="s">
        <v>9738</v>
      </c>
      <c r="P3293" s="123" t="s">
        <v>9739</v>
      </c>
      <c r="Q3293" s="123" t="s">
        <v>9695</v>
      </c>
      <c r="R3293" t="s">
        <v>1067</v>
      </c>
      <c r="S3293"/>
      <c r="T3293"/>
      <c r="U3293" s="123"/>
      <c r="V3293" s="123"/>
    </row>
    <row r="3294" spans="1:22" ht="15" customHeight="1" x14ac:dyDescent="0.25">
      <c r="A3294" s="123" t="s">
        <v>24</v>
      </c>
      <c r="B3294" s="96">
        <v>4501</v>
      </c>
      <c r="C3294" t="s">
        <v>10109</v>
      </c>
      <c r="D3294" s="123"/>
      <c r="E3294" t="s">
        <v>26</v>
      </c>
      <c r="F3294" t="s">
        <v>6668</v>
      </c>
      <c r="G3294" s="73" t="s">
        <v>10116</v>
      </c>
      <c r="H3294" t="s">
        <v>4302</v>
      </c>
      <c r="I3294" s="123"/>
      <c r="J3294" s="123"/>
      <c r="K3294" t="s">
        <v>10016</v>
      </c>
      <c r="L3294" t="s">
        <v>9608</v>
      </c>
      <c r="M3294">
        <v>136</v>
      </c>
      <c r="N3294" s="123"/>
      <c r="O3294" t="s">
        <v>9609</v>
      </c>
      <c r="P3294" s="91" t="s">
        <v>9610</v>
      </c>
      <c r="Q3294" s="131" t="s">
        <v>9503</v>
      </c>
      <c r="R3294" t="s">
        <v>1067</v>
      </c>
      <c r="S3294"/>
      <c r="T3294"/>
      <c r="U3294" s="123"/>
      <c r="V3294" s="123"/>
    </row>
    <row r="3295" spans="1:22" ht="15" customHeight="1" x14ac:dyDescent="0.25">
      <c r="A3295" s="123" t="s">
        <v>24</v>
      </c>
      <c r="B3295" s="96">
        <v>4502</v>
      </c>
      <c r="C3295" t="s">
        <v>10110</v>
      </c>
      <c r="D3295" s="123"/>
      <c r="E3295" t="s">
        <v>26</v>
      </c>
      <c r="F3295" t="s">
        <v>6668</v>
      </c>
      <c r="G3295" s="73" t="s">
        <v>10116</v>
      </c>
      <c r="H3295" s="12" t="s">
        <v>74</v>
      </c>
      <c r="I3295" s="123"/>
      <c r="J3295" s="123"/>
      <c r="K3295" s="12" t="s">
        <v>9647</v>
      </c>
      <c r="L3295" t="s">
        <v>9648</v>
      </c>
      <c r="M3295">
        <v>450</v>
      </c>
      <c r="N3295" s="123"/>
      <c r="O3295" t="s">
        <v>9649</v>
      </c>
      <c r="P3295" s="91">
        <v>43042</v>
      </c>
      <c r="Q3295" t="s">
        <v>1067</v>
      </c>
      <c r="R3295" t="s">
        <v>1067</v>
      </c>
      <c r="S3295"/>
      <c r="T3295"/>
      <c r="U3295" s="123"/>
      <c r="V3295" s="123"/>
    </row>
    <row r="3296" spans="1:22" ht="15" customHeight="1" x14ac:dyDescent="0.25">
      <c r="A3296" s="123" t="s">
        <v>24</v>
      </c>
      <c r="B3296" s="96">
        <v>4503</v>
      </c>
      <c r="C3296" t="s">
        <v>10111</v>
      </c>
      <c r="D3296" s="123"/>
      <c r="E3296" t="s">
        <v>26</v>
      </c>
      <c r="F3296" t="s">
        <v>6668</v>
      </c>
      <c r="G3296" s="73" t="s">
        <v>10116</v>
      </c>
      <c r="H3296" s="12" t="s">
        <v>74</v>
      </c>
      <c r="I3296" s="123"/>
      <c r="J3296" s="123"/>
      <c r="K3296" s="12" t="s">
        <v>9647</v>
      </c>
      <c r="L3296" t="s">
        <v>9648</v>
      </c>
      <c r="M3296">
        <v>450</v>
      </c>
      <c r="N3296" s="123"/>
      <c r="O3296" t="s">
        <v>9649</v>
      </c>
      <c r="P3296" s="91">
        <v>43042</v>
      </c>
      <c r="Q3296" t="s">
        <v>1067</v>
      </c>
      <c r="R3296" t="s">
        <v>1067</v>
      </c>
      <c r="S3296"/>
      <c r="T3296"/>
      <c r="U3296" s="123"/>
      <c r="V3296" s="123"/>
    </row>
  </sheetData>
  <sortState ref="A2:Z2137">
    <sortCondition ref="B2:B2137"/>
  </sortState>
  <hyperlinks>
    <hyperlink ref="H1615" r:id="rId1"/>
    <hyperlink ref="H1617" r:id="rId2"/>
    <hyperlink ref="H1619" r:id="rId3"/>
    <hyperlink ref="H1620" r:id="rId4"/>
    <hyperlink ref="H1622" r:id="rId5"/>
    <hyperlink ref="H1625" r:id="rId6"/>
    <hyperlink ref="H1626" r:id="rId7"/>
    <hyperlink ref="H1627" r:id="rId8"/>
    <hyperlink ref="H1631" r:id="rId9"/>
    <hyperlink ref="H1632" r:id="rId10"/>
    <hyperlink ref="H1633" r:id="rId11"/>
    <hyperlink ref="H1634" r:id="rId12"/>
    <hyperlink ref="H1635" r:id="rId13"/>
    <hyperlink ref="F2598" r:id="rId14" display="http://www.speciesfungorum.org/Names/SynSpecies.asp?RecordID=474672"/>
    <hyperlink ref="G2598" r:id="rId15" display="http://www.speciesfungorum.org/Names/SynSpecies.asp?RecordID=474672"/>
    <hyperlink ref="E2599" r:id="rId16" display="http://www.speciesfungorum.org/Names/SynSpecies.asp?RecordID=275023"/>
    <hyperlink ref="H2600" r:id="rId17" display="http://www.indexfungorum.org/Names/Names.asp?strGenus=Polyporus"/>
    <hyperlink ref="E2600" r:id="rId18" display="http://www.speciesfungorum.org/Names/SynSpecies.asp?RecordID=100902"/>
    <hyperlink ref="G2600" r:id="rId19" display="http://www.speciesfungorum.org/Names/SynSpecies.asp?RecordID=100902"/>
    <hyperlink ref="E2601" r:id="rId20" display="http://www.speciesfungorum.org/Names/SynSpecies.asp?RecordID=110927"/>
    <hyperlink ref="E2603" r:id="rId21" display="http://www.speciesfungorum.org/Names/SynSpecies.asp?RecordID=503643"/>
    <hyperlink ref="G2603" r:id="rId22" display="http://www.speciesfungorum.org/Names/SynSpecies.asp?RecordID=503643"/>
    <hyperlink ref="H2603" r:id="rId23" display="http://www.indexfungorum.org/Names/Names.asp?strGenus=Actidium"/>
    <hyperlink ref="E2602" r:id="rId24" display="http://www.speciesfungorum.org/Names/SynSpecies.asp?RecordID=326342"/>
    <hyperlink ref="G2602" r:id="rId25" display="http://www.speciesfungorum.org/Names/SynSpecies.asp?RecordID=326342"/>
    <hyperlink ref="H2602" r:id="rId26" display="http://www.indexfungorum.org/Names/Names.asp?strGenus=Trametes"/>
    <hyperlink ref="E2604" r:id="rId27" display="http://www.speciesfungorum.org/Names/SynSpecies.asp?RecordID=282428"/>
    <hyperlink ref="G2604" r:id="rId28" display="http://www.speciesfungorum.org/Names/SynSpecies.asp?RecordID=282428"/>
    <hyperlink ref="H2604" r:id="rId29" display="http://www.indexfungorum.org/Names/Names.asp?strGenus=Phellinus"/>
    <hyperlink ref="E2605" r:id="rId30" display="http://www.indexfungorum.org/Names/Names.asp?strGenus=Skeletocutis"/>
    <hyperlink ref="H2605" r:id="rId31" display="http://www.indexfungorum.org/Names/Names.asp?strGenus=Skeletocutis"/>
    <hyperlink ref="E2606" r:id="rId32" display="http://www.speciesfungorum.org/Names/SynSpecies.asp?RecordID=110927"/>
    <hyperlink ref="E2607" r:id="rId33" display="http://www.indexfungorum.org/Names/Names.asp?strGenus=Polyporus"/>
    <hyperlink ref="H2607" r:id="rId34" display="http://www.indexfungorum.org/Names/Names.asp?strGenus=Polyporus"/>
    <hyperlink ref="E2614" r:id="rId35" display="http://www.indexfungorum.org/Names/Names.asp?strGenus=Coltricia"/>
    <hyperlink ref="E2623" r:id="rId36" display="http://www.speciesfungorum.org/Names/SynSpecies.asp?RecordID=110927"/>
    <hyperlink ref="E2626" r:id="rId37" display="http://www.speciesfungorum.org/Names/SynSpecies.asp?RecordID=110927"/>
    <hyperlink ref="E2628" r:id="rId38" display="http://www.indexfungorum.org/Names/Names.asp?strGenus=Trametes"/>
    <hyperlink ref="H2628" r:id="rId39" display="http://www.indexfungorum.org/Names/Names.asp?strGenus=Polyporus"/>
    <hyperlink ref="E2631" r:id="rId40" display="http://www.indexfungorum.org/Names/Names.asp?strGenus=Trametes"/>
    <hyperlink ref="E2633" r:id="rId41" display="http://www.indexfungorum.org/Names/Names.asp?strGenus=Trametes"/>
    <hyperlink ref="H2634" r:id="rId42" display="http://www.indexfungorum.org/Names/Names.asp?strGenus=Panaeolus"/>
    <hyperlink ref="E2636" r:id="rId43" display="http://www.indexfungorum.org/Names/Names.asp?strGenus=Botryodiplodia"/>
    <hyperlink ref="E2637" r:id="rId44" display="http://www.indexfungorum.org/Names/Names.asp?strGenus=Napicladium"/>
    <hyperlink ref="E2641" r:id="rId45" display="http://www.indexfungorum.org/Names/Names.asp?strGenus=Trametes"/>
    <hyperlink ref="E2647" r:id="rId46" display="http://www.indexfungorum.org/Names/Names.asp?strGenus=Trametes"/>
    <hyperlink ref="E2649" r:id="rId47" display="http://www.indexfungorum.org/Names/Names.asp?strGenus=Trametes"/>
    <hyperlink ref="E2652" r:id="rId48" display="http://www.indexfungorum.org/Names/Names.asp?strGenus=Trametes"/>
    <hyperlink ref="E2667" r:id="rId49" display="http://www.speciesfungorum.org/Names/Names.asp?strGenus=Mycena"/>
    <hyperlink ref="E2677" r:id="rId50" display="http://www.indexfungorum.org/Names/Names.asp?strGenus=Agaricus"/>
    <hyperlink ref="H2787" r:id="rId51" display="http://www.indexfungorum.org/names/Names.asp?strGenus=Alphitomorpha"/>
    <hyperlink ref="G2787" r:id="rId52" display="http://www.speciesfungorum.org/Names/SynSpecies.asp?RecordID=146972"/>
    <hyperlink ref="E2787" r:id="rId53" display="http://www.indexfungorum.org/names/Names.asp?strGenus=Alphitomorpha"/>
  </hyperlinks>
  <pageMargins left="0.7" right="0.7" top="0.78749999999999998" bottom="0.78749999999999998" header="0.51180555555555496" footer="0.51180555555555496"/>
  <pageSetup paperSize="9" firstPageNumber="0" orientation="portrait"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37"/>
  <sheetViews>
    <sheetView topLeftCell="A1047" workbookViewId="0">
      <selection activeCell="J1892" sqref="J1892"/>
    </sheetView>
  </sheetViews>
  <sheetFormatPr defaultRowHeight="15" x14ac:dyDescent="0.25"/>
  <sheetData>
    <row r="1" spans="1:24"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row>
    <row r="2" spans="1:24" x14ac:dyDescent="0.25">
      <c r="A2" t="s">
        <v>24</v>
      </c>
      <c r="B2">
        <v>235</v>
      </c>
      <c r="C2">
        <v>235</v>
      </c>
      <c r="D2" t="s">
        <v>25</v>
      </c>
      <c r="E2" t="s">
        <v>26</v>
      </c>
      <c r="I2" t="s">
        <v>27</v>
      </c>
      <c r="M2" t="s">
        <v>28</v>
      </c>
      <c r="N2" t="s">
        <v>29</v>
      </c>
      <c r="O2" t="s">
        <v>30</v>
      </c>
      <c r="P2" t="s">
        <v>31</v>
      </c>
      <c r="Q2" s="2" t="s">
        <v>32</v>
      </c>
      <c r="S2" t="s">
        <v>33</v>
      </c>
      <c r="T2" t="s">
        <v>33</v>
      </c>
      <c r="W2" t="s">
        <v>33</v>
      </c>
      <c r="X2" t="s">
        <v>34</v>
      </c>
    </row>
    <row r="3" spans="1:24" x14ac:dyDescent="0.25">
      <c r="A3" t="s">
        <v>24</v>
      </c>
      <c r="B3">
        <v>638</v>
      </c>
      <c r="C3">
        <v>183</v>
      </c>
      <c r="D3" t="s">
        <v>35</v>
      </c>
      <c r="E3" t="s">
        <v>36</v>
      </c>
      <c r="F3" t="s">
        <v>37</v>
      </c>
      <c r="I3" t="s">
        <v>27</v>
      </c>
      <c r="M3" t="s">
        <v>38</v>
      </c>
      <c r="N3" t="s">
        <v>39</v>
      </c>
      <c r="O3" t="s">
        <v>30</v>
      </c>
      <c r="P3" t="s">
        <v>40</v>
      </c>
      <c r="Q3" s="2" t="s">
        <v>41</v>
      </c>
      <c r="S3" t="s">
        <v>42</v>
      </c>
      <c r="T3" t="s">
        <v>33</v>
      </c>
      <c r="W3" t="s">
        <v>33</v>
      </c>
      <c r="X3" t="s">
        <v>43</v>
      </c>
    </row>
    <row r="4" spans="1:24" x14ac:dyDescent="0.25">
      <c r="A4" t="s">
        <v>24</v>
      </c>
      <c r="B4">
        <v>639</v>
      </c>
      <c r="C4">
        <v>421</v>
      </c>
      <c r="D4" t="s">
        <v>44</v>
      </c>
      <c r="E4" t="s">
        <v>36</v>
      </c>
      <c r="F4" t="s">
        <v>45</v>
      </c>
      <c r="G4" t="s">
        <v>46</v>
      </c>
      <c r="I4" t="s">
        <v>47</v>
      </c>
      <c r="M4" t="s">
        <v>48</v>
      </c>
      <c r="N4" s="2" t="s">
        <v>49</v>
      </c>
      <c r="O4" t="s">
        <v>50</v>
      </c>
      <c r="P4" t="s">
        <v>51</v>
      </c>
      <c r="Q4" s="2" t="s">
        <v>52</v>
      </c>
      <c r="S4" t="s">
        <v>53</v>
      </c>
      <c r="T4" t="s">
        <v>33</v>
      </c>
      <c r="W4" t="s">
        <v>33</v>
      </c>
    </row>
    <row r="5" spans="1:24" x14ac:dyDescent="0.25">
      <c r="A5" t="s">
        <v>24</v>
      </c>
      <c r="B5">
        <v>640</v>
      </c>
      <c r="C5">
        <v>426</v>
      </c>
      <c r="D5" t="s">
        <v>44</v>
      </c>
      <c r="E5" t="s">
        <v>36</v>
      </c>
      <c r="F5" t="s">
        <v>45</v>
      </c>
      <c r="G5" t="s">
        <v>46</v>
      </c>
      <c r="I5" t="s">
        <v>47</v>
      </c>
      <c r="M5" t="s">
        <v>48</v>
      </c>
      <c r="N5" s="2" t="s">
        <v>54</v>
      </c>
      <c r="O5" t="s">
        <v>55</v>
      </c>
      <c r="P5" t="s">
        <v>56</v>
      </c>
      <c r="Q5" s="2" t="s">
        <v>52</v>
      </c>
      <c r="S5" t="s">
        <v>53</v>
      </c>
      <c r="T5" t="s">
        <v>33</v>
      </c>
      <c r="W5" t="s">
        <v>33</v>
      </c>
    </row>
    <row r="6" spans="1:24" x14ac:dyDescent="0.25">
      <c r="A6" t="s">
        <v>24</v>
      </c>
      <c r="B6">
        <v>641</v>
      </c>
      <c r="C6">
        <v>545</v>
      </c>
      <c r="D6" t="s">
        <v>57</v>
      </c>
      <c r="E6" t="s">
        <v>58</v>
      </c>
      <c r="F6" t="s">
        <v>59</v>
      </c>
      <c r="I6" t="s">
        <v>27</v>
      </c>
      <c r="M6" t="s">
        <v>60</v>
      </c>
      <c r="N6" t="s">
        <v>61</v>
      </c>
      <c r="O6" t="s">
        <v>62</v>
      </c>
      <c r="P6" t="s">
        <v>63</v>
      </c>
      <c r="Q6" s="2" t="s">
        <v>64</v>
      </c>
      <c r="S6" t="s">
        <v>65</v>
      </c>
      <c r="T6" t="s">
        <v>33</v>
      </c>
      <c r="W6" t="s">
        <v>33</v>
      </c>
    </row>
    <row r="7" spans="1:24" x14ac:dyDescent="0.25">
      <c r="A7" t="s">
        <v>24</v>
      </c>
      <c r="B7">
        <v>642</v>
      </c>
      <c r="C7">
        <v>263</v>
      </c>
      <c r="D7" t="s">
        <v>66</v>
      </c>
      <c r="E7" t="s">
        <v>58</v>
      </c>
      <c r="F7" t="s">
        <v>67</v>
      </c>
      <c r="I7" t="s">
        <v>27</v>
      </c>
      <c r="M7" t="s">
        <v>68</v>
      </c>
      <c r="N7" t="s">
        <v>69</v>
      </c>
      <c r="O7" t="s">
        <v>70</v>
      </c>
      <c r="P7" t="s">
        <v>71</v>
      </c>
      <c r="Q7" s="2" t="s">
        <v>32</v>
      </c>
      <c r="S7" t="s">
        <v>33</v>
      </c>
      <c r="W7" t="s">
        <v>33</v>
      </c>
    </row>
    <row r="8" spans="1:24" x14ac:dyDescent="0.25">
      <c r="A8" t="s">
        <v>24</v>
      </c>
      <c r="B8">
        <v>643</v>
      </c>
      <c r="C8">
        <v>74</v>
      </c>
      <c r="D8" t="s">
        <v>72</v>
      </c>
      <c r="E8" t="s">
        <v>58</v>
      </c>
      <c r="F8" t="s">
        <v>73</v>
      </c>
      <c r="I8" t="s">
        <v>74</v>
      </c>
      <c r="M8" t="s">
        <v>75</v>
      </c>
      <c r="N8" t="s">
        <v>76</v>
      </c>
      <c r="O8" t="s">
        <v>77</v>
      </c>
      <c r="Q8" s="2" t="s">
        <v>78</v>
      </c>
      <c r="S8" t="s">
        <v>79</v>
      </c>
      <c r="W8" t="s">
        <v>33</v>
      </c>
    </row>
    <row r="9" spans="1:24" x14ac:dyDescent="0.25">
      <c r="A9" t="s">
        <v>24</v>
      </c>
      <c r="B9">
        <v>644</v>
      </c>
      <c r="C9">
        <v>548</v>
      </c>
      <c r="D9" t="s">
        <v>72</v>
      </c>
      <c r="E9" t="s">
        <v>58</v>
      </c>
      <c r="F9" t="s">
        <v>73</v>
      </c>
      <c r="I9" t="s">
        <v>27</v>
      </c>
      <c r="M9" t="s">
        <v>80</v>
      </c>
      <c r="N9" t="s">
        <v>81</v>
      </c>
      <c r="O9" t="s">
        <v>82</v>
      </c>
      <c r="P9" t="s">
        <v>71</v>
      </c>
      <c r="Q9" s="2" t="s">
        <v>83</v>
      </c>
      <c r="S9" t="s">
        <v>84</v>
      </c>
      <c r="T9" t="s">
        <v>33</v>
      </c>
      <c r="W9" t="s">
        <v>33</v>
      </c>
      <c r="X9" t="s">
        <v>85</v>
      </c>
    </row>
    <row r="10" spans="1:24" x14ac:dyDescent="0.25">
      <c r="A10" t="s">
        <v>24</v>
      </c>
      <c r="B10">
        <v>645</v>
      </c>
      <c r="D10" t="s">
        <v>86</v>
      </c>
      <c r="E10" t="s">
        <v>87</v>
      </c>
      <c r="F10" t="s">
        <v>88</v>
      </c>
      <c r="G10" t="s">
        <v>89</v>
      </c>
      <c r="H10" t="s">
        <v>90</v>
      </c>
      <c r="I10" t="s">
        <v>91</v>
      </c>
      <c r="J10" t="s">
        <v>92</v>
      </c>
      <c r="M10" t="s">
        <v>93</v>
      </c>
      <c r="Q10" t="s">
        <v>94</v>
      </c>
      <c r="S10" t="s">
        <v>95</v>
      </c>
      <c r="T10" t="s">
        <v>96</v>
      </c>
      <c r="V10" t="s">
        <v>88</v>
      </c>
    </row>
    <row r="11" spans="1:24" x14ac:dyDescent="0.25">
      <c r="A11" t="s">
        <v>24</v>
      </c>
      <c r="B11">
        <v>646</v>
      </c>
      <c r="D11" t="s">
        <v>97</v>
      </c>
      <c r="E11" t="s">
        <v>98</v>
      </c>
      <c r="F11" t="s">
        <v>99</v>
      </c>
      <c r="H11" t="s">
        <v>100</v>
      </c>
      <c r="I11" t="s">
        <v>91</v>
      </c>
      <c r="J11" t="s">
        <v>92</v>
      </c>
      <c r="M11" t="s">
        <v>101</v>
      </c>
      <c r="Q11">
        <v>1818</v>
      </c>
      <c r="S11" t="s">
        <v>96</v>
      </c>
      <c r="T11" t="s">
        <v>96</v>
      </c>
      <c r="V11" t="s">
        <v>99</v>
      </c>
    </row>
    <row r="12" spans="1:24" x14ac:dyDescent="0.25">
      <c r="A12" t="s">
        <v>24</v>
      </c>
      <c r="B12">
        <v>647</v>
      </c>
      <c r="D12" t="s">
        <v>102</v>
      </c>
      <c r="E12" t="s">
        <v>87</v>
      </c>
      <c r="F12" t="s">
        <v>103</v>
      </c>
      <c r="G12" t="s">
        <v>89</v>
      </c>
      <c r="H12" t="s">
        <v>104</v>
      </c>
      <c r="I12" t="s">
        <v>91</v>
      </c>
      <c r="J12" t="s">
        <v>105</v>
      </c>
      <c r="M12" t="s">
        <v>106</v>
      </c>
      <c r="Q12" t="s">
        <v>107</v>
      </c>
      <c r="S12" t="s">
        <v>108</v>
      </c>
      <c r="U12" t="s">
        <v>109</v>
      </c>
      <c r="V12" t="s">
        <v>103</v>
      </c>
    </row>
    <row r="13" spans="1:24" x14ac:dyDescent="0.25">
      <c r="A13" t="s">
        <v>24</v>
      </c>
      <c r="B13">
        <v>648</v>
      </c>
      <c r="D13" t="s">
        <v>86</v>
      </c>
      <c r="E13" t="s">
        <v>87</v>
      </c>
      <c r="F13" t="s">
        <v>88</v>
      </c>
      <c r="G13" t="s">
        <v>89</v>
      </c>
      <c r="H13" t="s">
        <v>90</v>
      </c>
      <c r="I13" t="s">
        <v>91</v>
      </c>
      <c r="J13" t="s">
        <v>92</v>
      </c>
      <c r="M13" t="s">
        <v>110</v>
      </c>
      <c r="Q13" s="2" t="s">
        <v>111</v>
      </c>
      <c r="S13" t="s">
        <v>112</v>
      </c>
      <c r="U13" t="s">
        <v>109</v>
      </c>
      <c r="V13" t="s">
        <v>88</v>
      </c>
    </row>
    <row r="14" spans="1:24" x14ac:dyDescent="0.25">
      <c r="A14" t="s">
        <v>24</v>
      </c>
      <c r="B14">
        <v>649</v>
      </c>
      <c r="D14" t="s">
        <v>86</v>
      </c>
      <c r="E14" t="s">
        <v>87</v>
      </c>
      <c r="F14" t="s">
        <v>88</v>
      </c>
      <c r="G14" t="s">
        <v>89</v>
      </c>
      <c r="H14" t="s">
        <v>90</v>
      </c>
      <c r="I14" t="s">
        <v>91</v>
      </c>
      <c r="J14" t="s">
        <v>92</v>
      </c>
      <c r="M14" t="s">
        <v>113</v>
      </c>
      <c r="Q14" s="2" t="s">
        <v>114</v>
      </c>
      <c r="S14" t="s">
        <v>112</v>
      </c>
      <c r="U14" t="s">
        <v>109</v>
      </c>
      <c r="V14" t="s">
        <v>88</v>
      </c>
    </row>
    <row r="15" spans="1:24" x14ac:dyDescent="0.25">
      <c r="A15" t="s">
        <v>24</v>
      </c>
      <c r="B15">
        <v>650</v>
      </c>
      <c r="D15" t="s">
        <v>86</v>
      </c>
      <c r="E15" t="s">
        <v>87</v>
      </c>
      <c r="F15" t="s">
        <v>88</v>
      </c>
      <c r="G15" t="s">
        <v>89</v>
      </c>
      <c r="H15" t="s">
        <v>90</v>
      </c>
      <c r="I15" t="s">
        <v>91</v>
      </c>
      <c r="J15" t="s">
        <v>92</v>
      </c>
      <c r="M15" t="s">
        <v>115</v>
      </c>
      <c r="Q15" s="2" t="s">
        <v>116</v>
      </c>
      <c r="S15" t="s">
        <v>112</v>
      </c>
      <c r="U15" t="s">
        <v>109</v>
      </c>
      <c r="V15" t="s">
        <v>88</v>
      </c>
    </row>
    <row r="16" spans="1:24" x14ac:dyDescent="0.25">
      <c r="A16" t="s">
        <v>24</v>
      </c>
      <c r="B16">
        <v>651</v>
      </c>
      <c r="D16" t="s">
        <v>86</v>
      </c>
      <c r="E16" t="s">
        <v>87</v>
      </c>
      <c r="F16" t="s">
        <v>88</v>
      </c>
      <c r="G16" t="s">
        <v>89</v>
      </c>
      <c r="H16" t="s">
        <v>90</v>
      </c>
      <c r="I16" t="s">
        <v>91</v>
      </c>
      <c r="J16" t="s">
        <v>105</v>
      </c>
      <c r="M16" t="s">
        <v>117</v>
      </c>
      <c r="Q16" s="2" t="s">
        <v>118</v>
      </c>
      <c r="S16" t="s">
        <v>119</v>
      </c>
      <c r="T16" t="s">
        <v>120</v>
      </c>
      <c r="U16" t="s">
        <v>109</v>
      </c>
      <c r="V16" t="s">
        <v>88</v>
      </c>
    </row>
    <row r="17" spans="1:24" x14ac:dyDescent="0.25">
      <c r="A17" t="s">
        <v>24</v>
      </c>
      <c r="B17">
        <v>652</v>
      </c>
      <c r="D17" t="s">
        <v>86</v>
      </c>
      <c r="E17" t="s">
        <v>87</v>
      </c>
      <c r="F17" t="s">
        <v>88</v>
      </c>
      <c r="G17" t="s">
        <v>89</v>
      </c>
      <c r="H17" t="s">
        <v>90</v>
      </c>
      <c r="I17" t="s">
        <v>91</v>
      </c>
      <c r="J17" t="s">
        <v>121</v>
      </c>
      <c r="M17" t="s">
        <v>122</v>
      </c>
      <c r="Q17" s="2" t="s">
        <v>123</v>
      </c>
      <c r="S17" t="s">
        <v>124</v>
      </c>
      <c r="U17" t="s">
        <v>109</v>
      </c>
      <c r="V17" t="s">
        <v>88</v>
      </c>
    </row>
    <row r="18" spans="1:24" x14ac:dyDescent="0.25">
      <c r="A18" t="s">
        <v>24</v>
      </c>
      <c r="B18">
        <v>653</v>
      </c>
      <c r="D18" t="s">
        <v>86</v>
      </c>
      <c r="E18" t="s">
        <v>87</v>
      </c>
      <c r="F18" t="s">
        <v>88</v>
      </c>
      <c r="G18" t="s">
        <v>89</v>
      </c>
      <c r="H18" t="s">
        <v>90</v>
      </c>
      <c r="I18" t="s">
        <v>91</v>
      </c>
      <c r="J18" t="s">
        <v>92</v>
      </c>
      <c r="M18" t="s">
        <v>125</v>
      </c>
      <c r="Q18" t="s">
        <v>126</v>
      </c>
      <c r="S18" t="s">
        <v>108</v>
      </c>
      <c r="T18" t="s">
        <v>108</v>
      </c>
      <c r="U18" t="s">
        <v>109</v>
      </c>
      <c r="V18" t="s">
        <v>88</v>
      </c>
    </row>
    <row r="19" spans="1:24" x14ac:dyDescent="0.25">
      <c r="A19" t="s">
        <v>24</v>
      </c>
      <c r="B19">
        <v>654</v>
      </c>
      <c r="D19" t="s">
        <v>86</v>
      </c>
      <c r="E19" t="s">
        <v>87</v>
      </c>
      <c r="F19" t="s">
        <v>88</v>
      </c>
      <c r="G19" t="s">
        <v>89</v>
      </c>
      <c r="H19" t="s">
        <v>90</v>
      </c>
      <c r="I19" t="s">
        <v>91</v>
      </c>
      <c r="J19" t="s">
        <v>121</v>
      </c>
      <c r="M19" t="s">
        <v>127</v>
      </c>
      <c r="Q19" s="2" t="s">
        <v>128</v>
      </c>
      <c r="S19" t="s">
        <v>129</v>
      </c>
      <c r="U19" t="s">
        <v>109</v>
      </c>
      <c r="V19" t="s">
        <v>88</v>
      </c>
    </row>
    <row r="20" spans="1:24" x14ac:dyDescent="0.25">
      <c r="A20" t="s">
        <v>24</v>
      </c>
      <c r="B20">
        <v>655</v>
      </c>
      <c r="D20" t="s">
        <v>86</v>
      </c>
      <c r="E20" t="s">
        <v>87</v>
      </c>
      <c r="F20" t="s">
        <v>88</v>
      </c>
      <c r="G20" t="s">
        <v>89</v>
      </c>
      <c r="H20" t="s">
        <v>90</v>
      </c>
      <c r="I20" t="s">
        <v>130</v>
      </c>
      <c r="J20" t="s">
        <v>131</v>
      </c>
      <c r="M20" t="s">
        <v>132</v>
      </c>
      <c r="Q20" s="2" t="s">
        <v>133</v>
      </c>
      <c r="S20" t="s">
        <v>134</v>
      </c>
      <c r="U20" t="s">
        <v>109</v>
      </c>
      <c r="V20" t="s">
        <v>88</v>
      </c>
    </row>
    <row r="21" spans="1:24" x14ac:dyDescent="0.25">
      <c r="A21" t="s">
        <v>24</v>
      </c>
      <c r="B21">
        <v>656</v>
      </c>
      <c r="D21" t="s">
        <v>86</v>
      </c>
      <c r="E21" t="s">
        <v>87</v>
      </c>
      <c r="F21" t="s">
        <v>88</v>
      </c>
      <c r="G21" t="s">
        <v>89</v>
      </c>
      <c r="H21" t="s">
        <v>90</v>
      </c>
      <c r="I21" t="s">
        <v>91</v>
      </c>
      <c r="J21" t="s">
        <v>135</v>
      </c>
      <c r="M21" t="s">
        <v>136</v>
      </c>
      <c r="Q21" s="2" t="s">
        <v>137</v>
      </c>
      <c r="S21" t="s">
        <v>138</v>
      </c>
      <c r="U21" t="s">
        <v>109</v>
      </c>
      <c r="V21" t="s">
        <v>88</v>
      </c>
      <c r="X21" t="s">
        <v>139</v>
      </c>
    </row>
    <row r="22" spans="1:24" x14ac:dyDescent="0.25">
      <c r="A22" t="s">
        <v>24</v>
      </c>
      <c r="B22">
        <v>657</v>
      </c>
      <c r="D22" t="s">
        <v>86</v>
      </c>
      <c r="E22" t="s">
        <v>87</v>
      </c>
      <c r="F22" t="s">
        <v>88</v>
      </c>
      <c r="G22" t="s">
        <v>89</v>
      </c>
      <c r="H22" t="s">
        <v>90</v>
      </c>
      <c r="I22" t="s">
        <v>91</v>
      </c>
      <c r="J22" t="s">
        <v>135</v>
      </c>
      <c r="M22" t="s">
        <v>136</v>
      </c>
      <c r="Q22" s="2" t="s">
        <v>137</v>
      </c>
      <c r="S22" t="s">
        <v>138</v>
      </c>
      <c r="U22" t="s">
        <v>109</v>
      </c>
      <c r="V22" t="s">
        <v>88</v>
      </c>
      <c r="X22" t="s">
        <v>139</v>
      </c>
    </row>
    <row r="23" spans="1:24" x14ac:dyDescent="0.25">
      <c r="A23" t="s">
        <v>24</v>
      </c>
      <c r="B23">
        <v>658</v>
      </c>
      <c r="D23" t="s">
        <v>86</v>
      </c>
      <c r="E23" t="s">
        <v>87</v>
      </c>
      <c r="F23" t="s">
        <v>88</v>
      </c>
      <c r="G23" t="s">
        <v>89</v>
      </c>
      <c r="H23" t="s">
        <v>140</v>
      </c>
      <c r="I23" t="s">
        <v>91</v>
      </c>
      <c r="J23" t="s">
        <v>92</v>
      </c>
      <c r="M23" t="s">
        <v>141</v>
      </c>
      <c r="Q23" t="s">
        <v>142</v>
      </c>
      <c r="S23" t="s">
        <v>143</v>
      </c>
      <c r="U23" t="s">
        <v>109</v>
      </c>
      <c r="V23" t="s">
        <v>88</v>
      </c>
    </row>
    <row r="24" spans="1:24" x14ac:dyDescent="0.25">
      <c r="A24" t="s">
        <v>24</v>
      </c>
      <c r="B24">
        <v>659</v>
      </c>
      <c r="D24" t="s">
        <v>86</v>
      </c>
      <c r="E24" t="s">
        <v>87</v>
      </c>
      <c r="F24" t="s">
        <v>88</v>
      </c>
      <c r="G24" t="s">
        <v>89</v>
      </c>
      <c r="H24" t="s">
        <v>90</v>
      </c>
      <c r="I24" t="s">
        <v>144</v>
      </c>
      <c r="J24" t="s">
        <v>145</v>
      </c>
      <c r="M24" t="s">
        <v>146</v>
      </c>
      <c r="Q24" s="2" t="s">
        <v>147</v>
      </c>
      <c r="S24" t="s">
        <v>148</v>
      </c>
      <c r="U24" t="s">
        <v>109</v>
      </c>
      <c r="V24" t="s">
        <v>88</v>
      </c>
    </row>
    <row r="25" spans="1:24" x14ac:dyDescent="0.25">
      <c r="A25" t="s">
        <v>24</v>
      </c>
      <c r="B25">
        <v>660</v>
      </c>
      <c r="D25" t="s">
        <v>86</v>
      </c>
      <c r="E25" t="s">
        <v>87</v>
      </c>
      <c r="F25" t="s">
        <v>88</v>
      </c>
      <c r="G25" t="s">
        <v>89</v>
      </c>
      <c r="H25" t="s">
        <v>90</v>
      </c>
      <c r="I25" t="s">
        <v>149</v>
      </c>
      <c r="J25" t="s">
        <v>150</v>
      </c>
      <c r="M25" t="s">
        <v>150</v>
      </c>
      <c r="Q25" t="s">
        <v>151</v>
      </c>
      <c r="S25" t="s">
        <v>152</v>
      </c>
      <c r="U25" t="s">
        <v>109</v>
      </c>
      <c r="V25" t="s">
        <v>88</v>
      </c>
    </row>
    <row r="26" spans="1:24" x14ac:dyDescent="0.25">
      <c r="A26" t="s">
        <v>24</v>
      </c>
      <c r="B26">
        <v>661</v>
      </c>
      <c r="D26" t="s">
        <v>86</v>
      </c>
      <c r="E26" t="s">
        <v>87</v>
      </c>
      <c r="F26" t="s">
        <v>88</v>
      </c>
      <c r="G26" t="s">
        <v>89</v>
      </c>
      <c r="H26" t="s">
        <v>90</v>
      </c>
      <c r="I26" t="s">
        <v>91</v>
      </c>
      <c r="J26" t="s">
        <v>121</v>
      </c>
      <c r="M26" t="s">
        <v>153</v>
      </c>
      <c r="Q26" s="2" t="s">
        <v>154</v>
      </c>
      <c r="S26" t="s">
        <v>112</v>
      </c>
      <c r="U26" t="s">
        <v>109</v>
      </c>
      <c r="V26" t="s">
        <v>88</v>
      </c>
    </row>
    <row r="27" spans="1:24" x14ac:dyDescent="0.25">
      <c r="A27" t="s">
        <v>24</v>
      </c>
      <c r="B27">
        <v>662</v>
      </c>
      <c r="D27" t="s">
        <v>86</v>
      </c>
      <c r="E27" t="s">
        <v>87</v>
      </c>
      <c r="F27" t="s">
        <v>88</v>
      </c>
      <c r="G27" t="s">
        <v>89</v>
      </c>
      <c r="H27" t="s">
        <v>90</v>
      </c>
      <c r="I27" t="s">
        <v>91</v>
      </c>
      <c r="J27" t="s">
        <v>121</v>
      </c>
      <c r="M27" t="s">
        <v>150</v>
      </c>
      <c r="Q27" t="s">
        <v>151</v>
      </c>
      <c r="S27" t="s">
        <v>155</v>
      </c>
      <c r="U27" t="s">
        <v>109</v>
      </c>
      <c r="V27" t="s">
        <v>88</v>
      </c>
    </row>
    <row r="28" spans="1:24" x14ac:dyDescent="0.25">
      <c r="A28" t="s">
        <v>24</v>
      </c>
      <c r="B28">
        <v>663</v>
      </c>
      <c r="D28" t="s">
        <v>86</v>
      </c>
      <c r="E28" t="s">
        <v>87</v>
      </c>
      <c r="F28" t="s">
        <v>88</v>
      </c>
      <c r="G28" t="s">
        <v>89</v>
      </c>
      <c r="H28" t="s">
        <v>90</v>
      </c>
      <c r="I28" t="s">
        <v>91</v>
      </c>
      <c r="J28" t="s">
        <v>92</v>
      </c>
      <c r="M28" t="s">
        <v>156</v>
      </c>
      <c r="Q28" t="s">
        <v>151</v>
      </c>
      <c r="S28" t="s">
        <v>157</v>
      </c>
      <c r="U28" t="s">
        <v>109</v>
      </c>
      <c r="V28" t="s">
        <v>88</v>
      </c>
    </row>
    <row r="29" spans="1:24" x14ac:dyDescent="0.25">
      <c r="A29" t="s">
        <v>24</v>
      </c>
      <c r="B29">
        <v>664</v>
      </c>
      <c r="D29" t="s">
        <v>86</v>
      </c>
      <c r="E29" t="s">
        <v>87</v>
      </c>
      <c r="F29" t="s">
        <v>88</v>
      </c>
      <c r="G29" t="s">
        <v>89</v>
      </c>
      <c r="H29" t="s">
        <v>90</v>
      </c>
      <c r="I29" t="s">
        <v>91</v>
      </c>
      <c r="J29" t="s">
        <v>92</v>
      </c>
      <c r="M29" t="s">
        <v>158</v>
      </c>
      <c r="Q29" s="2" t="s">
        <v>159</v>
      </c>
      <c r="S29" t="s">
        <v>160</v>
      </c>
      <c r="U29" t="s">
        <v>109</v>
      </c>
      <c r="V29" t="s">
        <v>88</v>
      </c>
    </row>
    <row r="30" spans="1:24" x14ac:dyDescent="0.25">
      <c r="A30" t="s">
        <v>24</v>
      </c>
      <c r="B30">
        <v>665</v>
      </c>
      <c r="D30" t="s">
        <v>86</v>
      </c>
      <c r="E30" t="s">
        <v>87</v>
      </c>
      <c r="F30" t="s">
        <v>88</v>
      </c>
      <c r="G30" t="s">
        <v>89</v>
      </c>
      <c r="H30" t="s">
        <v>90</v>
      </c>
      <c r="I30" t="s">
        <v>91</v>
      </c>
      <c r="J30" t="s">
        <v>92</v>
      </c>
      <c r="M30" t="s">
        <v>161</v>
      </c>
      <c r="Q30" s="2" t="s">
        <v>162</v>
      </c>
      <c r="S30" t="s">
        <v>157</v>
      </c>
      <c r="U30" t="s">
        <v>109</v>
      </c>
      <c r="V30" t="s">
        <v>88</v>
      </c>
    </row>
    <row r="31" spans="1:24" x14ac:dyDescent="0.25">
      <c r="A31" t="s">
        <v>24</v>
      </c>
      <c r="B31">
        <v>666</v>
      </c>
      <c r="D31" t="s">
        <v>86</v>
      </c>
      <c r="E31" t="s">
        <v>87</v>
      </c>
      <c r="F31" t="s">
        <v>88</v>
      </c>
      <c r="G31" t="s">
        <v>89</v>
      </c>
      <c r="H31" t="s">
        <v>90</v>
      </c>
      <c r="I31" t="s">
        <v>91</v>
      </c>
      <c r="J31" t="s">
        <v>121</v>
      </c>
      <c r="M31" t="s">
        <v>163</v>
      </c>
      <c r="Q31" s="2" t="s">
        <v>164</v>
      </c>
      <c r="S31" t="s">
        <v>119</v>
      </c>
      <c r="T31" t="s">
        <v>109</v>
      </c>
      <c r="V31" t="s">
        <v>88</v>
      </c>
    </row>
    <row r="32" spans="1:24" x14ac:dyDescent="0.25">
      <c r="A32" t="s">
        <v>24</v>
      </c>
      <c r="B32">
        <v>667</v>
      </c>
      <c r="D32" t="s">
        <v>86</v>
      </c>
      <c r="E32" t="s">
        <v>87</v>
      </c>
      <c r="F32" t="s">
        <v>88</v>
      </c>
      <c r="G32" t="s">
        <v>89</v>
      </c>
      <c r="H32" t="s">
        <v>90</v>
      </c>
      <c r="I32" t="s">
        <v>91</v>
      </c>
      <c r="J32" t="s">
        <v>92</v>
      </c>
      <c r="M32" t="s">
        <v>165</v>
      </c>
      <c r="Q32" s="2" t="s">
        <v>166</v>
      </c>
      <c r="S32" t="s">
        <v>167</v>
      </c>
      <c r="U32" t="s">
        <v>109</v>
      </c>
      <c r="V32" t="s">
        <v>88</v>
      </c>
    </row>
    <row r="33" spans="1:23" x14ac:dyDescent="0.25">
      <c r="A33" t="s">
        <v>24</v>
      </c>
      <c r="B33">
        <v>668</v>
      </c>
      <c r="D33" t="s">
        <v>86</v>
      </c>
      <c r="E33" t="s">
        <v>87</v>
      </c>
      <c r="F33" t="s">
        <v>88</v>
      </c>
      <c r="G33" t="s">
        <v>89</v>
      </c>
      <c r="H33" t="s">
        <v>90</v>
      </c>
      <c r="I33" t="s">
        <v>91</v>
      </c>
      <c r="J33" t="s">
        <v>92</v>
      </c>
      <c r="M33" t="s">
        <v>168</v>
      </c>
      <c r="Q33" t="s">
        <v>169</v>
      </c>
      <c r="S33" t="s">
        <v>170</v>
      </c>
      <c r="U33" t="s">
        <v>109</v>
      </c>
      <c r="V33" t="s">
        <v>88</v>
      </c>
    </row>
    <row r="34" spans="1:23" x14ac:dyDescent="0.25">
      <c r="A34" t="s">
        <v>24</v>
      </c>
      <c r="B34">
        <v>669</v>
      </c>
      <c r="D34" t="s">
        <v>86</v>
      </c>
      <c r="E34" t="s">
        <v>87</v>
      </c>
      <c r="F34" t="s">
        <v>88</v>
      </c>
      <c r="G34" t="s">
        <v>89</v>
      </c>
      <c r="H34" t="s">
        <v>90</v>
      </c>
      <c r="I34" t="s">
        <v>91</v>
      </c>
      <c r="J34" t="s">
        <v>92</v>
      </c>
      <c r="M34" t="s">
        <v>171</v>
      </c>
      <c r="Q34" s="2" t="s">
        <v>172</v>
      </c>
      <c r="S34" t="s">
        <v>112</v>
      </c>
      <c r="U34" t="s">
        <v>109</v>
      </c>
      <c r="V34" t="s">
        <v>88</v>
      </c>
    </row>
    <row r="35" spans="1:23" x14ac:dyDescent="0.25">
      <c r="A35" t="s">
        <v>24</v>
      </c>
      <c r="B35">
        <v>670</v>
      </c>
      <c r="D35" t="s">
        <v>86</v>
      </c>
      <c r="E35" t="s">
        <v>87</v>
      </c>
      <c r="F35" t="s">
        <v>88</v>
      </c>
      <c r="G35" t="s">
        <v>89</v>
      </c>
      <c r="H35" t="s">
        <v>90</v>
      </c>
      <c r="I35" t="s">
        <v>91</v>
      </c>
      <c r="J35" t="s">
        <v>92</v>
      </c>
      <c r="M35" t="s">
        <v>168</v>
      </c>
      <c r="Q35" t="s">
        <v>169</v>
      </c>
      <c r="S35" t="s">
        <v>170</v>
      </c>
      <c r="U35" t="s">
        <v>109</v>
      </c>
      <c r="V35" t="s">
        <v>88</v>
      </c>
    </row>
    <row r="36" spans="1:23" x14ac:dyDescent="0.25">
      <c r="A36" t="s">
        <v>24</v>
      </c>
      <c r="B36">
        <v>671</v>
      </c>
      <c r="D36" t="s">
        <v>86</v>
      </c>
      <c r="E36" t="s">
        <v>87</v>
      </c>
      <c r="F36" t="s">
        <v>88</v>
      </c>
      <c r="G36" t="s">
        <v>89</v>
      </c>
      <c r="H36" t="s">
        <v>90</v>
      </c>
      <c r="I36" t="s">
        <v>91</v>
      </c>
      <c r="J36" t="s">
        <v>92</v>
      </c>
      <c r="M36" t="s">
        <v>173</v>
      </c>
      <c r="Q36" s="2" t="s">
        <v>174</v>
      </c>
      <c r="S36" t="s">
        <v>175</v>
      </c>
      <c r="U36" t="s">
        <v>109</v>
      </c>
      <c r="V36" t="s">
        <v>88</v>
      </c>
    </row>
    <row r="37" spans="1:23" x14ac:dyDescent="0.25">
      <c r="A37" t="s">
        <v>24</v>
      </c>
      <c r="B37">
        <v>672</v>
      </c>
      <c r="D37" t="s">
        <v>86</v>
      </c>
      <c r="E37" t="s">
        <v>87</v>
      </c>
      <c r="F37" t="s">
        <v>88</v>
      </c>
      <c r="G37" t="s">
        <v>89</v>
      </c>
      <c r="H37" t="s">
        <v>90</v>
      </c>
      <c r="I37" t="s">
        <v>91</v>
      </c>
      <c r="J37" t="s">
        <v>92</v>
      </c>
      <c r="M37" t="s">
        <v>168</v>
      </c>
      <c r="Q37" t="s">
        <v>169</v>
      </c>
      <c r="S37" t="s">
        <v>170</v>
      </c>
      <c r="U37" t="s">
        <v>109</v>
      </c>
      <c r="V37" t="s">
        <v>88</v>
      </c>
    </row>
    <row r="38" spans="1:23" x14ac:dyDescent="0.25">
      <c r="A38" t="s">
        <v>24</v>
      </c>
      <c r="B38">
        <v>735</v>
      </c>
      <c r="D38" t="s">
        <v>86</v>
      </c>
      <c r="E38" t="s">
        <v>87</v>
      </c>
      <c r="F38" t="s">
        <v>88</v>
      </c>
      <c r="G38" t="s">
        <v>89</v>
      </c>
      <c r="H38" t="s">
        <v>90</v>
      </c>
      <c r="I38" t="s">
        <v>91</v>
      </c>
      <c r="J38" t="s">
        <v>92</v>
      </c>
      <c r="M38" t="s">
        <v>168</v>
      </c>
      <c r="Q38" t="s">
        <v>169</v>
      </c>
      <c r="S38" t="s">
        <v>170</v>
      </c>
      <c r="U38" t="s">
        <v>109</v>
      </c>
      <c r="V38" t="s">
        <v>88</v>
      </c>
    </row>
    <row r="39" spans="1:23" x14ac:dyDescent="0.25">
      <c r="A39" t="s">
        <v>24</v>
      </c>
      <c r="B39">
        <v>736</v>
      </c>
      <c r="D39" t="s">
        <v>86</v>
      </c>
      <c r="E39" t="s">
        <v>87</v>
      </c>
      <c r="F39" t="s">
        <v>88</v>
      </c>
      <c r="G39" t="s">
        <v>89</v>
      </c>
      <c r="H39" t="s">
        <v>90</v>
      </c>
      <c r="I39" t="s">
        <v>91</v>
      </c>
      <c r="J39" t="s">
        <v>92</v>
      </c>
      <c r="M39" t="s">
        <v>176</v>
      </c>
      <c r="Q39" s="2" t="s">
        <v>172</v>
      </c>
      <c r="S39" t="s">
        <v>175</v>
      </c>
      <c r="U39" t="s">
        <v>109</v>
      </c>
      <c r="V39" t="s">
        <v>88</v>
      </c>
    </row>
    <row r="40" spans="1:23" x14ac:dyDescent="0.25">
      <c r="A40" t="s">
        <v>24</v>
      </c>
      <c r="B40">
        <v>737</v>
      </c>
      <c r="D40" t="s">
        <v>86</v>
      </c>
      <c r="E40" t="s">
        <v>87</v>
      </c>
      <c r="F40" t="s">
        <v>88</v>
      </c>
      <c r="G40" t="s">
        <v>89</v>
      </c>
      <c r="H40" t="s">
        <v>177</v>
      </c>
      <c r="I40" t="s">
        <v>91</v>
      </c>
      <c r="J40" t="s">
        <v>92</v>
      </c>
      <c r="M40" t="s">
        <v>178</v>
      </c>
      <c r="Q40" t="s">
        <v>179</v>
      </c>
      <c r="S40" t="s">
        <v>180</v>
      </c>
      <c r="U40" t="s">
        <v>109</v>
      </c>
      <c r="V40" t="s">
        <v>88</v>
      </c>
    </row>
    <row r="41" spans="1:23" x14ac:dyDescent="0.25">
      <c r="A41" t="s">
        <v>24</v>
      </c>
      <c r="B41">
        <v>738</v>
      </c>
      <c r="D41" t="s">
        <v>86</v>
      </c>
      <c r="E41" t="s">
        <v>87</v>
      </c>
      <c r="F41" t="s">
        <v>88</v>
      </c>
      <c r="G41" t="s">
        <v>89</v>
      </c>
      <c r="H41" t="s">
        <v>90</v>
      </c>
      <c r="I41" t="s">
        <v>91</v>
      </c>
      <c r="J41" t="s">
        <v>92</v>
      </c>
      <c r="M41" t="s">
        <v>168</v>
      </c>
      <c r="Q41" t="s">
        <v>169</v>
      </c>
      <c r="S41" t="s">
        <v>170</v>
      </c>
      <c r="V41" t="s">
        <v>88</v>
      </c>
    </row>
    <row r="42" spans="1:23" x14ac:dyDescent="0.25">
      <c r="A42" t="s">
        <v>24</v>
      </c>
      <c r="B42">
        <v>739</v>
      </c>
      <c r="D42" t="s">
        <v>86</v>
      </c>
      <c r="E42" t="s">
        <v>87</v>
      </c>
      <c r="F42" t="s">
        <v>88</v>
      </c>
      <c r="G42" t="s">
        <v>89</v>
      </c>
      <c r="H42" t="s">
        <v>90</v>
      </c>
      <c r="I42" t="s">
        <v>91</v>
      </c>
      <c r="J42" t="s">
        <v>92</v>
      </c>
      <c r="M42" t="s">
        <v>181</v>
      </c>
      <c r="Q42" s="2" t="s">
        <v>114</v>
      </c>
      <c r="S42" t="s">
        <v>112</v>
      </c>
      <c r="V42" t="s">
        <v>88</v>
      </c>
    </row>
    <row r="43" spans="1:23" x14ac:dyDescent="0.25">
      <c r="A43" t="s">
        <v>24</v>
      </c>
      <c r="B43">
        <v>740</v>
      </c>
      <c r="D43" t="s">
        <v>86</v>
      </c>
      <c r="E43" t="s">
        <v>87</v>
      </c>
      <c r="F43" t="s">
        <v>88</v>
      </c>
      <c r="G43" t="s">
        <v>89</v>
      </c>
      <c r="H43" t="s">
        <v>90</v>
      </c>
      <c r="I43" t="s">
        <v>91</v>
      </c>
      <c r="J43" t="s">
        <v>92</v>
      </c>
      <c r="M43" t="s">
        <v>182</v>
      </c>
      <c r="Q43" s="2" t="s">
        <v>183</v>
      </c>
      <c r="S43" t="s">
        <v>160</v>
      </c>
      <c r="V43" t="s">
        <v>88</v>
      </c>
    </row>
    <row r="44" spans="1:23" x14ac:dyDescent="0.25">
      <c r="A44" t="s">
        <v>24</v>
      </c>
      <c r="B44">
        <v>741</v>
      </c>
      <c r="D44" t="s">
        <v>184</v>
      </c>
      <c r="E44" t="s">
        <v>87</v>
      </c>
      <c r="F44" t="s">
        <v>185</v>
      </c>
      <c r="G44" t="s">
        <v>186</v>
      </c>
      <c r="H44" t="s">
        <v>184</v>
      </c>
      <c r="I44" t="s">
        <v>91</v>
      </c>
      <c r="J44" t="s">
        <v>121</v>
      </c>
      <c r="M44" t="s">
        <v>187</v>
      </c>
      <c r="Q44" s="2" t="s">
        <v>188</v>
      </c>
      <c r="S44" t="s">
        <v>112</v>
      </c>
      <c r="V44" t="s">
        <v>185</v>
      </c>
    </row>
    <row r="45" spans="1:23" x14ac:dyDescent="0.25">
      <c r="A45" t="s">
        <v>24</v>
      </c>
      <c r="B45">
        <v>742</v>
      </c>
      <c r="C45">
        <v>264</v>
      </c>
      <c r="D45" t="s">
        <v>189</v>
      </c>
      <c r="E45" t="s">
        <v>190</v>
      </c>
      <c r="F45" t="s">
        <v>191</v>
      </c>
      <c r="I45" t="s">
        <v>27</v>
      </c>
      <c r="M45" t="s">
        <v>192</v>
      </c>
      <c r="N45" s="2" t="s">
        <v>193</v>
      </c>
      <c r="O45" t="s">
        <v>194</v>
      </c>
      <c r="P45" t="s">
        <v>71</v>
      </c>
      <c r="Q45" s="2" t="s">
        <v>32</v>
      </c>
      <c r="S45" t="s">
        <v>33</v>
      </c>
      <c r="T45" t="s">
        <v>195</v>
      </c>
      <c r="W45" t="s">
        <v>33</v>
      </c>
    </row>
    <row r="46" spans="1:23" x14ac:dyDescent="0.25">
      <c r="A46" t="s">
        <v>24</v>
      </c>
      <c r="B46">
        <v>757</v>
      </c>
      <c r="C46">
        <v>134</v>
      </c>
      <c r="D46" t="s">
        <v>196</v>
      </c>
      <c r="E46" t="s">
        <v>197</v>
      </c>
      <c r="F46" t="s">
        <v>198</v>
      </c>
      <c r="I46" t="s">
        <v>199</v>
      </c>
      <c r="M46" t="s">
        <v>200</v>
      </c>
      <c r="N46" s="2" t="s">
        <v>201</v>
      </c>
      <c r="O46" t="s">
        <v>202</v>
      </c>
      <c r="P46" t="s">
        <v>71</v>
      </c>
      <c r="Q46" s="2" t="s">
        <v>203</v>
      </c>
      <c r="S46" t="s">
        <v>204</v>
      </c>
      <c r="W46" t="s">
        <v>33</v>
      </c>
    </row>
    <row r="47" spans="1:23" x14ac:dyDescent="0.25">
      <c r="A47" t="s">
        <v>24</v>
      </c>
      <c r="B47">
        <v>758</v>
      </c>
      <c r="C47">
        <v>57</v>
      </c>
      <c r="D47" t="s">
        <v>205</v>
      </c>
      <c r="E47" t="s">
        <v>206</v>
      </c>
      <c r="F47" t="s">
        <v>67</v>
      </c>
      <c r="I47" t="s">
        <v>74</v>
      </c>
      <c r="M47" t="s">
        <v>207</v>
      </c>
      <c r="N47" t="s">
        <v>208</v>
      </c>
      <c r="O47" t="s">
        <v>209</v>
      </c>
      <c r="P47" t="s">
        <v>71</v>
      </c>
      <c r="Q47" s="2" t="s">
        <v>210</v>
      </c>
      <c r="S47" t="s">
        <v>211</v>
      </c>
      <c r="W47" t="s">
        <v>33</v>
      </c>
    </row>
    <row r="48" spans="1:23" x14ac:dyDescent="0.25">
      <c r="A48" t="s">
        <v>24</v>
      </c>
      <c r="B48">
        <v>759</v>
      </c>
      <c r="C48">
        <v>77</v>
      </c>
      <c r="D48" t="s">
        <v>212</v>
      </c>
      <c r="E48" t="s">
        <v>213</v>
      </c>
      <c r="F48" t="s">
        <v>214</v>
      </c>
      <c r="G48" t="s">
        <v>46</v>
      </c>
      <c r="I48" t="s">
        <v>74</v>
      </c>
      <c r="M48" t="s">
        <v>215</v>
      </c>
      <c r="N48" t="s">
        <v>76</v>
      </c>
      <c r="O48" t="s">
        <v>216</v>
      </c>
      <c r="P48" t="s">
        <v>71</v>
      </c>
      <c r="Q48" s="2" t="s">
        <v>78</v>
      </c>
      <c r="S48" t="s">
        <v>79</v>
      </c>
      <c r="W48" t="s">
        <v>33</v>
      </c>
    </row>
    <row r="49" spans="1:24" x14ac:dyDescent="0.25">
      <c r="A49" t="s">
        <v>24</v>
      </c>
      <c r="B49">
        <v>760</v>
      </c>
      <c r="C49">
        <v>136</v>
      </c>
      <c r="D49" t="s">
        <v>217</v>
      </c>
      <c r="E49" t="s">
        <v>218</v>
      </c>
      <c r="F49" t="s">
        <v>219</v>
      </c>
      <c r="I49" t="s">
        <v>199</v>
      </c>
      <c r="M49" t="s">
        <v>220</v>
      </c>
      <c r="N49" t="s">
        <v>221</v>
      </c>
      <c r="O49" t="s">
        <v>222</v>
      </c>
      <c r="P49" t="s">
        <v>223</v>
      </c>
      <c r="Q49" s="2" t="s">
        <v>224</v>
      </c>
      <c r="S49" t="s">
        <v>204</v>
      </c>
      <c r="W49" t="s">
        <v>33</v>
      </c>
    </row>
    <row r="50" spans="1:24" x14ac:dyDescent="0.25">
      <c r="A50" t="s">
        <v>24</v>
      </c>
      <c r="B50">
        <v>761</v>
      </c>
      <c r="C50">
        <v>146</v>
      </c>
      <c r="D50" t="s">
        <v>225</v>
      </c>
      <c r="E50" t="s">
        <v>226</v>
      </c>
      <c r="F50" t="s">
        <v>227</v>
      </c>
      <c r="G50" t="s">
        <v>228</v>
      </c>
      <c r="I50" t="s">
        <v>199</v>
      </c>
      <c r="M50" t="s">
        <v>220</v>
      </c>
      <c r="N50" t="s">
        <v>229</v>
      </c>
      <c r="O50" t="s">
        <v>202</v>
      </c>
      <c r="P50" t="s">
        <v>230</v>
      </c>
      <c r="Q50" s="2" t="s">
        <v>224</v>
      </c>
      <c r="S50" t="s">
        <v>204</v>
      </c>
      <c r="T50" t="s">
        <v>195</v>
      </c>
      <c r="W50" t="s">
        <v>33</v>
      </c>
    </row>
    <row r="51" spans="1:24" x14ac:dyDescent="0.25">
      <c r="A51" t="s">
        <v>24</v>
      </c>
      <c r="B51">
        <v>762</v>
      </c>
      <c r="C51">
        <v>149</v>
      </c>
      <c r="D51" t="s">
        <v>231</v>
      </c>
      <c r="E51" t="s">
        <v>232</v>
      </c>
      <c r="F51" t="s">
        <v>233</v>
      </c>
      <c r="G51" t="s">
        <v>234</v>
      </c>
      <c r="I51" t="s">
        <v>199</v>
      </c>
      <c r="M51" t="s">
        <v>220</v>
      </c>
      <c r="N51" s="2" t="s">
        <v>235</v>
      </c>
      <c r="O51" t="s">
        <v>222</v>
      </c>
      <c r="P51" t="s">
        <v>71</v>
      </c>
      <c r="Q51" s="2" t="s">
        <v>224</v>
      </c>
      <c r="S51" t="s">
        <v>204</v>
      </c>
      <c r="T51" t="s">
        <v>195</v>
      </c>
      <c r="W51" t="s">
        <v>33</v>
      </c>
    </row>
    <row r="52" spans="1:24" x14ac:dyDescent="0.25">
      <c r="A52" t="s">
        <v>24</v>
      </c>
      <c r="B52">
        <v>763</v>
      </c>
      <c r="C52">
        <v>39</v>
      </c>
      <c r="D52" t="s">
        <v>236</v>
      </c>
      <c r="E52" t="s">
        <v>232</v>
      </c>
      <c r="F52" t="s">
        <v>237</v>
      </c>
      <c r="G52" t="s">
        <v>234</v>
      </c>
      <c r="I52" t="s">
        <v>27</v>
      </c>
      <c r="M52" t="s">
        <v>238</v>
      </c>
      <c r="N52" t="s">
        <v>239</v>
      </c>
      <c r="P52" t="s">
        <v>71</v>
      </c>
      <c r="Q52" t="s">
        <v>240</v>
      </c>
      <c r="S52" t="s">
        <v>241</v>
      </c>
      <c r="W52" t="s">
        <v>33</v>
      </c>
    </row>
    <row r="53" spans="1:24" x14ac:dyDescent="0.25">
      <c r="A53" t="s">
        <v>24</v>
      </c>
      <c r="B53">
        <v>764</v>
      </c>
      <c r="C53">
        <v>147</v>
      </c>
      <c r="D53" t="s">
        <v>242</v>
      </c>
      <c r="E53" t="s">
        <v>243</v>
      </c>
      <c r="F53" t="s">
        <v>244</v>
      </c>
      <c r="G53" t="s">
        <v>245</v>
      </c>
      <c r="I53" t="s">
        <v>199</v>
      </c>
      <c r="M53" t="s">
        <v>200</v>
      </c>
      <c r="N53" s="2" t="s">
        <v>246</v>
      </c>
      <c r="O53" t="s">
        <v>202</v>
      </c>
      <c r="P53" t="s">
        <v>71</v>
      </c>
      <c r="Q53" s="2" t="s">
        <v>203</v>
      </c>
      <c r="S53" t="s">
        <v>204</v>
      </c>
      <c r="T53" t="s">
        <v>195</v>
      </c>
      <c r="W53" t="s">
        <v>33</v>
      </c>
    </row>
    <row r="54" spans="1:24" x14ac:dyDescent="0.25">
      <c r="A54" t="s">
        <v>24</v>
      </c>
      <c r="B54">
        <v>765</v>
      </c>
      <c r="C54">
        <v>11</v>
      </c>
      <c r="D54" t="s">
        <v>247</v>
      </c>
      <c r="E54" t="s">
        <v>248</v>
      </c>
      <c r="F54" t="s">
        <v>249</v>
      </c>
      <c r="G54" t="s">
        <v>250</v>
      </c>
      <c r="I54" t="s">
        <v>27</v>
      </c>
      <c r="M54" t="s">
        <v>251</v>
      </c>
      <c r="N54" s="2" t="s">
        <v>252</v>
      </c>
      <c r="O54" t="s">
        <v>253</v>
      </c>
      <c r="P54" t="s">
        <v>71</v>
      </c>
      <c r="Q54" s="2" t="s">
        <v>254</v>
      </c>
      <c r="S54" t="s">
        <v>255</v>
      </c>
      <c r="W54" t="s">
        <v>33</v>
      </c>
    </row>
    <row r="55" spans="1:24" x14ac:dyDescent="0.25">
      <c r="A55" t="s">
        <v>24</v>
      </c>
      <c r="B55">
        <v>766</v>
      </c>
      <c r="C55">
        <v>182</v>
      </c>
      <c r="D55" t="s">
        <v>256</v>
      </c>
      <c r="E55" t="s">
        <v>257</v>
      </c>
      <c r="F55" t="s">
        <v>258</v>
      </c>
      <c r="I55" t="s">
        <v>27</v>
      </c>
      <c r="M55" t="s">
        <v>38</v>
      </c>
      <c r="N55" s="2" t="s">
        <v>259</v>
      </c>
      <c r="O55" t="s">
        <v>30</v>
      </c>
      <c r="P55" t="s">
        <v>260</v>
      </c>
      <c r="Q55" s="2" t="s">
        <v>41</v>
      </c>
      <c r="S55" t="s">
        <v>42</v>
      </c>
      <c r="T55" t="s">
        <v>33</v>
      </c>
      <c r="W55" t="s">
        <v>33</v>
      </c>
      <c r="X55" t="s">
        <v>43</v>
      </c>
    </row>
    <row r="56" spans="1:24" x14ac:dyDescent="0.25">
      <c r="A56" t="s">
        <v>24</v>
      </c>
      <c r="B56">
        <v>767</v>
      </c>
      <c r="C56">
        <v>602</v>
      </c>
      <c r="D56" t="s">
        <v>261</v>
      </c>
      <c r="E56" t="s">
        <v>257</v>
      </c>
      <c r="F56" t="s">
        <v>262</v>
      </c>
      <c r="I56" t="s">
        <v>263</v>
      </c>
      <c r="M56" t="s">
        <v>264</v>
      </c>
      <c r="N56" t="s">
        <v>265</v>
      </c>
      <c r="O56" t="s">
        <v>266</v>
      </c>
      <c r="P56" t="s">
        <v>71</v>
      </c>
      <c r="Q56" s="2" t="s">
        <v>267</v>
      </c>
      <c r="S56" t="s">
        <v>268</v>
      </c>
      <c r="T56" t="s">
        <v>33</v>
      </c>
      <c r="W56" t="s">
        <v>33</v>
      </c>
      <c r="X56" t="s">
        <v>269</v>
      </c>
    </row>
    <row r="57" spans="1:24" x14ac:dyDescent="0.25">
      <c r="A57" t="s">
        <v>24</v>
      </c>
      <c r="B57">
        <v>768</v>
      </c>
      <c r="C57">
        <v>53</v>
      </c>
      <c r="D57" t="s">
        <v>270</v>
      </c>
      <c r="E57" t="s">
        <v>257</v>
      </c>
      <c r="F57" t="s">
        <v>271</v>
      </c>
      <c r="I57" t="s">
        <v>74</v>
      </c>
      <c r="M57" t="s">
        <v>272</v>
      </c>
      <c r="N57" s="2" t="s">
        <v>273</v>
      </c>
      <c r="O57" t="s">
        <v>209</v>
      </c>
      <c r="P57" t="s">
        <v>274</v>
      </c>
      <c r="Q57" s="2" t="s">
        <v>210</v>
      </c>
      <c r="S57" t="s">
        <v>211</v>
      </c>
      <c r="W57" t="s">
        <v>33</v>
      </c>
    </row>
    <row r="58" spans="1:24" x14ac:dyDescent="0.25">
      <c r="A58" t="s">
        <v>24</v>
      </c>
      <c r="B58">
        <v>769</v>
      </c>
      <c r="C58">
        <v>520</v>
      </c>
      <c r="D58" t="s">
        <v>275</v>
      </c>
      <c r="E58" t="s">
        <v>257</v>
      </c>
      <c r="F58" t="s">
        <v>276</v>
      </c>
      <c r="I58" t="s">
        <v>47</v>
      </c>
      <c r="M58" t="s">
        <v>277</v>
      </c>
      <c r="N58" s="2" t="s">
        <v>278</v>
      </c>
      <c r="O58" t="s">
        <v>279</v>
      </c>
      <c r="P58" t="s">
        <v>280</v>
      </c>
      <c r="Q58" s="2" t="s">
        <v>281</v>
      </c>
      <c r="S58" t="s">
        <v>282</v>
      </c>
      <c r="T58" t="s">
        <v>33</v>
      </c>
      <c r="W58" t="s">
        <v>33</v>
      </c>
    </row>
    <row r="59" spans="1:24" x14ac:dyDescent="0.25">
      <c r="A59" t="s">
        <v>24</v>
      </c>
      <c r="B59">
        <v>770</v>
      </c>
      <c r="C59">
        <v>2</v>
      </c>
      <c r="D59" t="s">
        <v>283</v>
      </c>
      <c r="E59" t="s">
        <v>284</v>
      </c>
      <c r="F59" t="s">
        <v>285</v>
      </c>
      <c r="G59" t="s">
        <v>286</v>
      </c>
      <c r="H59" t="s">
        <v>287</v>
      </c>
      <c r="I59" t="s">
        <v>27</v>
      </c>
      <c r="M59" t="s">
        <v>288</v>
      </c>
      <c r="N59" s="2" t="s">
        <v>289</v>
      </c>
      <c r="O59" t="s">
        <v>290</v>
      </c>
      <c r="P59" t="s">
        <v>40</v>
      </c>
      <c r="Q59" s="2" t="s">
        <v>291</v>
      </c>
      <c r="S59" t="s">
        <v>292</v>
      </c>
      <c r="W59" t="s">
        <v>33</v>
      </c>
    </row>
    <row r="60" spans="1:24" x14ac:dyDescent="0.25">
      <c r="A60" t="s">
        <v>24</v>
      </c>
      <c r="B60">
        <v>771</v>
      </c>
      <c r="C60">
        <v>168</v>
      </c>
      <c r="D60" t="s">
        <v>26</v>
      </c>
      <c r="E60" t="s">
        <v>26</v>
      </c>
      <c r="I60" t="s">
        <v>74</v>
      </c>
      <c r="M60" t="s">
        <v>293</v>
      </c>
      <c r="N60" t="s">
        <v>294</v>
      </c>
      <c r="O60" t="s">
        <v>295</v>
      </c>
      <c r="P60" t="s">
        <v>296</v>
      </c>
      <c r="Q60" s="2" t="s">
        <v>297</v>
      </c>
      <c r="S60" t="s">
        <v>298</v>
      </c>
      <c r="W60" t="s">
        <v>33</v>
      </c>
      <c r="X60" t="s">
        <v>299</v>
      </c>
    </row>
    <row r="61" spans="1:24" x14ac:dyDescent="0.25">
      <c r="A61" t="s">
        <v>24</v>
      </c>
      <c r="B61">
        <v>772</v>
      </c>
      <c r="C61">
        <v>169</v>
      </c>
      <c r="D61" t="s">
        <v>26</v>
      </c>
      <c r="E61" t="s">
        <v>26</v>
      </c>
      <c r="I61" t="s">
        <v>74</v>
      </c>
      <c r="M61" t="s">
        <v>293</v>
      </c>
      <c r="N61" t="s">
        <v>294</v>
      </c>
      <c r="O61" t="s">
        <v>295</v>
      </c>
      <c r="P61" t="s">
        <v>300</v>
      </c>
      <c r="Q61" s="2" t="s">
        <v>297</v>
      </c>
      <c r="S61" t="s">
        <v>298</v>
      </c>
      <c r="W61" t="s">
        <v>33</v>
      </c>
      <c r="X61" t="s">
        <v>299</v>
      </c>
    </row>
    <row r="62" spans="1:24" x14ac:dyDescent="0.25">
      <c r="A62" t="s">
        <v>24</v>
      </c>
      <c r="B62">
        <v>773</v>
      </c>
      <c r="C62">
        <v>234</v>
      </c>
      <c r="D62" t="s">
        <v>301</v>
      </c>
      <c r="E62" t="s">
        <v>26</v>
      </c>
      <c r="F62" t="s">
        <v>302</v>
      </c>
      <c r="H62" t="s">
        <v>303</v>
      </c>
      <c r="I62" t="s">
        <v>27</v>
      </c>
      <c r="M62" t="s">
        <v>304</v>
      </c>
      <c r="N62" t="s">
        <v>305</v>
      </c>
      <c r="O62" t="s">
        <v>306</v>
      </c>
      <c r="P62" t="s">
        <v>71</v>
      </c>
      <c r="Q62" s="2" t="s">
        <v>32</v>
      </c>
      <c r="S62" t="s">
        <v>33</v>
      </c>
      <c r="T62" t="s">
        <v>33</v>
      </c>
      <c r="W62" t="s">
        <v>33</v>
      </c>
      <c r="X62" t="s">
        <v>34</v>
      </c>
    </row>
    <row r="63" spans="1:24" x14ac:dyDescent="0.25">
      <c r="A63" t="s">
        <v>24</v>
      </c>
      <c r="B63">
        <v>774</v>
      </c>
      <c r="C63">
        <v>281</v>
      </c>
      <c r="D63" t="s">
        <v>307</v>
      </c>
      <c r="E63" t="s">
        <v>26</v>
      </c>
      <c r="F63" t="s">
        <v>308</v>
      </c>
      <c r="I63" t="s">
        <v>27</v>
      </c>
      <c r="M63" t="s">
        <v>309</v>
      </c>
      <c r="N63" s="2" t="s">
        <v>310</v>
      </c>
      <c r="O63" t="s">
        <v>311</v>
      </c>
      <c r="P63" t="s">
        <v>71</v>
      </c>
      <c r="Q63" s="2" t="s">
        <v>32</v>
      </c>
      <c r="S63" t="s">
        <v>312</v>
      </c>
      <c r="T63" t="s">
        <v>33</v>
      </c>
      <c r="W63" t="s">
        <v>33</v>
      </c>
      <c r="X63" t="s">
        <v>313</v>
      </c>
    </row>
    <row r="64" spans="1:24" x14ac:dyDescent="0.25">
      <c r="A64" t="s">
        <v>24</v>
      </c>
      <c r="B64">
        <v>775</v>
      </c>
      <c r="C64">
        <v>282</v>
      </c>
      <c r="D64" t="s">
        <v>307</v>
      </c>
      <c r="E64" t="s">
        <v>26</v>
      </c>
      <c r="F64" t="s">
        <v>308</v>
      </c>
      <c r="I64" t="s">
        <v>27</v>
      </c>
      <c r="M64" t="s">
        <v>309</v>
      </c>
      <c r="N64" s="2" t="s">
        <v>310</v>
      </c>
      <c r="O64" t="s">
        <v>311</v>
      </c>
      <c r="P64" t="s">
        <v>314</v>
      </c>
      <c r="Q64" s="2" t="s">
        <v>32</v>
      </c>
      <c r="S64" t="s">
        <v>312</v>
      </c>
      <c r="T64" t="s">
        <v>33</v>
      </c>
      <c r="W64" t="s">
        <v>33</v>
      </c>
      <c r="X64" t="s">
        <v>313</v>
      </c>
    </row>
    <row r="65" spans="1:24" x14ac:dyDescent="0.25">
      <c r="A65" t="s">
        <v>24</v>
      </c>
      <c r="B65">
        <v>776</v>
      </c>
      <c r="C65">
        <v>334</v>
      </c>
      <c r="D65" t="s">
        <v>307</v>
      </c>
      <c r="E65" t="s">
        <v>26</v>
      </c>
      <c r="F65" t="s">
        <v>308</v>
      </c>
      <c r="I65" t="s">
        <v>47</v>
      </c>
      <c r="M65" t="s">
        <v>315</v>
      </c>
      <c r="N65">
        <v>292</v>
      </c>
      <c r="O65" t="s">
        <v>316</v>
      </c>
      <c r="P65" t="s">
        <v>317</v>
      </c>
      <c r="Q65" s="2" t="s">
        <v>318</v>
      </c>
      <c r="S65" t="s">
        <v>319</v>
      </c>
      <c r="T65" t="s">
        <v>33</v>
      </c>
      <c r="W65" t="s">
        <v>33</v>
      </c>
      <c r="X65" t="s">
        <v>320</v>
      </c>
    </row>
    <row r="66" spans="1:24" x14ac:dyDescent="0.25">
      <c r="A66" t="s">
        <v>24</v>
      </c>
      <c r="B66">
        <v>777</v>
      </c>
      <c r="C66">
        <v>273</v>
      </c>
      <c r="D66" t="s">
        <v>321</v>
      </c>
      <c r="E66" t="s">
        <v>26</v>
      </c>
      <c r="F66" t="s">
        <v>322</v>
      </c>
      <c r="G66" t="s">
        <v>323</v>
      </c>
      <c r="H66" t="s">
        <v>324</v>
      </c>
      <c r="I66" t="s">
        <v>27</v>
      </c>
      <c r="M66" t="s">
        <v>325</v>
      </c>
      <c r="N66">
        <v>1862</v>
      </c>
      <c r="O66" t="s">
        <v>326</v>
      </c>
      <c r="P66" t="s">
        <v>71</v>
      </c>
      <c r="Q66" s="2" t="s">
        <v>327</v>
      </c>
      <c r="S66" t="s">
        <v>312</v>
      </c>
      <c r="W66" t="s">
        <v>33</v>
      </c>
      <c r="X66" t="s">
        <v>328</v>
      </c>
    </row>
    <row r="67" spans="1:24" x14ac:dyDescent="0.25">
      <c r="A67" t="s">
        <v>24</v>
      </c>
      <c r="B67">
        <v>778</v>
      </c>
      <c r="C67">
        <v>280</v>
      </c>
      <c r="D67" t="s">
        <v>321</v>
      </c>
      <c r="E67" t="s">
        <v>26</v>
      </c>
      <c r="F67" t="s">
        <v>322</v>
      </c>
      <c r="G67" t="s">
        <v>323</v>
      </c>
      <c r="H67" t="s">
        <v>324</v>
      </c>
      <c r="I67" t="s">
        <v>27</v>
      </c>
      <c r="M67" t="s">
        <v>329</v>
      </c>
      <c r="N67" t="s">
        <v>330</v>
      </c>
      <c r="O67" t="s">
        <v>331</v>
      </c>
      <c r="P67" t="s">
        <v>71</v>
      </c>
      <c r="Q67" s="2" t="s">
        <v>327</v>
      </c>
      <c r="S67" t="s">
        <v>312</v>
      </c>
      <c r="W67" t="s">
        <v>33</v>
      </c>
      <c r="X67" t="s">
        <v>34</v>
      </c>
    </row>
    <row r="68" spans="1:24" x14ac:dyDescent="0.25">
      <c r="A68" t="s">
        <v>24</v>
      </c>
      <c r="B68">
        <v>779</v>
      </c>
      <c r="C68">
        <v>347</v>
      </c>
      <c r="D68" t="s">
        <v>321</v>
      </c>
      <c r="E68" t="s">
        <v>26</v>
      </c>
      <c r="F68" t="s">
        <v>322</v>
      </c>
      <c r="G68" t="s">
        <v>323</v>
      </c>
      <c r="I68" t="s">
        <v>47</v>
      </c>
      <c r="M68" t="s">
        <v>332</v>
      </c>
      <c r="N68" s="2" t="s">
        <v>333</v>
      </c>
      <c r="O68" t="s">
        <v>326</v>
      </c>
      <c r="P68" t="s">
        <v>71</v>
      </c>
      <c r="Q68" s="2" t="s">
        <v>334</v>
      </c>
      <c r="S68" t="s">
        <v>335</v>
      </c>
      <c r="T68" t="s">
        <v>336</v>
      </c>
      <c r="W68" t="s">
        <v>33</v>
      </c>
      <c r="X68" t="s">
        <v>337</v>
      </c>
    </row>
    <row r="69" spans="1:24" x14ac:dyDescent="0.25">
      <c r="A69" t="s">
        <v>24</v>
      </c>
      <c r="B69">
        <v>780</v>
      </c>
      <c r="C69">
        <v>348</v>
      </c>
      <c r="D69" t="s">
        <v>321</v>
      </c>
      <c r="E69" t="s">
        <v>26</v>
      </c>
      <c r="F69" t="s">
        <v>322</v>
      </c>
      <c r="G69" t="s">
        <v>323</v>
      </c>
      <c r="I69" t="s">
        <v>47</v>
      </c>
      <c r="M69" t="s">
        <v>338</v>
      </c>
      <c r="N69" s="2" t="s">
        <v>339</v>
      </c>
      <c r="P69" t="s">
        <v>340</v>
      </c>
      <c r="Q69" s="2" t="s">
        <v>341</v>
      </c>
      <c r="S69" t="s">
        <v>335</v>
      </c>
      <c r="T69" t="s">
        <v>336</v>
      </c>
      <c r="W69" t="s">
        <v>33</v>
      </c>
      <c r="X69" t="s">
        <v>342</v>
      </c>
    </row>
    <row r="70" spans="1:24" x14ac:dyDescent="0.25">
      <c r="A70" t="s">
        <v>24</v>
      </c>
      <c r="B70">
        <v>781</v>
      </c>
      <c r="C70">
        <v>429</v>
      </c>
      <c r="D70" t="s">
        <v>321</v>
      </c>
      <c r="E70" t="s">
        <v>26</v>
      </c>
      <c r="F70" t="s">
        <v>322</v>
      </c>
      <c r="G70" t="s">
        <v>323</v>
      </c>
      <c r="H70" t="s">
        <v>324</v>
      </c>
      <c r="I70" t="s">
        <v>343</v>
      </c>
      <c r="M70" t="s">
        <v>344</v>
      </c>
      <c r="N70" s="2" t="s">
        <v>345</v>
      </c>
      <c r="P70" t="s">
        <v>346</v>
      </c>
      <c r="Q70" s="2" t="s">
        <v>347</v>
      </c>
      <c r="S70" t="s">
        <v>53</v>
      </c>
      <c r="T70" t="s">
        <v>33</v>
      </c>
      <c r="W70" t="s">
        <v>33</v>
      </c>
      <c r="X70" t="s">
        <v>348</v>
      </c>
    </row>
    <row r="71" spans="1:24" x14ac:dyDescent="0.25">
      <c r="A71" t="s">
        <v>24</v>
      </c>
      <c r="B71">
        <v>782</v>
      </c>
      <c r="C71">
        <v>430</v>
      </c>
      <c r="D71" t="s">
        <v>321</v>
      </c>
      <c r="E71" t="s">
        <v>26</v>
      </c>
      <c r="F71" t="s">
        <v>322</v>
      </c>
      <c r="G71" t="s">
        <v>323</v>
      </c>
      <c r="H71" t="s">
        <v>324</v>
      </c>
      <c r="I71" t="s">
        <v>47</v>
      </c>
      <c r="M71" t="s">
        <v>48</v>
      </c>
      <c r="N71" s="2" t="s">
        <v>349</v>
      </c>
      <c r="P71" t="s">
        <v>350</v>
      </c>
      <c r="Q71" s="2" t="s">
        <v>318</v>
      </c>
      <c r="S71" t="s">
        <v>53</v>
      </c>
      <c r="T71" t="s">
        <v>33</v>
      </c>
      <c r="W71" t="s">
        <v>33</v>
      </c>
    </row>
    <row r="72" spans="1:24" x14ac:dyDescent="0.25">
      <c r="A72" t="s">
        <v>24</v>
      </c>
      <c r="B72">
        <v>783</v>
      </c>
      <c r="C72">
        <v>432</v>
      </c>
      <c r="D72" t="s">
        <v>321</v>
      </c>
      <c r="E72" t="s">
        <v>26</v>
      </c>
      <c r="F72" t="s">
        <v>322</v>
      </c>
      <c r="G72" t="s">
        <v>323</v>
      </c>
      <c r="H72" t="s">
        <v>303</v>
      </c>
      <c r="I72" t="s">
        <v>47</v>
      </c>
      <c r="M72" t="s">
        <v>351</v>
      </c>
      <c r="N72" s="2" t="s">
        <v>352</v>
      </c>
      <c r="O72" t="s">
        <v>353</v>
      </c>
      <c r="P72" t="s">
        <v>350</v>
      </c>
      <c r="Q72" s="2" t="s">
        <v>354</v>
      </c>
      <c r="S72" t="s">
        <v>53</v>
      </c>
      <c r="T72" t="s">
        <v>33</v>
      </c>
      <c r="W72" t="s">
        <v>33</v>
      </c>
    </row>
    <row r="73" spans="1:24" x14ac:dyDescent="0.25">
      <c r="A73" t="s">
        <v>24</v>
      </c>
      <c r="B73">
        <v>784</v>
      </c>
      <c r="C73">
        <v>447</v>
      </c>
      <c r="D73" t="s">
        <v>355</v>
      </c>
      <c r="E73" t="s">
        <v>26</v>
      </c>
      <c r="F73" t="s">
        <v>356</v>
      </c>
      <c r="H73" t="s">
        <v>303</v>
      </c>
      <c r="I73" t="s">
        <v>357</v>
      </c>
      <c r="M73" t="s">
        <v>358</v>
      </c>
      <c r="N73" t="s">
        <v>359</v>
      </c>
      <c r="O73" t="s">
        <v>360</v>
      </c>
      <c r="P73" t="s">
        <v>361</v>
      </c>
      <c r="Q73" s="2" t="s">
        <v>362</v>
      </c>
      <c r="S73" t="s">
        <v>53</v>
      </c>
      <c r="T73" t="s">
        <v>363</v>
      </c>
      <c r="W73" t="s">
        <v>33</v>
      </c>
    </row>
    <row r="74" spans="1:24" x14ac:dyDescent="0.25">
      <c r="A74" t="s">
        <v>24</v>
      </c>
      <c r="B74">
        <v>785</v>
      </c>
      <c r="C74">
        <v>167</v>
      </c>
      <c r="D74" t="s">
        <v>364</v>
      </c>
      <c r="E74" t="s">
        <v>26</v>
      </c>
      <c r="F74" t="s">
        <v>365</v>
      </c>
      <c r="I74" t="s">
        <v>74</v>
      </c>
      <c r="M74" t="s">
        <v>366</v>
      </c>
      <c r="N74" t="s">
        <v>367</v>
      </c>
      <c r="O74" t="s">
        <v>368</v>
      </c>
      <c r="P74" t="s">
        <v>71</v>
      </c>
      <c r="Q74" s="2" t="s">
        <v>297</v>
      </c>
      <c r="S74" t="s">
        <v>298</v>
      </c>
      <c r="T74" t="s">
        <v>33</v>
      </c>
      <c r="W74" t="s">
        <v>33</v>
      </c>
      <c r="X74" t="s">
        <v>369</v>
      </c>
    </row>
    <row r="75" spans="1:24" x14ac:dyDescent="0.25">
      <c r="A75" t="s">
        <v>24</v>
      </c>
      <c r="B75">
        <v>786</v>
      </c>
      <c r="C75">
        <v>438</v>
      </c>
      <c r="D75" t="s">
        <v>370</v>
      </c>
      <c r="E75" t="s">
        <v>26</v>
      </c>
      <c r="F75" t="s">
        <v>371</v>
      </c>
      <c r="H75" t="s">
        <v>303</v>
      </c>
      <c r="I75" t="s">
        <v>357</v>
      </c>
      <c r="M75" t="s">
        <v>372</v>
      </c>
      <c r="N75" t="s">
        <v>373</v>
      </c>
      <c r="O75" t="s">
        <v>374</v>
      </c>
      <c r="P75" t="s">
        <v>71</v>
      </c>
      <c r="Q75" s="2" t="s">
        <v>375</v>
      </c>
      <c r="S75" t="s">
        <v>53</v>
      </c>
      <c r="T75" t="s">
        <v>376</v>
      </c>
      <c r="W75" t="s">
        <v>33</v>
      </c>
      <c r="X75" t="s">
        <v>377</v>
      </c>
    </row>
    <row r="76" spans="1:24" x14ac:dyDescent="0.25">
      <c r="A76" t="s">
        <v>24</v>
      </c>
      <c r="B76">
        <v>787</v>
      </c>
      <c r="C76">
        <v>440</v>
      </c>
      <c r="D76" t="s">
        <v>370</v>
      </c>
      <c r="E76" t="s">
        <v>26</v>
      </c>
      <c r="F76" t="s">
        <v>371</v>
      </c>
      <c r="H76" t="s">
        <v>303</v>
      </c>
      <c r="I76" t="s">
        <v>357</v>
      </c>
      <c r="M76" t="s">
        <v>378</v>
      </c>
      <c r="N76" t="s">
        <v>373</v>
      </c>
      <c r="O76" t="s">
        <v>379</v>
      </c>
      <c r="P76" t="s">
        <v>63</v>
      </c>
      <c r="Q76" s="2" t="s">
        <v>375</v>
      </c>
      <c r="S76" t="s">
        <v>53</v>
      </c>
      <c r="T76" t="s">
        <v>376</v>
      </c>
      <c r="W76" t="s">
        <v>33</v>
      </c>
    </row>
    <row r="77" spans="1:24" x14ac:dyDescent="0.25">
      <c r="A77" t="s">
        <v>24</v>
      </c>
      <c r="B77">
        <v>788</v>
      </c>
      <c r="C77">
        <v>539</v>
      </c>
      <c r="D77" t="s">
        <v>380</v>
      </c>
      <c r="E77" t="s">
        <v>26</v>
      </c>
      <c r="F77" t="s">
        <v>381</v>
      </c>
      <c r="I77" t="s">
        <v>27</v>
      </c>
      <c r="M77" t="s">
        <v>382</v>
      </c>
      <c r="N77" t="s">
        <v>81</v>
      </c>
      <c r="O77" t="s">
        <v>383</v>
      </c>
      <c r="P77" t="s">
        <v>384</v>
      </c>
      <c r="Q77" s="2" t="s">
        <v>64</v>
      </c>
      <c r="S77" t="s">
        <v>65</v>
      </c>
      <c r="T77" t="s">
        <v>33</v>
      </c>
      <c r="W77" t="s">
        <v>33</v>
      </c>
    </row>
    <row r="78" spans="1:24" x14ac:dyDescent="0.25">
      <c r="A78" t="s">
        <v>24</v>
      </c>
      <c r="B78">
        <v>789</v>
      </c>
      <c r="C78">
        <v>221</v>
      </c>
      <c r="D78" t="s">
        <v>385</v>
      </c>
      <c r="E78" t="s">
        <v>26</v>
      </c>
      <c r="F78" t="s">
        <v>386</v>
      </c>
      <c r="H78" t="s">
        <v>303</v>
      </c>
      <c r="I78" t="s">
        <v>387</v>
      </c>
      <c r="M78" t="s">
        <v>388</v>
      </c>
      <c r="N78" t="s">
        <v>265</v>
      </c>
      <c r="O78" t="s">
        <v>389</v>
      </c>
      <c r="P78" t="s">
        <v>390</v>
      </c>
      <c r="Q78" s="2" t="s">
        <v>391</v>
      </c>
      <c r="S78" t="s">
        <v>33</v>
      </c>
      <c r="T78" t="s">
        <v>392</v>
      </c>
      <c r="W78" t="s">
        <v>33</v>
      </c>
      <c r="X78" t="s">
        <v>393</v>
      </c>
    </row>
    <row r="79" spans="1:24" x14ac:dyDescent="0.25">
      <c r="A79" t="s">
        <v>24</v>
      </c>
      <c r="B79">
        <v>790</v>
      </c>
      <c r="C79">
        <v>541</v>
      </c>
      <c r="D79" t="s">
        <v>385</v>
      </c>
      <c r="E79" t="s">
        <v>26</v>
      </c>
      <c r="F79" t="s">
        <v>386</v>
      </c>
      <c r="I79" t="s">
        <v>27</v>
      </c>
      <c r="M79" t="s">
        <v>382</v>
      </c>
      <c r="N79" t="s">
        <v>81</v>
      </c>
      <c r="O79" t="s">
        <v>383</v>
      </c>
      <c r="P79" t="s">
        <v>71</v>
      </c>
      <c r="Q79" s="2" t="s">
        <v>64</v>
      </c>
      <c r="S79" t="s">
        <v>65</v>
      </c>
      <c r="T79" t="s">
        <v>33</v>
      </c>
      <c r="W79" t="s">
        <v>33</v>
      </c>
    </row>
    <row r="80" spans="1:24" x14ac:dyDescent="0.25">
      <c r="A80" t="s">
        <v>24</v>
      </c>
      <c r="B80">
        <v>791</v>
      </c>
      <c r="C80">
        <v>552</v>
      </c>
      <c r="D80" t="s">
        <v>385</v>
      </c>
      <c r="E80" t="s">
        <v>26</v>
      </c>
      <c r="F80" t="s">
        <v>386</v>
      </c>
      <c r="I80" t="s">
        <v>27</v>
      </c>
      <c r="M80" t="s">
        <v>80</v>
      </c>
      <c r="N80" t="s">
        <v>81</v>
      </c>
      <c r="O80" t="s">
        <v>394</v>
      </c>
      <c r="P80" t="s">
        <v>395</v>
      </c>
      <c r="Q80" s="2" t="s">
        <v>83</v>
      </c>
      <c r="S80" t="s">
        <v>84</v>
      </c>
      <c r="T80" t="s">
        <v>33</v>
      </c>
      <c r="W80" t="s">
        <v>33</v>
      </c>
    </row>
    <row r="81" spans="1:24" x14ac:dyDescent="0.25">
      <c r="A81" t="s">
        <v>24</v>
      </c>
      <c r="B81">
        <v>792</v>
      </c>
      <c r="C81">
        <v>593</v>
      </c>
      <c r="D81" t="s">
        <v>396</v>
      </c>
      <c r="E81" t="s">
        <v>26</v>
      </c>
      <c r="F81" t="s">
        <v>397</v>
      </c>
      <c r="I81" t="s">
        <v>263</v>
      </c>
      <c r="M81" t="s">
        <v>264</v>
      </c>
      <c r="N81" t="s">
        <v>265</v>
      </c>
      <c r="O81" t="s">
        <v>266</v>
      </c>
      <c r="P81" t="s">
        <v>71</v>
      </c>
      <c r="Q81" s="2" t="s">
        <v>267</v>
      </c>
      <c r="S81" t="s">
        <v>268</v>
      </c>
      <c r="T81" t="s">
        <v>33</v>
      </c>
      <c r="W81" t="s">
        <v>33</v>
      </c>
      <c r="X81" t="s">
        <v>398</v>
      </c>
    </row>
    <row r="82" spans="1:24" x14ac:dyDescent="0.25">
      <c r="A82" t="s">
        <v>24</v>
      </c>
      <c r="B82">
        <v>793</v>
      </c>
      <c r="C82">
        <v>172</v>
      </c>
      <c r="D82" t="s">
        <v>399</v>
      </c>
      <c r="E82" t="s">
        <v>26</v>
      </c>
      <c r="F82" t="s">
        <v>400</v>
      </c>
      <c r="H82" t="s">
        <v>26</v>
      </c>
      <c r="I82" t="s">
        <v>74</v>
      </c>
      <c r="M82" t="s">
        <v>293</v>
      </c>
      <c r="N82" t="s">
        <v>294</v>
      </c>
      <c r="O82" t="s">
        <v>295</v>
      </c>
      <c r="P82" t="s">
        <v>71</v>
      </c>
      <c r="Q82" s="2" t="s">
        <v>297</v>
      </c>
      <c r="S82" t="s">
        <v>298</v>
      </c>
      <c r="W82" t="s">
        <v>33</v>
      </c>
      <c r="X82" t="s">
        <v>369</v>
      </c>
    </row>
    <row r="83" spans="1:24" x14ac:dyDescent="0.25">
      <c r="A83" t="s">
        <v>24</v>
      </c>
      <c r="B83">
        <v>794</v>
      </c>
      <c r="C83">
        <v>249</v>
      </c>
      <c r="D83" t="s">
        <v>399</v>
      </c>
      <c r="E83" t="s">
        <v>26</v>
      </c>
      <c r="F83" t="s">
        <v>400</v>
      </c>
      <c r="H83" t="s">
        <v>303</v>
      </c>
      <c r="I83" t="s">
        <v>401</v>
      </c>
      <c r="M83" t="s">
        <v>402</v>
      </c>
      <c r="O83" t="s">
        <v>403</v>
      </c>
      <c r="P83" t="s">
        <v>71</v>
      </c>
      <c r="Q83" s="2" t="s">
        <v>404</v>
      </c>
      <c r="S83" t="s">
        <v>319</v>
      </c>
      <c r="T83" t="s">
        <v>33</v>
      </c>
      <c r="W83" t="s">
        <v>33</v>
      </c>
    </row>
    <row r="84" spans="1:24" x14ac:dyDescent="0.25">
      <c r="A84" t="s">
        <v>24</v>
      </c>
      <c r="B84">
        <v>795</v>
      </c>
      <c r="C84">
        <v>298</v>
      </c>
      <c r="D84" t="s">
        <v>399</v>
      </c>
      <c r="E84" t="s">
        <v>26</v>
      </c>
      <c r="F84" t="s">
        <v>400</v>
      </c>
      <c r="I84" t="s">
        <v>405</v>
      </c>
      <c r="M84" t="s">
        <v>406</v>
      </c>
      <c r="O84" t="s">
        <v>407</v>
      </c>
      <c r="P84" t="s">
        <v>71</v>
      </c>
      <c r="Q84" s="2" t="s">
        <v>408</v>
      </c>
      <c r="S84" t="s">
        <v>409</v>
      </c>
      <c r="W84" t="s">
        <v>33</v>
      </c>
    </row>
    <row r="85" spans="1:24" x14ac:dyDescent="0.25">
      <c r="A85" t="s">
        <v>24</v>
      </c>
      <c r="B85">
        <v>796</v>
      </c>
      <c r="C85">
        <v>448</v>
      </c>
      <c r="D85" t="s">
        <v>410</v>
      </c>
      <c r="E85" t="s">
        <v>26</v>
      </c>
      <c r="F85" t="s">
        <v>411</v>
      </c>
      <c r="H85" t="s">
        <v>303</v>
      </c>
      <c r="I85" t="s">
        <v>357</v>
      </c>
      <c r="M85" t="s">
        <v>412</v>
      </c>
      <c r="N85" t="s">
        <v>413</v>
      </c>
      <c r="P85" t="s">
        <v>71</v>
      </c>
      <c r="Q85" s="2" t="s">
        <v>362</v>
      </c>
      <c r="S85" t="s">
        <v>53</v>
      </c>
      <c r="T85" t="s">
        <v>376</v>
      </c>
      <c r="W85" t="s">
        <v>33</v>
      </c>
    </row>
    <row r="86" spans="1:24" x14ac:dyDescent="0.25">
      <c r="A86" t="s">
        <v>24</v>
      </c>
      <c r="B86">
        <v>797</v>
      </c>
      <c r="C86">
        <v>437</v>
      </c>
      <c r="D86" t="s">
        <v>410</v>
      </c>
      <c r="E86" t="s">
        <v>26</v>
      </c>
      <c r="F86" t="s">
        <v>411</v>
      </c>
      <c r="H86" t="s">
        <v>303</v>
      </c>
      <c r="I86" t="s">
        <v>357</v>
      </c>
      <c r="M86" t="s">
        <v>378</v>
      </c>
      <c r="N86" t="s">
        <v>373</v>
      </c>
      <c r="O86" t="s">
        <v>414</v>
      </c>
      <c r="P86" t="s">
        <v>415</v>
      </c>
      <c r="Q86" s="2" t="s">
        <v>375</v>
      </c>
      <c r="S86" t="s">
        <v>53</v>
      </c>
      <c r="T86" t="s">
        <v>376</v>
      </c>
      <c r="W86" t="s">
        <v>33</v>
      </c>
      <c r="X86" t="s">
        <v>416</v>
      </c>
    </row>
    <row r="87" spans="1:24" x14ac:dyDescent="0.25">
      <c r="A87" t="s">
        <v>24</v>
      </c>
      <c r="B87">
        <v>798</v>
      </c>
      <c r="C87">
        <v>175</v>
      </c>
      <c r="D87" t="s">
        <v>417</v>
      </c>
      <c r="E87" t="s">
        <v>26</v>
      </c>
      <c r="F87" t="s">
        <v>411</v>
      </c>
      <c r="I87" t="s">
        <v>27</v>
      </c>
      <c r="M87" t="s">
        <v>38</v>
      </c>
      <c r="N87" s="2" t="s">
        <v>259</v>
      </c>
      <c r="O87" t="s">
        <v>30</v>
      </c>
      <c r="P87" t="s">
        <v>71</v>
      </c>
      <c r="Q87" s="2" t="s">
        <v>41</v>
      </c>
      <c r="S87" t="s">
        <v>42</v>
      </c>
      <c r="T87" t="s">
        <v>33</v>
      </c>
      <c r="W87" t="s">
        <v>33</v>
      </c>
      <c r="X87" t="s">
        <v>418</v>
      </c>
    </row>
    <row r="88" spans="1:24" x14ac:dyDescent="0.25">
      <c r="A88" t="s">
        <v>24</v>
      </c>
      <c r="B88">
        <v>799</v>
      </c>
      <c r="C88">
        <v>116</v>
      </c>
      <c r="D88" t="s">
        <v>419</v>
      </c>
      <c r="E88" t="s">
        <v>26</v>
      </c>
      <c r="F88" t="s">
        <v>420</v>
      </c>
      <c r="G88" t="s">
        <v>421</v>
      </c>
      <c r="I88" t="s">
        <v>74</v>
      </c>
      <c r="M88" t="s">
        <v>422</v>
      </c>
      <c r="N88" t="s">
        <v>423</v>
      </c>
      <c r="P88" t="s">
        <v>424</v>
      </c>
      <c r="Q88" s="2" t="s">
        <v>425</v>
      </c>
      <c r="S88" t="s">
        <v>426</v>
      </c>
      <c r="W88" t="s">
        <v>33</v>
      </c>
    </row>
    <row r="89" spans="1:24" x14ac:dyDescent="0.25">
      <c r="A89" t="s">
        <v>24</v>
      </c>
      <c r="B89">
        <v>800</v>
      </c>
      <c r="C89">
        <v>190</v>
      </c>
      <c r="D89" t="s">
        <v>427</v>
      </c>
      <c r="E89" t="s">
        <v>26</v>
      </c>
      <c r="F89" t="s">
        <v>428</v>
      </c>
      <c r="I89" t="s">
        <v>47</v>
      </c>
      <c r="M89" t="s">
        <v>429</v>
      </c>
      <c r="N89" t="s">
        <v>430</v>
      </c>
      <c r="O89" t="s">
        <v>431</v>
      </c>
      <c r="P89" t="s">
        <v>432</v>
      </c>
      <c r="Q89" s="2" t="s">
        <v>433</v>
      </c>
      <c r="S89" t="s">
        <v>434</v>
      </c>
      <c r="T89" t="s">
        <v>33</v>
      </c>
      <c r="W89" t="s">
        <v>33</v>
      </c>
      <c r="X89" t="s">
        <v>435</v>
      </c>
    </row>
    <row r="90" spans="1:24" x14ac:dyDescent="0.25">
      <c r="A90" t="s">
        <v>24</v>
      </c>
      <c r="B90">
        <v>801</v>
      </c>
      <c r="C90">
        <v>196</v>
      </c>
      <c r="D90" t="s">
        <v>427</v>
      </c>
      <c r="E90" t="s">
        <v>26</v>
      </c>
      <c r="F90" t="s">
        <v>428</v>
      </c>
      <c r="H90" t="s">
        <v>436</v>
      </c>
      <c r="I90" t="s">
        <v>47</v>
      </c>
      <c r="M90" t="s">
        <v>429</v>
      </c>
      <c r="N90" t="s">
        <v>430</v>
      </c>
      <c r="O90" t="s">
        <v>431</v>
      </c>
      <c r="P90" t="s">
        <v>437</v>
      </c>
      <c r="Q90" s="2" t="s">
        <v>433</v>
      </c>
      <c r="S90" t="s">
        <v>434</v>
      </c>
      <c r="T90" t="s">
        <v>33</v>
      </c>
      <c r="W90" t="s">
        <v>33</v>
      </c>
      <c r="X90" t="s">
        <v>435</v>
      </c>
    </row>
    <row r="91" spans="1:24" x14ac:dyDescent="0.25">
      <c r="A91" t="s">
        <v>24</v>
      </c>
      <c r="B91">
        <v>802</v>
      </c>
      <c r="C91">
        <v>202</v>
      </c>
      <c r="D91" t="s">
        <v>438</v>
      </c>
      <c r="E91" t="s">
        <v>26</v>
      </c>
      <c r="F91" t="s">
        <v>428</v>
      </c>
      <c r="I91" t="s">
        <v>47</v>
      </c>
      <c r="M91" t="s">
        <v>439</v>
      </c>
      <c r="N91" t="s">
        <v>440</v>
      </c>
      <c r="O91" t="s">
        <v>441</v>
      </c>
      <c r="P91" t="s">
        <v>442</v>
      </c>
      <c r="Q91" s="2" t="s">
        <v>443</v>
      </c>
      <c r="S91" t="s">
        <v>434</v>
      </c>
      <c r="T91" t="s">
        <v>33</v>
      </c>
      <c r="W91" t="s">
        <v>33</v>
      </c>
      <c r="X91" t="s">
        <v>444</v>
      </c>
    </row>
    <row r="92" spans="1:24" x14ac:dyDescent="0.25">
      <c r="A92" t="s">
        <v>24</v>
      </c>
      <c r="B92">
        <v>803</v>
      </c>
      <c r="C92">
        <v>208</v>
      </c>
      <c r="D92" t="s">
        <v>445</v>
      </c>
      <c r="E92" t="s">
        <v>26</v>
      </c>
      <c r="F92" t="s">
        <v>428</v>
      </c>
      <c r="I92" t="s">
        <v>47</v>
      </c>
      <c r="M92" t="s">
        <v>446</v>
      </c>
      <c r="N92" t="s">
        <v>447</v>
      </c>
      <c r="O92" t="s">
        <v>441</v>
      </c>
      <c r="P92" t="s">
        <v>448</v>
      </c>
      <c r="Q92" s="2" t="s">
        <v>449</v>
      </c>
      <c r="S92" t="s">
        <v>434</v>
      </c>
      <c r="T92" t="s">
        <v>33</v>
      </c>
      <c r="W92" t="s">
        <v>33</v>
      </c>
      <c r="X92" t="s">
        <v>444</v>
      </c>
    </row>
    <row r="93" spans="1:24" x14ac:dyDescent="0.25">
      <c r="A93" t="s">
        <v>24</v>
      </c>
      <c r="B93">
        <v>804</v>
      </c>
      <c r="C93">
        <v>218</v>
      </c>
      <c r="D93" t="s">
        <v>427</v>
      </c>
      <c r="E93" t="s">
        <v>26</v>
      </c>
      <c r="F93" t="s">
        <v>428</v>
      </c>
      <c r="I93" t="s">
        <v>47</v>
      </c>
      <c r="M93" t="s">
        <v>450</v>
      </c>
      <c r="N93" t="s">
        <v>440</v>
      </c>
      <c r="O93" t="s">
        <v>451</v>
      </c>
      <c r="P93" t="s">
        <v>452</v>
      </c>
      <c r="Q93" s="2" t="s">
        <v>453</v>
      </c>
      <c r="S93" t="s">
        <v>434</v>
      </c>
      <c r="T93" t="s">
        <v>33</v>
      </c>
      <c r="W93" t="s">
        <v>33</v>
      </c>
      <c r="X93" t="s">
        <v>435</v>
      </c>
    </row>
    <row r="94" spans="1:24" x14ac:dyDescent="0.25">
      <c r="A94" t="s">
        <v>24</v>
      </c>
      <c r="B94">
        <v>805</v>
      </c>
      <c r="C94">
        <v>219</v>
      </c>
      <c r="D94" t="s">
        <v>427</v>
      </c>
      <c r="E94" t="s">
        <v>26</v>
      </c>
      <c r="F94" t="s">
        <v>428</v>
      </c>
      <c r="H94" t="s">
        <v>324</v>
      </c>
      <c r="I94" t="s">
        <v>47</v>
      </c>
      <c r="M94" t="s">
        <v>450</v>
      </c>
      <c r="N94" t="s">
        <v>440</v>
      </c>
      <c r="O94" t="s">
        <v>451</v>
      </c>
      <c r="P94" t="s">
        <v>390</v>
      </c>
      <c r="Q94" s="2" t="s">
        <v>453</v>
      </c>
      <c r="S94" t="s">
        <v>434</v>
      </c>
      <c r="T94" t="s">
        <v>33</v>
      </c>
      <c r="W94" t="s">
        <v>33</v>
      </c>
      <c r="X94" t="s">
        <v>435</v>
      </c>
    </row>
    <row r="95" spans="1:24" x14ac:dyDescent="0.25">
      <c r="A95" t="s">
        <v>24</v>
      </c>
      <c r="B95">
        <v>806</v>
      </c>
      <c r="C95">
        <v>225</v>
      </c>
      <c r="D95" t="s">
        <v>427</v>
      </c>
      <c r="E95" t="s">
        <v>26</v>
      </c>
      <c r="F95" t="s">
        <v>428</v>
      </c>
      <c r="I95" t="s">
        <v>27</v>
      </c>
      <c r="M95" t="s">
        <v>454</v>
      </c>
      <c r="N95" s="2" t="s">
        <v>455</v>
      </c>
      <c r="O95" t="s">
        <v>456</v>
      </c>
      <c r="P95" t="s">
        <v>71</v>
      </c>
      <c r="Q95" s="2" t="s">
        <v>32</v>
      </c>
      <c r="S95" t="s">
        <v>33</v>
      </c>
      <c r="T95" t="s">
        <v>33</v>
      </c>
      <c r="W95" t="s">
        <v>33</v>
      </c>
      <c r="X95" t="s">
        <v>34</v>
      </c>
    </row>
    <row r="96" spans="1:24" x14ac:dyDescent="0.25">
      <c r="A96" t="s">
        <v>24</v>
      </c>
      <c r="B96">
        <v>807</v>
      </c>
      <c r="C96">
        <v>226</v>
      </c>
      <c r="D96" t="s">
        <v>427</v>
      </c>
      <c r="E96" t="s">
        <v>26</v>
      </c>
      <c r="F96" t="s">
        <v>428</v>
      </c>
      <c r="H96" t="s">
        <v>436</v>
      </c>
      <c r="I96" t="s">
        <v>27</v>
      </c>
      <c r="M96" t="s">
        <v>457</v>
      </c>
      <c r="N96" s="2" t="s">
        <v>458</v>
      </c>
      <c r="O96" t="s">
        <v>456</v>
      </c>
      <c r="P96" t="s">
        <v>71</v>
      </c>
      <c r="Q96" s="2" t="s">
        <v>32</v>
      </c>
      <c r="S96" t="s">
        <v>33</v>
      </c>
      <c r="T96" t="s">
        <v>33</v>
      </c>
      <c r="W96" t="s">
        <v>33</v>
      </c>
      <c r="X96" t="s">
        <v>34</v>
      </c>
    </row>
    <row r="97" spans="1:24" x14ac:dyDescent="0.25">
      <c r="A97" t="s">
        <v>24</v>
      </c>
      <c r="B97">
        <v>808</v>
      </c>
      <c r="C97">
        <v>227</v>
      </c>
      <c r="D97" t="s">
        <v>427</v>
      </c>
      <c r="E97" t="s">
        <v>26</v>
      </c>
      <c r="F97" t="s">
        <v>428</v>
      </c>
      <c r="I97" t="s">
        <v>27</v>
      </c>
      <c r="M97" t="s">
        <v>459</v>
      </c>
      <c r="N97" t="s">
        <v>69</v>
      </c>
      <c r="O97" t="s">
        <v>460</v>
      </c>
      <c r="P97" t="s">
        <v>71</v>
      </c>
      <c r="Q97" s="2" t="s">
        <v>32</v>
      </c>
      <c r="S97" t="s">
        <v>33</v>
      </c>
      <c r="T97" t="s">
        <v>33</v>
      </c>
      <c r="W97" t="s">
        <v>33</v>
      </c>
      <c r="X97" t="s">
        <v>34</v>
      </c>
    </row>
    <row r="98" spans="1:24" x14ac:dyDescent="0.25">
      <c r="A98" t="s">
        <v>24</v>
      </c>
      <c r="B98">
        <v>809</v>
      </c>
      <c r="C98">
        <v>229</v>
      </c>
      <c r="D98" t="s">
        <v>427</v>
      </c>
      <c r="E98" t="s">
        <v>26</v>
      </c>
      <c r="F98" t="s">
        <v>428</v>
      </c>
      <c r="I98" t="s">
        <v>27</v>
      </c>
      <c r="M98" t="s">
        <v>457</v>
      </c>
      <c r="N98" s="2" t="s">
        <v>458</v>
      </c>
      <c r="O98" t="s">
        <v>460</v>
      </c>
      <c r="P98" t="s">
        <v>71</v>
      </c>
      <c r="Q98" s="2" t="s">
        <v>32</v>
      </c>
      <c r="S98" t="s">
        <v>33</v>
      </c>
      <c r="T98" t="s">
        <v>33</v>
      </c>
      <c r="W98" t="s">
        <v>33</v>
      </c>
      <c r="X98" t="s">
        <v>34</v>
      </c>
    </row>
    <row r="99" spans="1:24" x14ac:dyDescent="0.25">
      <c r="A99" t="s">
        <v>24</v>
      </c>
      <c r="B99">
        <v>810</v>
      </c>
      <c r="C99">
        <v>230</v>
      </c>
      <c r="D99" t="s">
        <v>427</v>
      </c>
      <c r="E99" t="s">
        <v>26</v>
      </c>
      <c r="F99" t="s">
        <v>428</v>
      </c>
      <c r="I99" t="s">
        <v>27</v>
      </c>
      <c r="M99" t="s">
        <v>457</v>
      </c>
      <c r="N99" s="2" t="s">
        <v>458</v>
      </c>
      <c r="O99" t="s">
        <v>460</v>
      </c>
      <c r="P99" t="s">
        <v>71</v>
      </c>
      <c r="Q99" s="2" t="s">
        <v>32</v>
      </c>
      <c r="S99" t="s">
        <v>33</v>
      </c>
      <c r="T99" t="s">
        <v>33</v>
      </c>
      <c r="W99" t="s">
        <v>33</v>
      </c>
      <c r="X99" t="s">
        <v>34</v>
      </c>
    </row>
    <row r="100" spans="1:24" x14ac:dyDescent="0.25">
      <c r="A100" t="s">
        <v>24</v>
      </c>
      <c r="B100">
        <v>811</v>
      </c>
      <c r="C100">
        <v>231</v>
      </c>
      <c r="D100" t="s">
        <v>427</v>
      </c>
      <c r="E100" t="s">
        <v>26</v>
      </c>
      <c r="F100" t="s">
        <v>428</v>
      </c>
      <c r="I100" t="s">
        <v>27</v>
      </c>
      <c r="M100" t="s">
        <v>457</v>
      </c>
      <c r="N100" s="2" t="s">
        <v>458</v>
      </c>
      <c r="O100" t="s">
        <v>460</v>
      </c>
      <c r="P100" t="s">
        <v>300</v>
      </c>
      <c r="Q100" s="2" t="s">
        <v>32</v>
      </c>
      <c r="S100" t="s">
        <v>33</v>
      </c>
      <c r="T100" t="s">
        <v>33</v>
      </c>
      <c r="W100" t="s">
        <v>33</v>
      </c>
      <c r="X100" t="s">
        <v>461</v>
      </c>
    </row>
    <row r="101" spans="1:24" x14ac:dyDescent="0.25">
      <c r="A101" t="s">
        <v>24</v>
      </c>
      <c r="B101">
        <v>812</v>
      </c>
      <c r="C101">
        <v>233</v>
      </c>
      <c r="D101" t="s">
        <v>427</v>
      </c>
      <c r="E101" t="s">
        <v>26</v>
      </c>
      <c r="F101" t="s">
        <v>428</v>
      </c>
      <c r="I101" t="s">
        <v>27</v>
      </c>
      <c r="M101" t="s">
        <v>457</v>
      </c>
      <c r="N101" s="2" t="s">
        <v>458</v>
      </c>
      <c r="O101" t="s">
        <v>460</v>
      </c>
      <c r="P101" t="s">
        <v>71</v>
      </c>
      <c r="Q101" s="2" t="s">
        <v>32</v>
      </c>
      <c r="S101" t="s">
        <v>33</v>
      </c>
      <c r="T101" t="s">
        <v>33</v>
      </c>
      <c r="W101" t="s">
        <v>33</v>
      </c>
      <c r="X101" t="s">
        <v>34</v>
      </c>
    </row>
    <row r="102" spans="1:24" x14ac:dyDescent="0.25">
      <c r="A102" t="s">
        <v>24</v>
      </c>
      <c r="B102">
        <v>813</v>
      </c>
      <c r="C102">
        <v>236</v>
      </c>
      <c r="D102" t="s">
        <v>427</v>
      </c>
      <c r="E102" t="s">
        <v>26</v>
      </c>
      <c r="F102" t="s">
        <v>428</v>
      </c>
      <c r="H102" t="s">
        <v>436</v>
      </c>
      <c r="I102" t="s">
        <v>27</v>
      </c>
      <c r="M102" t="s">
        <v>462</v>
      </c>
      <c r="N102" t="s">
        <v>463</v>
      </c>
      <c r="O102" t="s">
        <v>464</v>
      </c>
      <c r="P102" t="s">
        <v>31</v>
      </c>
      <c r="Q102" s="2" t="s">
        <v>32</v>
      </c>
      <c r="S102" t="s">
        <v>33</v>
      </c>
      <c r="T102" t="s">
        <v>33</v>
      </c>
      <c r="W102" t="s">
        <v>33</v>
      </c>
      <c r="X102" t="s">
        <v>34</v>
      </c>
    </row>
    <row r="103" spans="1:24" x14ac:dyDescent="0.25">
      <c r="A103" t="s">
        <v>24</v>
      </c>
      <c r="B103">
        <v>814</v>
      </c>
      <c r="C103">
        <v>237</v>
      </c>
      <c r="D103" t="s">
        <v>427</v>
      </c>
      <c r="E103" t="s">
        <v>26</v>
      </c>
      <c r="F103" t="s">
        <v>428</v>
      </c>
      <c r="I103" t="s">
        <v>27</v>
      </c>
      <c r="M103" t="s">
        <v>465</v>
      </c>
      <c r="N103" t="s">
        <v>466</v>
      </c>
      <c r="O103" t="s">
        <v>467</v>
      </c>
      <c r="P103" t="s">
        <v>280</v>
      </c>
      <c r="Q103" s="2" t="s">
        <v>32</v>
      </c>
      <c r="S103" t="s">
        <v>33</v>
      </c>
      <c r="T103" t="s">
        <v>33</v>
      </c>
      <c r="W103" t="s">
        <v>33</v>
      </c>
      <c r="X103" t="s">
        <v>34</v>
      </c>
    </row>
    <row r="104" spans="1:24" x14ac:dyDescent="0.25">
      <c r="A104" t="s">
        <v>24</v>
      </c>
      <c r="B104">
        <v>815</v>
      </c>
      <c r="C104">
        <v>238</v>
      </c>
      <c r="D104" t="s">
        <v>427</v>
      </c>
      <c r="E104" t="s">
        <v>26</v>
      </c>
      <c r="F104" t="s">
        <v>428</v>
      </c>
      <c r="I104" t="s">
        <v>27</v>
      </c>
      <c r="M104" t="s">
        <v>454</v>
      </c>
      <c r="N104" s="2" t="s">
        <v>455</v>
      </c>
      <c r="O104" t="s">
        <v>468</v>
      </c>
      <c r="P104" t="s">
        <v>40</v>
      </c>
      <c r="Q104" s="2" t="s">
        <v>32</v>
      </c>
      <c r="S104" t="s">
        <v>33</v>
      </c>
      <c r="T104" t="s">
        <v>33</v>
      </c>
      <c r="W104" t="s">
        <v>33</v>
      </c>
      <c r="X104" t="s">
        <v>34</v>
      </c>
    </row>
    <row r="105" spans="1:24" x14ac:dyDescent="0.25">
      <c r="A105" t="s">
        <v>24</v>
      </c>
      <c r="B105">
        <v>816</v>
      </c>
      <c r="C105">
        <v>239</v>
      </c>
      <c r="D105" t="s">
        <v>427</v>
      </c>
      <c r="E105" t="s">
        <v>26</v>
      </c>
      <c r="F105" t="s">
        <v>428</v>
      </c>
      <c r="I105" t="s">
        <v>27</v>
      </c>
      <c r="M105" t="s">
        <v>469</v>
      </c>
      <c r="N105" t="s">
        <v>470</v>
      </c>
      <c r="O105" t="s">
        <v>471</v>
      </c>
      <c r="P105" t="s">
        <v>472</v>
      </c>
      <c r="Q105" s="2" t="s">
        <v>32</v>
      </c>
      <c r="S105" t="s">
        <v>33</v>
      </c>
      <c r="T105" t="s">
        <v>33</v>
      </c>
      <c r="W105" t="s">
        <v>33</v>
      </c>
      <c r="X105" t="s">
        <v>34</v>
      </c>
    </row>
    <row r="106" spans="1:24" x14ac:dyDescent="0.25">
      <c r="A106" t="s">
        <v>24</v>
      </c>
      <c r="B106">
        <v>817</v>
      </c>
      <c r="C106">
        <v>250</v>
      </c>
      <c r="D106" t="s">
        <v>427</v>
      </c>
      <c r="E106" t="s">
        <v>26</v>
      </c>
      <c r="F106" t="s">
        <v>428</v>
      </c>
      <c r="H106" t="s">
        <v>473</v>
      </c>
      <c r="I106" t="s">
        <v>27</v>
      </c>
      <c r="M106" t="s">
        <v>474</v>
      </c>
      <c r="N106" s="2" t="s">
        <v>475</v>
      </c>
      <c r="O106" t="s">
        <v>476</v>
      </c>
      <c r="P106" t="s">
        <v>477</v>
      </c>
      <c r="Q106" s="2" t="s">
        <v>478</v>
      </c>
      <c r="S106" t="s">
        <v>479</v>
      </c>
      <c r="T106" t="s">
        <v>33</v>
      </c>
      <c r="W106" t="s">
        <v>33</v>
      </c>
      <c r="X106" t="s">
        <v>480</v>
      </c>
    </row>
    <row r="107" spans="1:24" x14ac:dyDescent="0.25">
      <c r="A107" t="s">
        <v>24</v>
      </c>
      <c r="B107">
        <v>818</v>
      </c>
      <c r="C107">
        <v>267</v>
      </c>
      <c r="D107" t="s">
        <v>427</v>
      </c>
      <c r="E107" t="s">
        <v>26</v>
      </c>
      <c r="F107" t="s">
        <v>428</v>
      </c>
      <c r="H107" t="s">
        <v>324</v>
      </c>
      <c r="I107" t="s">
        <v>27</v>
      </c>
      <c r="M107" t="s">
        <v>304</v>
      </c>
      <c r="N107" t="s">
        <v>305</v>
      </c>
      <c r="O107" t="s">
        <v>481</v>
      </c>
      <c r="P107" t="s">
        <v>71</v>
      </c>
      <c r="Q107" s="2" t="s">
        <v>32</v>
      </c>
      <c r="S107" t="s">
        <v>33</v>
      </c>
      <c r="W107" t="s">
        <v>33</v>
      </c>
      <c r="X107" t="s">
        <v>34</v>
      </c>
    </row>
    <row r="108" spans="1:24" x14ac:dyDescent="0.25">
      <c r="A108" t="s">
        <v>24</v>
      </c>
      <c r="B108">
        <v>819</v>
      </c>
      <c r="C108">
        <v>269</v>
      </c>
      <c r="D108" t="s">
        <v>427</v>
      </c>
      <c r="E108" t="s">
        <v>26</v>
      </c>
      <c r="F108" t="s">
        <v>428</v>
      </c>
      <c r="H108" t="s">
        <v>324</v>
      </c>
      <c r="I108" t="s">
        <v>27</v>
      </c>
      <c r="M108" t="s">
        <v>482</v>
      </c>
      <c r="N108" s="2" t="s">
        <v>483</v>
      </c>
      <c r="O108" t="s">
        <v>484</v>
      </c>
      <c r="P108" t="s">
        <v>485</v>
      </c>
      <c r="Q108" s="2" t="s">
        <v>32</v>
      </c>
      <c r="S108" t="s">
        <v>33</v>
      </c>
      <c r="W108" t="s">
        <v>33</v>
      </c>
      <c r="X108" t="s">
        <v>34</v>
      </c>
    </row>
    <row r="109" spans="1:24" x14ac:dyDescent="0.25">
      <c r="A109" t="s">
        <v>24</v>
      </c>
      <c r="B109">
        <v>820</v>
      </c>
      <c r="C109">
        <v>272</v>
      </c>
      <c r="D109" t="s">
        <v>427</v>
      </c>
      <c r="E109" t="s">
        <v>26</v>
      </c>
      <c r="F109" t="s">
        <v>428</v>
      </c>
      <c r="H109" t="s">
        <v>324</v>
      </c>
      <c r="I109" t="s">
        <v>27</v>
      </c>
      <c r="M109" t="s">
        <v>486</v>
      </c>
      <c r="N109" t="s">
        <v>487</v>
      </c>
      <c r="O109" t="s">
        <v>488</v>
      </c>
      <c r="P109" t="s">
        <v>489</v>
      </c>
      <c r="Q109" s="2" t="s">
        <v>327</v>
      </c>
      <c r="S109" t="s">
        <v>312</v>
      </c>
      <c r="W109" t="s">
        <v>33</v>
      </c>
      <c r="X109" t="s">
        <v>490</v>
      </c>
    </row>
    <row r="110" spans="1:24" x14ac:dyDescent="0.25">
      <c r="A110" t="s">
        <v>24</v>
      </c>
      <c r="B110">
        <v>821</v>
      </c>
      <c r="C110">
        <v>274</v>
      </c>
      <c r="D110" t="s">
        <v>427</v>
      </c>
      <c r="E110" t="s">
        <v>26</v>
      </c>
      <c r="F110" t="s">
        <v>428</v>
      </c>
      <c r="H110" t="s">
        <v>324</v>
      </c>
      <c r="I110" t="s">
        <v>27</v>
      </c>
      <c r="M110" t="s">
        <v>491</v>
      </c>
      <c r="N110" t="s">
        <v>492</v>
      </c>
      <c r="O110" t="s">
        <v>331</v>
      </c>
      <c r="P110" t="s">
        <v>493</v>
      </c>
      <c r="Q110" s="2" t="s">
        <v>327</v>
      </c>
      <c r="S110" t="s">
        <v>312</v>
      </c>
      <c r="W110" t="s">
        <v>33</v>
      </c>
      <c r="X110" t="s">
        <v>34</v>
      </c>
    </row>
    <row r="111" spans="1:24" x14ac:dyDescent="0.25">
      <c r="A111" t="s">
        <v>24</v>
      </c>
      <c r="B111">
        <v>822</v>
      </c>
      <c r="C111">
        <v>277</v>
      </c>
      <c r="D111" t="s">
        <v>427</v>
      </c>
      <c r="E111" t="s">
        <v>26</v>
      </c>
      <c r="F111" t="s">
        <v>428</v>
      </c>
      <c r="H111" t="s">
        <v>324</v>
      </c>
      <c r="I111" t="s">
        <v>27</v>
      </c>
      <c r="M111" t="s">
        <v>486</v>
      </c>
      <c r="N111" s="2" t="s">
        <v>494</v>
      </c>
      <c r="O111" t="s">
        <v>311</v>
      </c>
      <c r="P111" t="s">
        <v>493</v>
      </c>
      <c r="Q111" s="2" t="s">
        <v>327</v>
      </c>
      <c r="S111" t="s">
        <v>312</v>
      </c>
      <c r="W111" t="s">
        <v>33</v>
      </c>
      <c r="X111" t="s">
        <v>490</v>
      </c>
    </row>
    <row r="112" spans="1:24" x14ac:dyDescent="0.25">
      <c r="A112" t="s">
        <v>24</v>
      </c>
      <c r="B112">
        <v>823</v>
      </c>
      <c r="C112">
        <v>279</v>
      </c>
      <c r="D112" t="s">
        <v>324</v>
      </c>
      <c r="E112" t="s">
        <v>26</v>
      </c>
      <c r="F112" t="s">
        <v>428</v>
      </c>
      <c r="I112" t="s">
        <v>27</v>
      </c>
      <c r="M112" t="s">
        <v>495</v>
      </c>
      <c r="N112" t="s">
        <v>496</v>
      </c>
      <c r="O112" t="s">
        <v>497</v>
      </c>
      <c r="P112" t="s">
        <v>498</v>
      </c>
      <c r="Q112" s="2" t="s">
        <v>32</v>
      </c>
      <c r="S112" t="s">
        <v>33</v>
      </c>
      <c r="W112" t="s">
        <v>33</v>
      </c>
      <c r="X112" t="s">
        <v>34</v>
      </c>
    </row>
    <row r="113" spans="1:24" x14ac:dyDescent="0.25">
      <c r="A113" t="s">
        <v>24</v>
      </c>
      <c r="B113">
        <v>824</v>
      </c>
      <c r="C113">
        <v>283</v>
      </c>
      <c r="D113" t="s">
        <v>427</v>
      </c>
      <c r="E113" t="s">
        <v>26</v>
      </c>
      <c r="F113" t="s">
        <v>428</v>
      </c>
      <c r="H113" t="s">
        <v>303</v>
      </c>
      <c r="I113" t="s">
        <v>27</v>
      </c>
      <c r="M113" t="s">
        <v>309</v>
      </c>
      <c r="N113" s="2" t="s">
        <v>310</v>
      </c>
      <c r="O113" t="s">
        <v>311</v>
      </c>
      <c r="P113" t="s">
        <v>71</v>
      </c>
      <c r="Q113" s="2" t="s">
        <v>32</v>
      </c>
      <c r="S113" t="s">
        <v>312</v>
      </c>
      <c r="W113" t="s">
        <v>33</v>
      </c>
      <c r="X113" t="s">
        <v>34</v>
      </c>
    </row>
    <row r="114" spans="1:24" x14ac:dyDescent="0.25">
      <c r="A114" t="s">
        <v>24</v>
      </c>
      <c r="B114">
        <v>825</v>
      </c>
      <c r="C114">
        <v>338</v>
      </c>
      <c r="D114" t="s">
        <v>427</v>
      </c>
      <c r="E114" t="s">
        <v>26</v>
      </c>
      <c r="F114" t="s">
        <v>428</v>
      </c>
      <c r="I114" t="s">
        <v>47</v>
      </c>
      <c r="M114" t="s">
        <v>499</v>
      </c>
      <c r="N114" s="2" t="s">
        <v>49</v>
      </c>
      <c r="P114" t="s">
        <v>500</v>
      </c>
      <c r="Q114" s="2" t="s">
        <v>52</v>
      </c>
      <c r="S114" t="s">
        <v>335</v>
      </c>
      <c r="T114" t="s">
        <v>336</v>
      </c>
      <c r="W114" t="s">
        <v>33</v>
      </c>
      <c r="X114" t="s">
        <v>501</v>
      </c>
    </row>
    <row r="115" spans="1:24" x14ac:dyDescent="0.25">
      <c r="A115" t="s">
        <v>24</v>
      </c>
      <c r="B115">
        <v>826</v>
      </c>
      <c r="C115">
        <v>346</v>
      </c>
      <c r="D115" t="s">
        <v>427</v>
      </c>
      <c r="E115" t="s">
        <v>26</v>
      </c>
      <c r="F115" t="s">
        <v>428</v>
      </c>
      <c r="I115" t="s">
        <v>343</v>
      </c>
      <c r="M115" t="s">
        <v>502</v>
      </c>
      <c r="N115" s="2" t="s">
        <v>503</v>
      </c>
      <c r="O115" t="s">
        <v>326</v>
      </c>
      <c r="P115" t="s">
        <v>504</v>
      </c>
      <c r="Q115" s="2" t="s">
        <v>505</v>
      </c>
      <c r="S115" t="s">
        <v>335</v>
      </c>
      <c r="T115" t="s">
        <v>336</v>
      </c>
      <c r="W115" t="s">
        <v>33</v>
      </c>
      <c r="X115" t="s">
        <v>506</v>
      </c>
    </row>
    <row r="116" spans="1:24" x14ac:dyDescent="0.25">
      <c r="A116" t="s">
        <v>24</v>
      </c>
      <c r="B116">
        <v>827</v>
      </c>
      <c r="C116">
        <v>350</v>
      </c>
      <c r="D116" t="s">
        <v>427</v>
      </c>
      <c r="E116" t="s">
        <v>26</v>
      </c>
      <c r="F116" t="s">
        <v>428</v>
      </c>
      <c r="I116" t="s">
        <v>47</v>
      </c>
      <c r="M116" t="s">
        <v>507</v>
      </c>
      <c r="N116" s="2" t="s">
        <v>508</v>
      </c>
      <c r="O116" t="s">
        <v>509</v>
      </c>
      <c r="P116" t="s">
        <v>71</v>
      </c>
      <c r="Q116" s="2" t="s">
        <v>510</v>
      </c>
      <c r="S116" t="s">
        <v>53</v>
      </c>
      <c r="T116" t="s">
        <v>33</v>
      </c>
      <c r="W116" t="s">
        <v>33</v>
      </c>
      <c r="X116" t="s">
        <v>511</v>
      </c>
    </row>
    <row r="117" spans="1:24" x14ac:dyDescent="0.25">
      <c r="A117" t="s">
        <v>24</v>
      </c>
      <c r="B117">
        <v>828</v>
      </c>
      <c r="C117">
        <v>415</v>
      </c>
      <c r="D117" t="s">
        <v>427</v>
      </c>
      <c r="E117" t="s">
        <v>26</v>
      </c>
      <c r="F117" t="s">
        <v>428</v>
      </c>
      <c r="H117" t="s">
        <v>436</v>
      </c>
      <c r="I117" t="s">
        <v>47</v>
      </c>
      <c r="M117" t="s">
        <v>512</v>
      </c>
      <c r="O117" t="s">
        <v>513</v>
      </c>
      <c r="P117" t="s">
        <v>514</v>
      </c>
      <c r="Q117" s="2" t="s">
        <v>515</v>
      </c>
      <c r="S117" t="s">
        <v>53</v>
      </c>
      <c r="T117" t="s">
        <v>33</v>
      </c>
      <c r="W117" t="s">
        <v>33</v>
      </c>
    </row>
    <row r="118" spans="1:24" x14ac:dyDescent="0.25">
      <c r="A118" t="s">
        <v>24</v>
      </c>
      <c r="B118">
        <v>829</v>
      </c>
      <c r="C118">
        <v>433</v>
      </c>
      <c r="D118" t="s">
        <v>427</v>
      </c>
      <c r="E118" t="s">
        <v>26</v>
      </c>
      <c r="F118" t="s">
        <v>428</v>
      </c>
      <c r="H118" t="s">
        <v>324</v>
      </c>
      <c r="I118" t="s">
        <v>47</v>
      </c>
      <c r="M118" t="s">
        <v>516</v>
      </c>
      <c r="P118" t="s">
        <v>517</v>
      </c>
      <c r="Q118" s="2" t="s">
        <v>453</v>
      </c>
      <c r="S118" t="s">
        <v>434</v>
      </c>
      <c r="T118" t="s">
        <v>33</v>
      </c>
      <c r="W118" t="s">
        <v>33</v>
      </c>
      <c r="X118" t="s">
        <v>518</v>
      </c>
    </row>
    <row r="119" spans="1:24" x14ac:dyDescent="0.25">
      <c r="A119" t="s">
        <v>24</v>
      </c>
      <c r="B119">
        <v>830</v>
      </c>
      <c r="C119">
        <v>510</v>
      </c>
      <c r="D119" t="s">
        <v>519</v>
      </c>
      <c r="E119" t="s">
        <v>26</v>
      </c>
      <c r="F119" t="s">
        <v>520</v>
      </c>
      <c r="I119" t="s">
        <v>47</v>
      </c>
      <c r="M119" t="s">
        <v>277</v>
      </c>
      <c r="N119" s="2" t="s">
        <v>278</v>
      </c>
      <c r="O119" t="s">
        <v>279</v>
      </c>
      <c r="P119" t="s">
        <v>432</v>
      </c>
      <c r="Q119" s="2" t="s">
        <v>281</v>
      </c>
      <c r="S119" t="s">
        <v>282</v>
      </c>
      <c r="T119" t="s">
        <v>33</v>
      </c>
      <c r="W119" t="s">
        <v>33</v>
      </c>
    </row>
    <row r="120" spans="1:24" x14ac:dyDescent="0.25">
      <c r="A120" t="s">
        <v>24</v>
      </c>
      <c r="B120">
        <v>831</v>
      </c>
      <c r="C120">
        <v>469</v>
      </c>
      <c r="D120" t="s">
        <v>521</v>
      </c>
      <c r="E120" t="s">
        <v>26</v>
      </c>
      <c r="F120" t="s">
        <v>522</v>
      </c>
      <c r="I120" t="s">
        <v>343</v>
      </c>
      <c r="M120" t="s">
        <v>523</v>
      </c>
      <c r="N120" t="s">
        <v>524</v>
      </c>
      <c r="P120" t="s">
        <v>71</v>
      </c>
      <c r="Q120" s="2" t="s">
        <v>525</v>
      </c>
      <c r="S120" t="s">
        <v>526</v>
      </c>
      <c r="T120" t="s">
        <v>33</v>
      </c>
      <c r="W120" t="s">
        <v>33</v>
      </c>
    </row>
    <row r="121" spans="1:24" x14ac:dyDescent="0.25">
      <c r="A121" t="s">
        <v>24</v>
      </c>
      <c r="B121">
        <v>832</v>
      </c>
      <c r="C121">
        <v>111</v>
      </c>
      <c r="D121" t="s">
        <v>527</v>
      </c>
      <c r="E121" t="s">
        <v>26</v>
      </c>
      <c r="F121" t="s">
        <v>522</v>
      </c>
      <c r="G121" t="s">
        <v>528</v>
      </c>
      <c r="I121" t="s">
        <v>74</v>
      </c>
      <c r="M121" t="s">
        <v>529</v>
      </c>
      <c r="N121" t="s">
        <v>530</v>
      </c>
      <c r="O121" t="s">
        <v>531</v>
      </c>
      <c r="P121" t="s">
        <v>71</v>
      </c>
      <c r="Q121" s="2" t="s">
        <v>532</v>
      </c>
      <c r="S121" t="s">
        <v>533</v>
      </c>
      <c r="W121" t="s">
        <v>33</v>
      </c>
    </row>
    <row r="122" spans="1:24" x14ac:dyDescent="0.25">
      <c r="A122" t="s">
        <v>24</v>
      </c>
      <c r="B122">
        <v>833</v>
      </c>
      <c r="C122">
        <v>222</v>
      </c>
      <c r="D122" t="s">
        <v>534</v>
      </c>
      <c r="E122" t="s">
        <v>26</v>
      </c>
      <c r="F122" t="s">
        <v>535</v>
      </c>
      <c r="H122" t="s">
        <v>536</v>
      </c>
      <c r="I122" t="s">
        <v>387</v>
      </c>
      <c r="M122" t="s">
        <v>388</v>
      </c>
      <c r="N122" t="s">
        <v>265</v>
      </c>
      <c r="O122" t="s">
        <v>389</v>
      </c>
      <c r="P122" t="s">
        <v>71</v>
      </c>
      <c r="Q122" s="2" t="s">
        <v>391</v>
      </c>
      <c r="S122" t="s">
        <v>33</v>
      </c>
      <c r="T122" t="s">
        <v>33</v>
      </c>
      <c r="W122" t="s">
        <v>33</v>
      </c>
      <c r="X122" t="s">
        <v>435</v>
      </c>
    </row>
    <row r="123" spans="1:24" x14ac:dyDescent="0.25">
      <c r="A123" t="s">
        <v>24</v>
      </c>
      <c r="B123">
        <v>834</v>
      </c>
      <c r="C123">
        <v>191</v>
      </c>
      <c r="D123" t="s">
        <v>537</v>
      </c>
      <c r="E123" t="s">
        <v>26</v>
      </c>
      <c r="F123" t="s">
        <v>538</v>
      </c>
      <c r="H123" t="s">
        <v>539</v>
      </c>
      <c r="I123" t="s">
        <v>47</v>
      </c>
      <c r="M123" t="s">
        <v>429</v>
      </c>
      <c r="N123" t="s">
        <v>430</v>
      </c>
      <c r="O123" t="s">
        <v>431</v>
      </c>
      <c r="P123" t="s">
        <v>71</v>
      </c>
      <c r="Q123" s="2" t="s">
        <v>433</v>
      </c>
      <c r="S123" t="s">
        <v>434</v>
      </c>
      <c r="T123" t="s">
        <v>33</v>
      </c>
      <c r="W123" t="s">
        <v>33</v>
      </c>
      <c r="X123" t="s">
        <v>435</v>
      </c>
    </row>
    <row r="124" spans="1:24" x14ac:dyDescent="0.25">
      <c r="A124" t="s">
        <v>24</v>
      </c>
      <c r="B124">
        <v>835</v>
      </c>
      <c r="C124">
        <v>574</v>
      </c>
      <c r="D124" t="s">
        <v>540</v>
      </c>
      <c r="E124" t="s">
        <v>26</v>
      </c>
      <c r="F124" t="s">
        <v>522</v>
      </c>
      <c r="I124" t="s">
        <v>27</v>
      </c>
      <c r="M124" t="s">
        <v>80</v>
      </c>
      <c r="N124" t="s">
        <v>81</v>
      </c>
      <c r="O124" t="s">
        <v>541</v>
      </c>
      <c r="P124" t="s">
        <v>71</v>
      </c>
      <c r="Q124" s="2" t="s">
        <v>83</v>
      </c>
      <c r="S124" t="s">
        <v>84</v>
      </c>
      <c r="T124" t="s">
        <v>33</v>
      </c>
      <c r="W124" t="s">
        <v>33</v>
      </c>
      <c r="X124" t="s">
        <v>541</v>
      </c>
    </row>
    <row r="125" spans="1:24" x14ac:dyDescent="0.25">
      <c r="A125" t="s">
        <v>24</v>
      </c>
      <c r="B125">
        <v>836</v>
      </c>
      <c r="C125">
        <v>193</v>
      </c>
      <c r="D125" t="s">
        <v>537</v>
      </c>
      <c r="E125" t="s">
        <v>26</v>
      </c>
      <c r="F125" t="s">
        <v>538</v>
      </c>
      <c r="I125" t="s">
        <v>47</v>
      </c>
      <c r="M125" t="s">
        <v>429</v>
      </c>
      <c r="N125" t="s">
        <v>430</v>
      </c>
      <c r="O125" t="s">
        <v>431</v>
      </c>
      <c r="P125" t="s">
        <v>71</v>
      </c>
      <c r="Q125" s="2" t="s">
        <v>433</v>
      </c>
      <c r="S125" t="s">
        <v>434</v>
      </c>
      <c r="T125" t="s">
        <v>33</v>
      </c>
      <c r="W125" t="s">
        <v>33</v>
      </c>
      <c r="X125" t="s">
        <v>542</v>
      </c>
    </row>
    <row r="126" spans="1:24" x14ac:dyDescent="0.25">
      <c r="A126" t="s">
        <v>24</v>
      </c>
      <c r="B126">
        <v>837</v>
      </c>
      <c r="C126">
        <v>201</v>
      </c>
      <c r="D126" t="s">
        <v>537</v>
      </c>
      <c r="E126" t="s">
        <v>26</v>
      </c>
      <c r="F126" t="s">
        <v>538</v>
      </c>
      <c r="I126" t="s">
        <v>47</v>
      </c>
      <c r="M126" t="s">
        <v>429</v>
      </c>
      <c r="N126" t="s">
        <v>430</v>
      </c>
      <c r="O126" t="s">
        <v>431</v>
      </c>
      <c r="P126" t="s">
        <v>71</v>
      </c>
      <c r="Q126" s="2" t="s">
        <v>443</v>
      </c>
      <c r="S126" t="s">
        <v>434</v>
      </c>
      <c r="T126" t="s">
        <v>33</v>
      </c>
      <c r="W126" t="s">
        <v>33</v>
      </c>
      <c r="X126" t="s">
        <v>435</v>
      </c>
    </row>
    <row r="127" spans="1:24" x14ac:dyDescent="0.25">
      <c r="A127" t="s">
        <v>24</v>
      </c>
      <c r="B127">
        <v>838</v>
      </c>
      <c r="C127">
        <v>224</v>
      </c>
      <c r="D127" t="s">
        <v>537</v>
      </c>
      <c r="E127" t="s">
        <v>26</v>
      </c>
      <c r="F127" t="s">
        <v>538</v>
      </c>
      <c r="H127" t="s">
        <v>543</v>
      </c>
      <c r="I127" t="s">
        <v>387</v>
      </c>
      <c r="M127" t="s">
        <v>388</v>
      </c>
      <c r="N127" t="s">
        <v>265</v>
      </c>
      <c r="O127" t="s">
        <v>389</v>
      </c>
      <c r="P127" t="s">
        <v>71</v>
      </c>
      <c r="Q127" s="2" t="s">
        <v>391</v>
      </c>
      <c r="S127" t="s">
        <v>33</v>
      </c>
      <c r="T127" t="s">
        <v>33</v>
      </c>
      <c r="W127" t="s">
        <v>33</v>
      </c>
      <c r="X127" t="s">
        <v>435</v>
      </c>
    </row>
    <row r="128" spans="1:24" x14ac:dyDescent="0.25">
      <c r="A128" t="s">
        <v>24</v>
      </c>
      <c r="B128">
        <v>839</v>
      </c>
      <c r="C128">
        <v>445</v>
      </c>
      <c r="D128" t="s">
        <v>544</v>
      </c>
      <c r="E128" t="s">
        <v>26</v>
      </c>
      <c r="F128" t="s">
        <v>545</v>
      </c>
      <c r="H128" t="s">
        <v>303</v>
      </c>
      <c r="I128" t="s">
        <v>357</v>
      </c>
      <c r="M128" t="s">
        <v>358</v>
      </c>
      <c r="N128" t="s">
        <v>359</v>
      </c>
      <c r="O128" t="s">
        <v>360</v>
      </c>
      <c r="P128" t="s">
        <v>71</v>
      </c>
      <c r="Q128" s="2" t="s">
        <v>362</v>
      </c>
      <c r="S128" t="s">
        <v>53</v>
      </c>
      <c r="T128" t="s">
        <v>33</v>
      </c>
      <c r="W128" t="s">
        <v>33</v>
      </c>
    </row>
    <row r="129" spans="1:24" x14ac:dyDescent="0.25">
      <c r="A129" t="s">
        <v>24</v>
      </c>
      <c r="B129">
        <v>840</v>
      </c>
      <c r="C129">
        <v>206</v>
      </c>
      <c r="D129" t="s">
        <v>546</v>
      </c>
      <c r="E129" t="s">
        <v>26</v>
      </c>
      <c r="F129" t="s">
        <v>547</v>
      </c>
      <c r="H129" t="s">
        <v>25</v>
      </c>
      <c r="I129" t="s">
        <v>47</v>
      </c>
      <c r="M129" t="s">
        <v>446</v>
      </c>
      <c r="N129" t="s">
        <v>447</v>
      </c>
      <c r="O129" t="s">
        <v>441</v>
      </c>
      <c r="P129" t="s">
        <v>548</v>
      </c>
      <c r="Q129" s="2" t="s">
        <v>449</v>
      </c>
      <c r="S129" t="s">
        <v>434</v>
      </c>
      <c r="T129" t="s">
        <v>33</v>
      </c>
      <c r="W129" t="s">
        <v>33</v>
      </c>
      <c r="X129" t="s">
        <v>435</v>
      </c>
    </row>
    <row r="130" spans="1:24" x14ac:dyDescent="0.25">
      <c r="A130" t="s">
        <v>24</v>
      </c>
      <c r="B130">
        <v>841</v>
      </c>
      <c r="C130">
        <v>210</v>
      </c>
      <c r="D130" t="s">
        <v>549</v>
      </c>
      <c r="E130" t="s">
        <v>26</v>
      </c>
      <c r="F130" t="s">
        <v>547</v>
      </c>
      <c r="I130" t="s">
        <v>47</v>
      </c>
      <c r="M130" t="s">
        <v>446</v>
      </c>
      <c r="N130" t="s">
        <v>447</v>
      </c>
      <c r="O130" t="s">
        <v>441</v>
      </c>
      <c r="P130" t="s">
        <v>63</v>
      </c>
      <c r="Q130" s="2" t="s">
        <v>449</v>
      </c>
      <c r="S130" t="s">
        <v>434</v>
      </c>
      <c r="T130" t="s">
        <v>33</v>
      </c>
      <c r="W130" t="s">
        <v>33</v>
      </c>
      <c r="X130" t="s">
        <v>435</v>
      </c>
    </row>
    <row r="131" spans="1:24" x14ac:dyDescent="0.25">
      <c r="A131" t="s">
        <v>24</v>
      </c>
      <c r="B131">
        <v>842</v>
      </c>
      <c r="C131">
        <v>354</v>
      </c>
      <c r="D131" t="s">
        <v>549</v>
      </c>
      <c r="E131" t="s">
        <v>26</v>
      </c>
      <c r="F131" t="s">
        <v>547</v>
      </c>
      <c r="I131" t="s">
        <v>550</v>
      </c>
      <c r="M131" t="s">
        <v>551</v>
      </c>
      <c r="N131" s="2" t="s">
        <v>552</v>
      </c>
      <c r="O131" t="s">
        <v>553</v>
      </c>
      <c r="P131" t="s">
        <v>71</v>
      </c>
      <c r="Q131" s="2" t="s">
        <v>554</v>
      </c>
      <c r="S131" t="s">
        <v>319</v>
      </c>
      <c r="T131" t="s">
        <v>33</v>
      </c>
      <c r="W131" t="s">
        <v>33</v>
      </c>
      <c r="X131" t="s">
        <v>555</v>
      </c>
    </row>
    <row r="132" spans="1:24" x14ac:dyDescent="0.25">
      <c r="A132" t="s">
        <v>24</v>
      </c>
      <c r="B132">
        <v>843</v>
      </c>
      <c r="C132">
        <v>214</v>
      </c>
      <c r="D132" t="s">
        <v>427</v>
      </c>
      <c r="E132" t="s">
        <v>26</v>
      </c>
      <c r="F132" t="s">
        <v>428</v>
      </c>
      <c r="H132" t="s">
        <v>556</v>
      </c>
      <c r="I132" t="s">
        <v>47</v>
      </c>
      <c r="M132" t="s">
        <v>450</v>
      </c>
      <c r="N132" t="s">
        <v>440</v>
      </c>
      <c r="O132" t="s">
        <v>451</v>
      </c>
      <c r="P132" t="s">
        <v>71</v>
      </c>
      <c r="Q132" s="2" t="s">
        <v>453</v>
      </c>
      <c r="S132" t="s">
        <v>434</v>
      </c>
      <c r="T132" t="s">
        <v>33</v>
      </c>
      <c r="W132" t="s">
        <v>33</v>
      </c>
      <c r="X132" t="s">
        <v>557</v>
      </c>
    </row>
    <row r="133" spans="1:24" x14ac:dyDescent="0.25">
      <c r="A133" t="s">
        <v>24</v>
      </c>
      <c r="B133">
        <v>844</v>
      </c>
      <c r="C133">
        <v>185</v>
      </c>
      <c r="D133" t="s">
        <v>558</v>
      </c>
      <c r="E133" t="s">
        <v>26</v>
      </c>
      <c r="F133" t="s">
        <v>559</v>
      </c>
      <c r="I133" t="s">
        <v>27</v>
      </c>
      <c r="M133" t="s">
        <v>38</v>
      </c>
      <c r="N133" s="2" t="s">
        <v>560</v>
      </c>
      <c r="O133" t="s">
        <v>561</v>
      </c>
      <c r="P133" t="s">
        <v>71</v>
      </c>
      <c r="Q133" s="2" t="s">
        <v>41</v>
      </c>
      <c r="S133" t="s">
        <v>42</v>
      </c>
      <c r="T133" t="s">
        <v>33</v>
      </c>
      <c r="W133" t="s">
        <v>33</v>
      </c>
      <c r="X133" t="s">
        <v>562</v>
      </c>
    </row>
    <row r="134" spans="1:24" x14ac:dyDescent="0.25">
      <c r="A134" t="s">
        <v>24</v>
      </c>
      <c r="B134">
        <v>845</v>
      </c>
      <c r="C134">
        <v>268</v>
      </c>
      <c r="D134" t="s">
        <v>563</v>
      </c>
      <c r="E134" t="s">
        <v>26</v>
      </c>
      <c r="F134" t="s">
        <v>564</v>
      </c>
      <c r="I134" t="s">
        <v>27</v>
      </c>
      <c r="M134" t="s">
        <v>474</v>
      </c>
      <c r="N134" s="2" t="s">
        <v>565</v>
      </c>
      <c r="O134" t="s">
        <v>566</v>
      </c>
      <c r="P134" t="s">
        <v>71</v>
      </c>
      <c r="Q134" s="2" t="s">
        <v>478</v>
      </c>
      <c r="S134" t="s">
        <v>312</v>
      </c>
      <c r="T134" t="s">
        <v>392</v>
      </c>
      <c r="W134" t="s">
        <v>33</v>
      </c>
    </row>
    <row r="135" spans="1:24" x14ac:dyDescent="0.25">
      <c r="A135" t="s">
        <v>24</v>
      </c>
      <c r="B135">
        <v>846</v>
      </c>
      <c r="C135">
        <v>313</v>
      </c>
      <c r="D135" t="s">
        <v>563</v>
      </c>
      <c r="E135" t="s">
        <v>26</v>
      </c>
      <c r="F135" t="s">
        <v>564</v>
      </c>
      <c r="I135" t="s">
        <v>74</v>
      </c>
      <c r="M135" t="s">
        <v>567</v>
      </c>
      <c r="N135" t="s">
        <v>568</v>
      </c>
      <c r="O135" t="s">
        <v>569</v>
      </c>
      <c r="P135" t="s">
        <v>71</v>
      </c>
      <c r="Q135" s="2" t="s">
        <v>570</v>
      </c>
      <c r="S135" t="s">
        <v>571</v>
      </c>
      <c r="T135" t="s">
        <v>33</v>
      </c>
      <c r="W135" t="s">
        <v>33</v>
      </c>
      <c r="X135" t="s">
        <v>572</v>
      </c>
    </row>
    <row r="136" spans="1:24" x14ac:dyDescent="0.25">
      <c r="A136" t="s">
        <v>24</v>
      </c>
      <c r="B136">
        <v>847</v>
      </c>
      <c r="C136">
        <v>321</v>
      </c>
      <c r="D136" t="s">
        <v>563</v>
      </c>
      <c r="E136" t="s">
        <v>26</v>
      </c>
      <c r="F136" t="s">
        <v>564</v>
      </c>
      <c r="I136" t="s">
        <v>74</v>
      </c>
      <c r="N136" t="s">
        <v>573</v>
      </c>
      <c r="O136" t="s">
        <v>574</v>
      </c>
      <c r="P136" t="s">
        <v>575</v>
      </c>
      <c r="Q136" s="2" t="s">
        <v>570</v>
      </c>
      <c r="S136" t="s">
        <v>571</v>
      </c>
      <c r="T136" t="s">
        <v>33</v>
      </c>
      <c r="W136" t="s">
        <v>33</v>
      </c>
      <c r="X136" t="s">
        <v>576</v>
      </c>
    </row>
    <row r="137" spans="1:24" x14ac:dyDescent="0.25">
      <c r="A137" t="s">
        <v>24</v>
      </c>
      <c r="B137">
        <v>848</v>
      </c>
      <c r="C137">
        <v>557</v>
      </c>
      <c r="D137" t="s">
        <v>563</v>
      </c>
      <c r="E137" t="s">
        <v>26</v>
      </c>
      <c r="F137" t="s">
        <v>564</v>
      </c>
      <c r="I137" t="s">
        <v>27</v>
      </c>
      <c r="M137" t="s">
        <v>80</v>
      </c>
      <c r="N137" t="s">
        <v>81</v>
      </c>
      <c r="O137" t="s">
        <v>541</v>
      </c>
      <c r="P137" t="s">
        <v>71</v>
      </c>
      <c r="Q137" s="2" t="s">
        <v>83</v>
      </c>
      <c r="S137" t="s">
        <v>84</v>
      </c>
      <c r="T137" t="s">
        <v>33</v>
      </c>
      <c r="W137" t="s">
        <v>33</v>
      </c>
    </row>
    <row r="138" spans="1:24" x14ac:dyDescent="0.25">
      <c r="A138" t="s">
        <v>24</v>
      </c>
      <c r="B138">
        <v>849</v>
      </c>
      <c r="C138">
        <v>171</v>
      </c>
      <c r="D138" t="s">
        <v>577</v>
      </c>
      <c r="E138" t="s">
        <v>26</v>
      </c>
      <c r="F138" t="s">
        <v>578</v>
      </c>
      <c r="I138" t="s">
        <v>74</v>
      </c>
      <c r="M138" t="s">
        <v>579</v>
      </c>
      <c r="N138" t="s">
        <v>580</v>
      </c>
      <c r="O138" t="s">
        <v>581</v>
      </c>
      <c r="P138" t="s">
        <v>71</v>
      </c>
      <c r="Q138" s="2" t="s">
        <v>582</v>
      </c>
      <c r="S138" t="s">
        <v>33</v>
      </c>
      <c r="T138" t="s">
        <v>33</v>
      </c>
      <c r="W138" t="s">
        <v>33</v>
      </c>
      <c r="X138" t="s">
        <v>583</v>
      </c>
    </row>
    <row r="139" spans="1:24" x14ac:dyDescent="0.25">
      <c r="A139" t="s">
        <v>24</v>
      </c>
      <c r="B139">
        <v>850</v>
      </c>
      <c r="C139">
        <v>284</v>
      </c>
      <c r="D139" t="s">
        <v>577</v>
      </c>
      <c r="E139" t="s">
        <v>26</v>
      </c>
      <c r="F139" t="s">
        <v>578</v>
      </c>
      <c r="I139" t="s">
        <v>27</v>
      </c>
      <c r="M139" t="s">
        <v>474</v>
      </c>
      <c r="N139" s="2" t="s">
        <v>565</v>
      </c>
      <c r="O139" t="s">
        <v>584</v>
      </c>
      <c r="P139" t="s">
        <v>63</v>
      </c>
      <c r="Q139" s="2" t="s">
        <v>478</v>
      </c>
      <c r="S139" t="s">
        <v>312</v>
      </c>
      <c r="T139" t="s">
        <v>33</v>
      </c>
      <c r="W139" t="s">
        <v>33</v>
      </c>
      <c r="X139" t="s">
        <v>328</v>
      </c>
    </row>
    <row r="140" spans="1:24" x14ac:dyDescent="0.25">
      <c r="A140" t="s">
        <v>24</v>
      </c>
      <c r="B140">
        <v>851</v>
      </c>
      <c r="C140">
        <v>599</v>
      </c>
      <c r="D140" t="s">
        <v>577</v>
      </c>
      <c r="E140" t="s">
        <v>26</v>
      </c>
      <c r="F140" t="s">
        <v>578</v>
      </c>
      <c r="I140" t="s">
        <v>263</v>
      </c>
      <c r="M140" t="s">
        <v>585</v>
      </c>
      <c r="N140" t="s">
        <v>265</v>
      </c>
      <c r="O140" t="s">
        <v>586</v>
      </c>
      <c r="P140" t="s">
        <v>63</v>
      </c>
      <c r="Q140" s="2" t="s">
        <v>267</v>
      </c>
      <c r="S140" t="s">
        <v>268</v>
      </c>
      <c r="T140" t="s">
        <v>33</v>
      </c>
      <c r="W140" t="s">
        <v>33</v>
      </c>
      <c r="X140" t="s">
        <v>587</v>
      </c>
    </row>
    <row r="141" spans="1:24" x14ac:dyDescent="0.25">
      <c r="A141" t="s">
        <v>24</v>
      </c>
      <c r="B141">
        <v>852</v>
      </c>
      <c r="C141">
        <v>442</v>
      </c>
      <c r="D141" t="s">
        <v>577</v>
      </c>
      <c r="E141" t="s">
        <v>26</v>
      </c>
      <c r="F141" t="s">
        <v>578</v>
      </c>
      <c r="H141" t="s">
        <v>303</v>
      </c>
      <c r="I141" t="s">
        <v>357</v>
      </c>
      <c r="M141" t="s">
        <v>588</v>
      </c>
      <c r="N141" t="s">
        <v>373</v>
      </c>
      <c r="P141" t="s">
        <v>415</v>
      </c>
      <c r="Q141" s="2" t="s">
        <v>589</v>
      </c>
      <c r="S141" t="s">
        <v>53</v>
      </c>
      <c r="T141" t="s">
        <v>376</v>
      </c>
      <c r="W141" t="s">
        <v>33</v>
      </c>
      <c r="X141" t="s">
        <v>590</v>
      </c>
    </row>
    <row r="142" spans="1:24" x14ac:dyDescent="0.25">
      <c r="A142" t="s">
        <v>24</v>
      </c>
      <c r="B142">
        <v>853</v>
      </c>
      <c r="C142">
        <v>179</v>
      </c>
      <c r="D142" t="s">
        <v>591</v>
      </c>
      <c r="E142" t="s">
        <v>26</v>
      </c>
      <c r="F142" t="s">
        <v>578</v>
      </c>
      <c r="I142" t="s">
        <v>27</v>
      </c>
      <c r="M142" t="s">
        <v>38</v>
      </c>
      <c r="N142" t="s">
        <v>592</v>
      </c>
      <c r="O142" t="s">
        <v>30</v>
      </c>
      <c r="P142" t="s">
        <v>71</v>
      </c>
      <c r="Q142" s="2" t="s">
        <v>41</v>
      </c>
      <c r="S142" t="s">
        <v>42</v>
      </c>
      <c r="T142" t="s">
        <v>33</v>
      </c>
      <c r="W142" t="s">
        <v>33</v>
      </c>
      <c r="X142" t="s">
        <v>593</v>
      </c>
    </row>
    <row r="143" spans="1:24" x14ac:dyDescent="0.25">
      <c r="A143" t="s">
        <v>24</v>
      </c>
      <c r="B143">
        <v>854</v>
      </c>
      <c r="C143">
        <v>223</v>
      </c>
      <c r="D143" t="s">
        <v>594</v>
      </c>
      <c r="E143" t="s">
        <v>26</v>
      </c>
      <c r="F143" t="s">
        <v>595</v>
      </c>
      <c r="H143" t="s">
        <v>303</v>
      </c>
      <c r="I143" t="s">
        <v>387</v>
      </c>
      <c r="M143" t="s">
        <v>388</v>
      </c>
      <c r="N143" t="s">
        <v>265</v>
      </c>
      <c r="O143" t="s">
        <v>389</v>
      </c>
      <c r="P143" t="s">
        <v>415</v>
      </c>
      <c r="Q143" s="2" t="s">
        <v>391</v>
      </c>
      <c r="S143" t="s">
        <v>33</v>
      </c>
      <c r="T143" t="s">
        <v>33</v>
      </c>
      <c r="W143" t="s">
        <v>33</v>
      </c>
      <c r="X143" t="s">
        <v>435</v>
      </c>
    </row>
    <row r="144" spans="1:24" x14ac:dyDescent="0.25">
      <c r="A144" t="s">
        <v>24</v>
      </c>
      <c r="B144">
        <v>855</v>
      </c>
      <c r="C144">
        <v>423</v>
      </c>
      <c r="D144" t="s">
        <v>596</v>
      </c>
      <c r="E144" t="s">
        <v>26</v>
      </c>
      <c r="F144" t="s">
        <v>597</v>
      </c>
      <c r="H144" t="s">
        <v>303</v>
      </c>
      <c r="I144" t="s">
        <v>47</v>
      </c>
      <c r="M144" t="s">
        <v>598</v>
      </c>
      <c r="N144" s="2" t="s">
        <v>339</v>
      </c>
      <c r="O144" t="s">
        <v>599</v>
      </c>
      <c r="P144" t="s">
        <v>71</v>
      </c>
      <c r="Q144" s="2" t="s">
        <v>341</v>
      </c>
      <c r="S144" t="s">
        <v>53</v>
      </c>
      <c r="T144" t="s">
        <v>33</v>
      </c>
      <c r="W144" t="s">
        <v>33</v>
      </c>
    </row>
    <row r="145" spans="1:24" x14ac:dyDescent="0.25">
      <c r="A145" t="s">
        <v>24</v>
      </c>
      <c r="B145">
        <v>856</v>
      </c>
      <c r="C145">
        <v>456</v>
      </c>
      <c r="D145" t="s">
        <v>596</v>
      </c>
      <c r="E145" t="s">
        <v>26</v>
      </c>
      <c r="F145" t="s">
        <v>597</v>
      </c>
      <c r="I145" t="s">
        <v>343</v>
      </c>
      <c r="M145" t="s">
        <v>600</v>
      </c>
      <c r="N145" t="s">
        <v>601</v>
      </c>
      <c r="O145" t="s">
        <v>602</v>
      </c>
      <c r="P145" t="s">
        <v>350</v>
      </c>
      <c r="Q145" s="2" t="s">
        <v>603</v>
      </c>
      <c r="S145" t="s">
        <v>33</v>
      </c>
      <c r="T145" t="s">
        <v>33</v>
      </c>
      <c r="W145" t="s">
        <v>33</v>
      </c>
    </row>
    <row r="146" spans="1:24" x14ac:dyDescent="0.25">
      <c r="A146" t="s">
        <v>24</v>
      </c>
      <c r="B146">
        <v>857</v>
      </c>
      <c r="C146">
        <v>503</v>
      </c>
      <c r="D146" t="s">
        <v>596</v>
      </c>
      <c r="E146" t="s">
        <v>26</v>
      </c>
      <c r="F146" t="s">
        <v>597</v>
      </c>
      <c r="I146" t="s">
        <v>47</v>
      </c>
      <c r="M146" t="s">
        <v>277</v>
      </c>
      <c r="N146" s="2" t="s">
        <v>278</v>
      </c>
      <c r="O146" t="s">
        <v>279</v>
      </c>
      <c r="P146" t="s">
        <v>71</v>
      </c>
      <c r="Q146" s="2" t="s">
        <v>281</v>
      </c>
      <c r="S146" t="s">
        <v>282</v>
      </c>
      <c r="T146" t="s">
        <v>33</v>
      </c>
      <c r="W146" t="s">
        <v>33</v>
      </c>
    </row>
    <row r="147" spans="1:24" x14ac:dyDescent="0.25">
      <c r="A147" t="s">
        <v>24</v>
      </c>
      <c r="B147">
        <v>858</v>
      </c>
      <c r="C147">
        <v>614</v>
      </c>
      <c r="D147" t="s">
        <v>596</v>
      </c>
      <c r="E147" t="s">
        <v>26</v>
      </c>
      <c r="F147" t="s">
        <v>597</v>
      </c>
      <c r="I147" t="s">
        <v>74</v>
      </c>
      <c r="M147" t="s">
        <v>604</v>
      </c>
      <c r="N147" t="s">
        <v>605</v>
      </c>
      <c r="O147" t="s">
        <v>606</v>
      </c>
      <c r="P147" t="s">
        <v>71</v>
      </c>
      <c r="Q147" s="2" t="s">
        <v>607</v>
      </c>
      <c r="S147" t="s">
        <v>33</v>
      </c>
      <c r="T147" t="s">
        <v>268</v>
      </c>
      <c r="W147" t="s">
        <v>33</v>
      </c>
    </row>
    <row r="148" spans="1:24" x14ac:dyDescent="0.25">
      <c r="A148" t="s">
        <v>24</v>
      </c>
      <c r="B148">
        <v>859</v>
      </c>
      <c r="C148">
        <v>581</v>
      </c>
      <c r="D148" t="s">
        <v>608</v>
      </c>
      <c r="E148" t="s">
        <v>26</v>
      </c>
      <c r="F148" t="s">
        <v>609</v>
      </c>
      <c r="I148" t="s">
        <v>74</v>
      </c>
      <c r="M148" t="s">
        <v>610</v>
      </c>
      <c r="N148" t="s">
        <v>611</v>
      </c>
      <c r="O148" t="s">
        <v>612</v>
      </c>
      <c r="P148" t="s">
        <v>71</v>
      </c>
      <c r="Q148" s="2" t="s">
        <v>613</v>
      </c>
      <c r="S148" t="s">
        <v>614</v>
      </c>
      <c r="T148" t="s">
        <v>33</v>
      </c>
      <c r="W148" t="s">
        <v>33</v>
      </c>
    </row>
    <row r="149" spans="1:24" x14ac:dyDescent="0.25">
      <c r="A149" t="s">
        <v>24</v>
      </c>
      <c r="B149">
        <v>860</v>
      </c>
      <c r="C149">
        <v>601</v>
      </c>
      <c r="D149" t="s">
        <v>608</v>
      </c>
      <c r="E149" t="s">
        <v>26</v>
      </c>
      <c r="F149" t="s">
        <v>609</v>
      </c>
      <c r="I149" t="s">
        <v>263</v>
      </c>
      <c r="M149" t="s">
        <v>264</v>
      </c>
      <c r="N149" t="s">
        <v>265</v>
      </c>
      <c r="O149" t="s">
        <v>266</v>
      </c>
      <c r="P149" t="s">
        <v>548</v>
      </c>
      <c r="Q149" s="2" t="s">
        <v>267</v>
      </c>
      <c r="S149" t="s">
        <v>268</v>
      </c>
      <c r="T149" t="s">
        <v>33</v>
      </c>
      <c r="W149" t="s">
        <v>33</v>
      </c>
      <c r="X149" t="s">
        <v>398</v>
      </c>
    </row>
    <row r="150" spans="1:24" x14ac:dyDescent="0.25">
      <c r="A150" t="s">
        <v>24</v>
      </c>
      <c r="B150">
        <v>861</v>
      </c>
      <c r="C150">
        <v>436</v>
      </c>
      <c r="D150" t="s">
        <v>615</v>
      </c>
      <c r="E150" t="s">
        <v>26</v>
      </c>
      <c r="F150" t="s">
        <v>616</v>
      </c>
      <c r="H150" t="s">
        <v>303</v>
      </c>
      <c r="I150" t="s">
        <v>357</v>
      </c>
      <c r="M150" t="s">
        <v>378</v>
      </c>
      <c r="N150" t="s">
        <v>373</v>
      </c>
      <c r="O150" t="s">
        <v>414</v>
      </c>
      <c r="P150" t="s">
        <v>71</v>
      </c>
      <c r="Q150" s="2" t="s">
        <v>375</v>
      </c>
      <c r="S150" t="s">
        <v>53</v>
      </c>
      <c r="T150" t="s">
        <v>376</v>
      </c>
      <c r="W150" t="s">
        <v>33</v>
      </c>
      <c r="X150" t="s">
        <v>416</v>
      </c>
    </row>
    <row r="151" spans="1:24" x14ac:dyDescent="0.25">
      <c r="A151" t="s">
        <v>24</v>
      </c>
      <c r="B151">
        <v>862</v>
      </c>
      <c r="C151">
        <v>297</v>
      </c>
      <c r="D151" t="s">
        <v>617</v>
      </c>
      <c r="E151" t="s">
        <v>26</v>
      </c>
      <c r="F151" t="s">
        <v>618</v>
      </c>
      <c r="H151" t="s">
        <v>26</v>
      </c>
      <c r="I151" t="s">
        <v>405</v>
      </c>
      <c r="M151" t="s">
        <v>406</v>
      </c>
      <c r="O151" t="s">
        <v>407</v>
      </c>
      <c r="P151" t="s">
        <v>71</v>
      </c>
      <c r="Q151" s="2" t="s">
        <v>408</v>
      </c>
      <c r="S151" t="s">
        <v>409</v>
      </c>
      <c r="W151" t="s">
        <v>33</v>
      </c>
      <c r="X151" t="s">
        <v>619</v>
      </c>
    </row>
    <row r="152" spans="1:24" x14ac:dyDescent="0.25">
      <c r="A152" t="s">
        <v>24</v>
      </c>
      <c r="B152">
        <v>863</v>
      </c>
      <c r="C152">
        <v>355</v>
      </c>
      <c r="D152" t="s">
        <v>620</v>
      </c>
      <c r="E152" t="s">
        <v>26</v>
      </c>
      <c r="F152" t="s">
        <v>618</v>
      </c>
      <c r="H152" t="s">
        <v>621</v>
      </c>
      <c r="I152" t="s">
        <v>550</v>
      </c>
      <c r="M152" t="s">
        <v>551</v>
      </c>
      <c r="N152">
        <v>19</v>
      </c>
      <c r="O152" t="s">
        <v>622</v>
      </c>
      <c r="P152" t="s">
        <v>623</v>
      </c>
      <c r="Q152" s="2" t="s">
        <v>554</v>
      </c>
      <c r="S152" t="s">
        <v>319</v>
      </c>
      <c r="T152" t="s">
        <v>33</v>
      </c>
      <c r="W152" t="s">
        <v>33</v>
      </c>
      <c r="X152" t="s">
        <v>555</v>
      </c>
    </row>
    <row r="153" spans="1:24" x14ac:dyDescent="0.25">
      <c r="A153" t="s">
        <v>24</v>
      </c>
      <c r="B153">
        <v>864</v>
      </c>
      <c r="C153">
        <v>562</v>
      </c>
      <c r="D153" t="s">
        <v>624</v>
      </c>
      <c r="E153" t="s">
        <v>26</v>
      </c>
      <c r="F153" t="s">
        <v>625</v>
      </c>
      <c r="I153" t="s">
        <v>27</v>
      </c>
      <c r="M153" t="s">
        <v>80</v>
      </c>
      <c r="N153" t="s">
        <v>81</v>
      </c>
      <c r="O153" t="s">
        <v>394</v>
      </c>
      <c r="P153" t="s">
        <v>415</v>
      </c>
      <c r="Q153" s="2" t="s">
        <v>83</v>
      </c>
      <c r="S153" t="s">
        <v>84</v>
      </c>
      <c r="T153" t="s">
        <v>33</v>
      </c>
      <c r="W153" t="s">
        <v>33</v>
      </c>
      <c r="X153" t="s">
        <v>626</v>
      </c>
    </row>
    <row r="154" spans="1:24" x14ac:dyDescent="0.25">
      <c r="A154" t="s">
        <v>24</v>
      </c>
      <c r="B154">
        <v>865</v>
      </c>
      <c r="C154">
        <v>506</v>
      </c>
      <c r="D154" t="s">
        <v>627</v>
      </c>
      <c r="E154" t="s">
        <v>26</v>
      </c>
      <c r="F154" t="s">
        <v>628</v>
      </c>
      <c r="I154" t="s">
        <v>47</v>
      </c>
      <c r="M154" t="s">
        <v>277</v>
      </c>
      <c r="N154" s="2" t="s">
        <v>278</v>
      </c>
      <c r="O154" t="s">
        <v>279</v>
      </c>
      <c r="P154" t="s">
        <v>71</v>
      </c>
      <c r="Q154" s="2" t="s">
        <v>281</v>
      </c>
      <c r="S154" t="s">
        <v>282</v>
      </c>
      <c r="T154" t="s">
        <v>376</v>
      </c>
      <c r="W154" t="s">
        <v>33</v>
      </c>
    </row>
    <row r="155" spans="1:24" x14ac:dyDescent="0.25">
      <c r="A155" t="s">
        <v>24</v>
      </c>
      <c r="B155">
        <v>866</v>
      </c>
      <c r="C155">
        <v>414</v>
      </c>
      <c r="D155" t="s">
        <v>629</v>
      </c>
      <c r="E155" t="s">
        <v>26</v>
      </c>
      <c r="F155" t="s">
        <v>630</v>
      </c>
      <c r="I155" t="s">
        <v>47</v>
      </c>
      <c r="M155" t="s">
        <v>631</v>
      </c>
      <c r="O155" t="s">
        <v>632</v>
      </c>
      <c r="P155" t="s">
        <v>296</v>
      </c>
      <c r="Q155" s="2" t="s">
        <v>633</v>
      </c>
      <c r="S155" t="s">
        <v>53</v>
      </c>
      <c r="T155" t="s">
        <v>33</v>
      </c>
      <c r="W155" t="s">
        <v>33</v>
      </c>
      <c r="X155" t="s">
        <v>634</v>
      </c>
    </row>
    <row r="156" spans="1:24" x14ac:dyDescent="0.25">
      <c r="A156" t="s">
        <v>24</v>
      </c>
      <c r="B156">
        <v>867</v>
      </c>
      <c r="C156">
        <v>228</v>
      </c>
      <c r="D156" t="s">
        <v>629</v>
      </c>
      <c r="E156" t="s">
        <v>26</v>
      </c>
      <c r="F156" t="s">
        <v>630</v>
      </c>
      <c r="I156" t="s">
        <v>27</v>
      </c>
      <c r="M156" t="s">
        <v>459</v>
      </c>
      <c r="N156" t="s">
        <v>69</v>
      </c>
      <c r="O156" t="s">
        <v>635</v>
      </c>
      <c r="P156" t="s">
        <v>71</v>
      </c>
      <c r="Q156" s="2" t="s">
        <v>32</v>
      </c>
      <c r="S156" t="s">
        <v>33</v>
      </c>
      <c r="T156" t="s">
        <v>33</v>
      </c>
      <c r="W156" t="s">
        <v>33</v>
      </c>
      <c r="X156" t="s">
        <v>313</v>
      </c>
    </row>
    <row r="157" spans="1:24" x14ac:dyDescent="0.25">
      <c r="A157" t="s">
        <v>24</v>
      </c>
      <c r="B157">
        <v>868</v>
      </c>
      <c r="C157">
        <v>275</v>
      </c>
      <c r="D157" t="s">
        <v>629</v>
      </c>
      <c r="E157" t="s">
        <v>26</v>
      </c>
      <c r="F157" t="s">
        <v>630</v>
      </c>
      <c r="H157" t="s">
        <v>636</v>
      </c>
      <c r="I157" t="s">
        <v>27</v>
      </c>
      <c r="M157" t="s">
        <v>486</v>
      </c>
      <c r="N157" t="s">
        <v>487</v>
      </c>
      <c r="O157" t="s">
        <v>488</v>
      </c>
      <c r="P157" t="s">
        <v>71</v>
      </c>
      <c r="Q157" s="2" t="s">
        <v>327</v>
      </c>
      <c r="S157" t="s">
        <v>312</v>
      </c>
      <c r="W157" t="s">
        <v>33</v>
      </c>
      <c r="X157" t="s">
        <v>313</v>
      </c>
    </row>
    <row r="158" spans="1:24" x14ac:dyDescent="0.25">
      <c r="A158" t="s">
        <v>24</v>
      </c>
      <c r="B158">
        <v>869</v>
      </c>
      <c r="C158">
        <v>276</v>
      </c>
      <c r="D158" t="s">
        <v>629</v>
      </c>
      <c r="E158" t="s">
        <v>26</v>
      </c>
      <c r="F158" t="s">
        <v>630</v>
      </c>
      <c r="I158" t="s">
        <v>27</v>
      </c>
      <c r="M158" t="s">
        <v>486</v>
      </c>
      <c r="N158" s="2" t="s">
        <v>494</v>
      </c>
      <c r="O158" t="s">
        <v>311</v>
      </c>
      <c r="P158" t="s">
        <v>71</v>
      </c>
      <c r="Q158" s="2" t="s">
        <v>327</v>
      </c>
      <c r="S158" t="s">
        <v>312</v>
      </c>
      <c r="W158" t="s">
        <v>33</v>
      </c>
      <c r="X158" t="s">
        <v>313</v>
      </c>
    </row>
    <row r="159" spans="1:24" x14ac:dyDescent="0.25">
      <c r="A159" t="s">
        <v>24</v>
      </c>
      <c r="B159">
        <v>870</v>
      </c>
      <c r="C159">
        <v>344</v>
      </c>
      <c r="D159" t="s">
        <v>629</v>
      </c>
      <c r="E159" t="s">
        <v>26</v>
      </c>
      <c r="F159" t="s">
        <v>630</v>
      </c>
      <c r="I159" t="s">
        <v>343</v>
      </c>
      <c r="M159" t="s">
        <v>637</v>
      </c>
      <c r="N159" t="s">
        <v>638</v>
      </c>
      <c r="O159" t="s">
        <v>639</v>
      </c>
      <c r="P159" t="s">
        <v>71</v>
      </c>
      <c r="Q159" s="2" t="s">
        <v>640</v>
      </c>
      <c r="S159" t="s">
        <v>641</v>
      </c>
      <c r="T159" t="s">
        <v>336</v>
      </c>
      <c r="W159" t="s">
        <v>33</v>
      </c>
      <c r="X159" t="s">
        <v>642</v>
      </c>
    </row>
    <row r="160" spans="1:24" x14ac:dyDescent="0.25">
      <c r="A160" t="s">
        <v>24</v>
      </c>
      <c r="B160">
        <v>871</v>
      </c>
      <c r="C160">
        <v>411</v>
      </c>
      <c r="D160" t="s">
        <v>629</v>
      </c>
      <c r="E160" t="s">
        <v>26</v>
      </c>
      <c r="F160" t="s">
        <v>630</v>
      </c>
      <c r="I160" t="s">
        <v>47</v>
      </c>
      <c r="M160" t="s">
        <v>643</v>
      </c>
      <c r="O160" t="s">
        <v>644</v>
      </c>
      <c r="P160" t="s">
        <v>346</v>
      </c>
      <c r="Q160" s="2" t="s">
        <v>515</v>
      </c>
      <c r="S160" t="s">
        <v>53</v>
      </c>
      <c r="T160" t="s">
        <v>33</v>
      </c>
      <c r="W160" t="s">
        <v>33</v>
      </c>
      <c r="X160" t="s">
        <v>645</v>
      </c>
    </row>
    <row r="161" spans="1:24" x14ac:dyDescent="0.25">
      <c r="A161" t="s">
        <v>24</v>
      </c>
      <c r="B161">
        <v>872</v>
      </c>
      <c r="C161">
        <v>497</v>
      </c>
      <c r="D161" t="s">
        <v>629</v>
      </c>
      <c r="E161" t="s">
        <v>26</v>
      </c>
      <c r="F161" t="s">
        <v>630</v>
      </c>
      <c r="I161" t="s">
        <v>47</v>
      </c>
      <c r="M161" t="s">
        <v>277</v>
      </c>
      <c r="N161" s="2" t="s">
        <v>278</v>
      </c>
      <c r="O161" t="s">
        <v>279</v>
      </c>
      <c r="P161" t="s">
        <v>350</v>
      </c>
      <c r="Q161" s="2" t="s">
        <v>281</v>
      </c>
      <c r="S161" t="s">
        <v>282</v>
      </c>
      <c r="T161" t="s">
        <v>33</v>
      </c>
      <c r="W161" t="s">
        <v>33</v>
      </c>
      <c r="X161" t="s">
        <v>646</v>
      </c>
    </row>
    <row r="162" spans="1:24" x14ac:dyDescent="0.25">
      <c r="A162" t="s">
        <v>24</v>
      </c>
      <c r="B162">
        <v>873</v>
      </c>
      <c r="C162">
        <v>504</v>
      </c>
      <c r="D162" t="s">
        <v>629</v>
      </c>
      <c r="E162" t="s">
        <v>26</v>
      </c>
      <c r="F162" t="s">
        <v>630</v>
      </c>
      <c r="I162" t="s">
        <v>47</v>
      </c>
      <c r="M162" t="s">
        <v>277</v>
      </c>
      <c r="N162" s="2" t="s">
        <v>278</v>
      </c>
      <c r="O162" t="s">
        <v>279</v>
      </c>
      <c r="P162" t="s">
        <v>40</v>
      </c>
      <c r="Q162" s="2" t="s">
        <v>281</v>
      </c>
      <c r="S162" t="s">
        <v>282</v>
      </c>
      <c r="T162" t="s">
        <v>33</v>
      </c>
      <c r="W162" t="s">
        <v>33</v>
      </c>
      <c r="X162" t="s">
        <v>646</v>
      </c>
    </row>
    <row r="163" spans="1:24" x14ac:dyDescent="0.25">
      <c r="A163" t="s">
        <v>24</v>
      </c>
      <c r="B163">
        <v>874</v>
      </c>
      <c r="C163">
        <v>490</v>
      </c>
      <c r="D163" t="s">
        <v>647</v>
      </c>
      <c r="E163" t="s">
        <v>26</v>
      </c>
      <c r="F163" t="s">
        <v>648</v>
      </c>
      <c r="I163" t="s">
        <v>47</v>
      </c>
      <c r="M163" t="s">
        <v>277</v>
      </c>
      <c r="N163" s="2" t="s">
        <v>278</v>
      </c>
      <c r="O163" t="s">
        <v>279</v>
      </c>
      <c r="P163" t="s">
        <v>71</v>
      </c>
      <c r="Q163" s="2" t="s">
        <v>281</v>
      </c>
      <c r="S163" t="s">
        <v>282</v>
      </c>
      <c r="T163" t="s">
        <v>649</v>
      </c>
      <c r="W163" t="s">
        <v>33</v>
      </c>
    </row>
    <row r="164" spans="1:24" x14ac:dyDescent="0.25">
      <c r="A164" t="s">
        <v>24</v>
      </c>
      <c r="B164">
        <v>875</v>
      </c>
      <c r="C164">
        <v>286</v>
      </c>
      <c r="D164" t="s">
        <v>650</v>
      </c>
      <c r="E164" t="s">
        <v>26</v>
      </c>
      <c r="F164" t="s">
        <v>651</v>
      </c>
      <c r="H164" t="s">
        <v>303</v>
      </c>
      <c r="I164" t="s">
        <v>27</v>
      </c>
      <c r="M164" t="s">
        <v>652</v>
      </c>
      <c r="N164" t="s">
        <v>653</v>
      </c>
      <c r="O164" t="s">
        <v>194</v>
      </c>
      <c r="P164" t="s">
        <v>654</v>
      </c>
      <c r="Q164" s="2" t="s">
        <v>327</v>
      </c>
      <c r="S164" t="s">
        <v>312</v>
      </c>
      <c r="T164" t="s">
        <v>33</v>
      </c>
      <c r="W164" t="s">
        <v>33</v>
      </c>
      <c r="X164" t="s">
        <v>655</v>
      </c>
    </row>
    <row r="165" spans="1:24" x14ac:dyDescent="0.25">
      <c r="A165" t="s">
        <v>24</v>
      </c>
      <c r="B165">
        <v>876</v>
      </c>
      <c r="C165">
        <v>455</v>
      </c>
      <c r="D165" t="s">
        <v>650</v>
      </c>
      <c r="E165" t="s">
        <v>26</v>
      </c>
      <c r="F165" t="s">
        <v>651</v>
      </c>
      <c r="I165" t="s">
        <v>343</v>
      </c>
      <c r="M165" t="s">
        <v>600</v>
      </c>
      <c r="N165" t="s">
        <v>601</v>
      </c>
      <c r="O165" t="s">
        <v>602</v>
      </c>
      <c r="P165" t="s">
        <v>71</v>
      </c>
      <c r="Q165" s="2" t="s">
        <v>603</v>
      </c>
      <c r="S165" t="s">
        <v>33</v>
      </c>
      <c r="T165" t="s">
        <v>33</v>
      </c>
      <c r="W165" t="s">
        <v>33</v>
      </c>
    </row>
    <row r="166" spans="1:24" x14ac:dyDescent="0.25">
      <c r="A166" t="s">
        <v>24</v>
      </c>
      <c r="B166">
        <v>877</v>
      </c>
      <c r="C166">
        <v>76</v>
      </c>
      <c r="D166" t="s">
        <v>656</v>
      </c>
      <c r="E166" t="s">
        <v>26</v>
      </c>
      <c r="F166" t="s">
        <v>651</v>
      </c>
      <c r="I166" t="s">
        <v>74</v>
      </c>
      <c r="M166" t="s">
        <v>75</v>
      </c>
      <c r="N166" t="s">
        <v>76</v>
      </c>
      <c r="O166" t="s">
        <v>657</v>
      </c>
      <c r="P166" t="s">
        <v>71</v>
      </c>
      <c r="Q166" s="2" t="s">
        <v>78</v>
      </c>
      <c r="S166" t="s">
        <v>79</v>
      </c>
      <c r="W166" t="s">
        <v>33</v>
      </c>
    </row>
    <row r="167" spans="1:24" x14ac:dyDescent="0.25">
      <c r="A167" t="s">
        <v>24</v>
      </c>
      <c r="B167">
        <v>878</v>
      </c>
      <c r="C167">
        <v>449</v>
      </c>
      <c r="D167" t="s">
        <v>658</v>
      </c>
      <c r="E167" t="s">
        <v>26</v>
      </c>
      <c r="F167" t="s">
        <v>659</v>
      </c>
      <c r="H167" t="s">
        <v>303</v>
      </c>
      <c r="I167" t="s">
        <v>357</v>
      </c>
      <c r="M167" t="s">
        <v>412</v>
      </c>
      <c r="N167" t="s">
        <v>413</v>
      </c>
      <c r="P167" t="s">
        <v>654</v>
      </c>
      <c r="Q167" s="2" t="s">
        <v>362</v>
      </c>
      <c r="S167" t="s">
        <v>53</v>
      </c>
      <c r="T167" t="s">
        <v>376</v>
      </c>
      <c r="W167" t="s">
        <v>33</v>
      </c>
    </row>
    <row r="168" spans="1:24" x14ac:dyDescent="0.25">
      <c r="A168" t="s">
        <v>24</v>
      </c>
      <c r="B168">
        <v>879</v>
      </c>
      <c r="C168">
        <v>287</v>
      </c>
      <c r="D168" t="s">
        <v>660</v>
      </c>
      <c r="E168" t="s">
        <v>26</v>
      </c>
      <c r="F168" t="s">
        <v>661</v>
      </c>
      <c r="H168" t="s">
        <v>303</v>
      </c>
      <c r="I168" t="s">
        <v>27</v>
      </c>
      <c r="M168" t="s">
        <v>474</v>
      </c>
      <c r="N168" s="2" t="s">
        <v>565</v>
      </c>
      <c r="O168" t="s">
        <v>584</v>
      </c>
      <c r="P168" t="s">
        <v>71</v>
      </c>
      <c r="Q168" s="2" t="s">
        <v>478</v>
      </c>
      <c r="S168" t="s">
        <v>312</v>
      </c>
      <c r="W168" t="s">
        <v>33</v>
      </c>
      <c r="X168" t="s">
        <v>34</v>
      </c>
    </row>
    <row r="169" spans="1:24" x14ac:dyDescent="0.25">
      <c r="A169" t="s">
        <v>24</v>
      </c>
      <c r="B169">
        <v>880</v>
      </c>
      <c r="C169">
        <v>289</v>
      </c>
      <c r="D169" t="s">
        <v>662</v>
      </c>
      <c r="E169" t="s">
        <v>26</v>
      </c>
      <c r="F169" t="s">
        <v>661</v>
      </c>
      <c r="H169" t="s">
        <v>536</v>
      </c>
      <c r="I169" t="s">
        <v>27</v>
      </c>
      <c r="M169" t="s">
        <v>474</v>
      </c>
      <c r="N169" s="2" t="s">
        <v>565</v>
      </c>
      <c r="O169" t="s">
        <v>311</v>
      </c>
      <c r="P169" t="s">
        <v>40</v>
      </c>
      <c r="Q169" s="2" t="s">
        <v>478</v>
      </c>
      <c r="S169" t="s">
        <v>312</v>
      </c>
      <c r="W169" t="s">
        <v>33</v>
      </c>
      <c r="X169" t="s">
        <v>34</v>
      </c>
    </row>
    <row r="170" spans="1:24" x14ac:dyDescent="0.25">
      <c r="A170" t="s">
        <v>24</v>
      </c>
      <c r="B170">
        <v>881</v>
      </c>
      <c r="C170">
        <v>69</v>
      </c>
      <c r="D170" t="s">
        <v>663</v>
      </c>
      <c r="E170" t="s">
        <v>26</v>
      </c>
      <c r="F170" t="s">
        <v>661</v>
      </c>
      <c r="I170" t="s">
        <v>74</v>
      </c>
      <c r="M170" t="s">
        <v>664</v>
      </c>
      <c r="N170" t="s">
        <v>665</v>
      </c>
      <c r="O170" t="s">
        <v>657</v>
      </c>
      <c r="P170" t="s">
        <v>40</v>
      </c>
      <c r="Q170" s="2" t="s">
        <v>78</v>
      </c>
      <c r="S170" t="s">
        <v>79</v>
      </c>
      <c r="W170" t="s">
        <v>33</v>
      </c>
    </row>
    <row r="171" spans="1:24" x14ac:dyDescent="0.25">
      <c r="A171" t="s">
        <v>24</v>
      </c>
      <c r="B171">
        <v>882</v>
      </c>
      <c r="C171">
        <v>192</v>
      </c>
      <c r="D171" t="s">
        <v>25</v>
      </c>
      <c r="E171" t="s">
        <v>26</v>
      </c>
      <c r="F171" t="s">
        <v>666</v>
      </c>
      <c r="I171" t="s">
        <v>47</v>
      </c>
      <c r="M171" t="s">
        <v>429</v>
      </c>
      <c r="N171" t="s">
        <v>430</v>
      </c>
      <c r="O171" t="s">
        <v>431</v>
      </c>
      <c r="P171" t="s">
        <v>296</v>
      </c>
      <c r="Q171" s="2" t="s">
        <v>433</v>
      </c>
      <c r="S171" t="s">
        <v>434</v>
      </c>
      <c r="T171" t="s">
        <v>33</v>
      </c>
      <c r="W171" t="s">
        <v>33</v>
      </c>
      <c r="X171" t="s">
        <v>667</v>
      </c>
    </row>
    <row r="172" spans="1:24" x14ac:dyDescent="0.25">
      <c r="A172" t="s">
        <v>24</v>
      </c>
      <c r="B172">
        <v>883</v>
      </c>
      <c r="C172">
        <v>199</v>
      </c>
      <c r="D172" t="s">
        <v>25</v>
      </c>
      <c r="E172" t="s">
        <v>26</v>
      </c>
      <c r="F172" t="s">
        <v>666</v>
      </c>
      <c r="H172" t="s">
        <v>668</v>
      </c>
      <c r="I172" t="s">
        <v>47</v>
      </c>
      <c r="M172" t="s">
        <v>429</v>
      </c>
      <c r="N172" t="s">
        <v>430</v>
      </c>
      <c r="O172" t="s">
        <v>431</v>
      </c>
      <c r="P172" t="s">
        <v>40</v>
      </c>
      <c r="Q172" s="2" t="s">
        <v>443</v>
      </c>
      <c r="S172" t="s">
        <v>434</v>
      </c>
      <c r="T172" t="s">
        <v>33</v>
      </c>
      <c r="W172" t="s">
        <v>33</v>
      </c>
      <c r="X172" t="s">
        <v>435</v>
      </c>
    </row>
    <row r="173" spans="1:24" x14ac:dyDescent="0.25">
      <c r="A173" t="s">
        <v>24</v>
      </c>
      <c r="B173">
        <v>884</v>
      </c>
      <c r="C173">
        <v>200</v>
      </c>
      <c r="D173" t="s">
        <v>25</v>
      </c>
      <c r="E173" t="s">
        <v>26</v>
      </c>
      <c r="F173" t="s">
        <v>666</v>
      </c>
      <c r="I173" t="s">
        <v>47</v>
      </c>
      <c r="M173" t="s">
        <v>429</v>
      </c>
      <c r="N173" t="s">
        <v>430</v>
      </c>
      <c r="O173" t="s">
        <v>431</v>
      </c>
      <c r="P173" t="s">
        <v>669</v>
      </c>
      <c r="Q173" s="2" t="s">
        <v>443</v>
      </c>
      <c r="S173" t="s">
        <v>434</v>
      </c>
      <c r="T173" t="s">
        <v>33</v>
      </c>
      <c r="W173" t="s">
        <v>33</v>
      </c>
      <c r="X173" t="s">
        <v>435</v>
      </c>
    </row>
    <row r="174" spans="1:24" x14ac:dyDescent="0.25">
      <c r="A174" t="s">
        <v>24</v>
      </c>
      <c r="B174">
        <v>885</v>
      </c>
      <c r="C174">
        <v>207</v>
      </c>
      <c r="D174" t="s">
        <v>25</v>
      </c>
      <c r="E174" t="s">
        <v>26</v>
      </c>
      <c r="F174" t="s">
        <v>666</v>
      </c>
      <c r="H174" t="s">
        <v>668</v>
      </c>
      <c r="I174" t="s">
        <v>47</v>
      </c>
      <c r="M174" t="s">
        <v>446</v>
      </c>
      <c r="N174" t="s">
        <v>447</v>
      </c>
      <c r="O174" t="s">
        <v>441</v>
      </c>
      <c r="P174" t="s">
        <v>669</v>
      </c>
      <c r="Q174" s="2" t="s">
        <v>449</v>
      </c>
      <c r="S174" t="s">
        <v>434</v>
      </c>
      <c r="T174" t="s">
        <v>33</v>
      </c>
      <c r="W174" t="s">
        <v>33</v>
      </c>
      <c r="X174" t="s">
        <v>435</v>
      </c>
    </row>
    <row r="175" spans="1:24" x14ac:dyDescent="0.25">
      <c r="A175" t="s">
        <v>24</v>
      </c>
      <c r="B175">
        <v>886</v>
      </c>
      <c r="C175">
        <v>209</v>
      </c>
      <c r="D175" t="s">
        <v>25</v>
      </c>
      <c r="E175" t="s">
        <v>26</v>
      </c>
      <c r="F175" t="s">
        <v>666</v>
      </c>
      <c r="I175" t="s">
        <v>47</v>
      </c>
      <c r="M175" t="s">
        <v>446</v>
      </c>
      <c r="N175" t="s">
        <v>447</v>
      </c>
      <c r="O175" t="s">
        <v>441</v>
      </c>
      <c r="P175" t="s">
        <v>71</v>
      </c>
      <c r="Q175" s="2" t="s">
        <v>449</v>
      </c>
      <c r="S175" t="s">
        <v>434</v>
      </c>
      <c r="T175" t="s">
        <v>33</v>
      </c>
      <c r="W175" t="s">
        <v>33</v>
      </c>
      <c r="X175" t="s">
        <v>435</v>
      </c>
    </row>
    <row r="176" spans="1:24" x14ac:dyDescent="0.25">
      <c r="A176" t="s">
        <v>24</v>
      </c>
      <c r="B176">
        <v>887</v>
      </c>
      <c r="C176">
        <v>213</v>
      </c>
      <c r="D176" t="s">
        <v>25</v>
      </c>
      <c r="E176" t="s">
        <v>26</v>
      </c>
      <c r="F176" t="s">
        <v>666</v>
      </c>
      <c r="I176" t="s">
        <v>47</v>
      </c>
      <c r="M176" t="s">
        <v>450</v>
      </c>
      <c r="N176" t="s">
        <v>440</v>
      </c>
      <c r="O176" t="s">
        <v>451</v>
      </c>
      <c r="P176" t="s">
        <v>670</v>
      </c>
      <c r="Q176" s="2" t="s">
        <v>453</v>
      </c>
      <c r="S176" t="s">
        <v>434</v>
      </c>
      <c r="T176" t="s">
        <v>33</v>
      </c>
      <c r="W176" t="s">
        <v>33</v>
      </c>
      <c r="X176" t="s">
        <v>667</v>
      </c>
    </row>
    <row r="177" spans="1:24" x14ac:dyDescent="0.25">
      <c r="A177" t="s">
        <v>24</v>
      </c>
      <c r="B177">
        <v>888</v>
      </c>
      <c r="C177">
        <v>232</v>
      </c>
      <c r="D177" t="s">
        <v>25</v>
      </c>
      <c r="E177" t="s">
        <v>26</v>
      </c>
      <c r="F177" t="s">
        <v>666</v>
      </c>
      <c r="I177" t="s">
        <v>27</v>
      </c>
      <c r="M177" t="s">
        <v>457</v>
      </c>
      <c r="N177" s="2" t="s">
        <v>458</v>
      </c>
      <c r="O177" t="s">
        <v>460</v>
      </c>
      <c r="P177" t="s">
        <v>71</v>
      </c>
      <c r="Q177" s="2" t="s">
        <v>32</v>
      </c>
      <c r="S177" t="s">
        <v>33</v>
      </c>
      <c r="T177" t="s">
        <v>33</v>
      </c>
      <c r="W177" t="s">
        <v>33</v>
      </c>
      <c r="X177" t="s">
        <v>34</v>
      </c>
    </row>
    <row r="178" spans="1:24" x14ac:dyDescent="0.25">
      <c r="A178" t="s">
        <v>24</v>
      </c>
      <c r="B178">
        <v>890</v>
      </c>
      <c r="C178">
        <v>240</v>
      </c>
      <c r="D178" t="s">
        <v>25</v>
      </c>
      <c r="E178" t="s">
        <v>26</v>
      </c>
      <c r="F178" t="s">
        <v>666</v>
      </c>
      <c r="I178" t="s">
        <v>27</v>
      </c>
      <c r="M178" t="s">
        <v>469</v>
      </c>
      <c r="N178" t="s">
        <v>470</v>
      </c>
      <c r="O178" t="s">
        <v>471</v>
      </c>
      <c r="P178" t="s">
        <v>71</v>
      </c>
      <c r="Q178" s="2" t="s">
        <v>32</v>
      </c>
      <c r="S178" t="s">
        <v>33</v>
      </c>
      <c r="T178" t="s">
        <v>33</v>
      </c>
      <c r="W178" t="s">
        <v>33</v>
      </c>
      <c r="X178" t="s">
        <v>34</v>
      </c>
    </row>
    <row r="179" spans="1:24" x14ac:dyDescent="0.25">
      <c r="A179" t="s">
        <v>24</v>
      </c>
      <c r="B179">
        <v>891</v>
      </c>
      <c r="C179">
        <v>244</v>
      </c>
      <c r="D179" t="s">
        <v>25</v>
      </c>
      <c r="E179" t="s">
        <v>26</v>
      </c>
      <c r="F179" t="s">
        <v>666</v>
      </c>
      <c r="I179" t="s">
        <v>27</v>
      </c>
      <c r="M179" t="s">
        <v>309</v>
      </c>
      <c r="N179" s="2" t="s">
        <v>310</v>
      </c>
      <c r="O179" t="s">
        <v>460</v>
      </c>
      <c r="P179" t="s">
        <v>71</v>
      </c>
      <c r="Q179" s="2" t="s">
        <v>32</v>
      </c>
      <c r="S179" t="s">
        <v>479</v>
      </c>
      <c r="T179" t="s">
        <v>33</v>
      </c>
      <c r="W179" t="s">
        <v>33</v>
      </c>
      <c r="X179" t="s">
        <v>34</v>
      </c>
    </row>
    <row r="180" spans="1:24" x14ac:dyDescent="0.25">
      <c r="A180" t="s">
        <v>24</v>
      </c>
      <c r="B180">
        <v>892</v>
      </c>
      <c r="C180">
        <v>251</v>
      </c>
      <c r="D180" t="s">
        <v>25</v>
      </c>
      <c r="E180" t="s">
        <v>26</v>
      </c>
      <c r="F180" t="s">
        <v>666</v>
      </c>
      <c r="H180" t="s">
        <v>473</v>
      </c>
      <c r="I180" t="s">
        <v>27</v>
      </c>
      <c r="M180" t="s">
        <v>474</v>
      </c>
      <c r="N180" s="2" t="s">
        <v>565</v>
      </c>
      <c r="O180" t="s">
        <v>476</v>
      </c>
      <c r="P180" t="s">
        <v>31</v>
      </c>
      <c r="Q180" s="2" t="s">
        <v>478</v>
      </c>
      <c r="S180" t="s">
        <v>479</v>
      </c>
      <c r="T180" t="s">
        <v>33</v>
      </c>
      <c r="W180" t="s">
        <v>33</v>
      </c>
      <c r="X180" t="s">
        <v>480</v>
      </c>
    </row>
    <row r="181" spans="1:24" x14ac:dyDescent="0.25">
      <c r="A181" t="s">
        <v>24</v>
      </c>
      <c r="B181">
        <v>893</v>
      </c>
      <c r="C181">
        <v>331</v>
      </c>
      <c r="D181" t="s">
        <v>25</v>
      </c>
      <c r="E181" t="s">
        <v>26</v>
      </c>
      <c r="F181" t="s">
        <v>666</v>
      </c>
      <c r="I181" t="s">
        <v>343</v>
      </c>
      <c r="M181" t="s">
        <v>671</v>
      </c>
      <c r="N181" s="2" t="s">
        <v>672</v>
      </c>
      <c r="O181" t="s">
        <v>644</v>
      </c>
      <c r="P181" t="s">
        <v>31</v>
      </c>
      <c r="Q181" s="2" t="s">
        <v>347</v>
      </c>
      <c r="S181" t="s">
        <v>319</v>
      </c>
      <c r="T181" t="s">
        <v>33</v>
      </c>
      <c r="W181" t="s">
        <v>33</v>
      </c>
      <c r="X181" t="s">
        <v>673</v>
      </c>
    </row>
    <row r="182" spans="1:24" x14ac:dyDescent="0.25">
      <c r="A182" t="s">
        <v>24</v>
      </c>
      <c r="B182">
        <v>894</v>
      </c>
      <c r="C182">
        <v>349</v>
      </c>
      <c r="D182" t="s">
        <v>25</v>
      </c>
      <c r="E182" t="s">
        <v>26</v>
      </c>
      <c r="F182" t="s">
        <v>666</v>
      </c>
      <c r="I182" t="s">
        <v>47</v>
      </c>
      <c r="M182" t="s">
        <v>507</v>
      </c>
      <c r="N182" s="2" t="s">
        <v>508</v>
      </c>
      <c r="O182" t="s">
        <v>509</v>
      </c>
      <c r="P182" t="s">
        <v>71</v>
      </c>
      <c r="Q182" s="2" t="s">
        <v>510</v>
      </c>
      <c r="S182" t="s">
        <v>53</v>
      </c>
      <c r="T182" t="s">
        <v>33</v>
      </c>
      <c r="W182" t="s">
        <v>33</v>
      </c>
      <c r="X182" t="s">
        <v>674</v>
      </c>
    </row>
    <row r="183" spans="1:24" x14ac:dyDescent="0.25">
      <c r="A183" t="s">
        <v>24</v>
      </c>
      <c r="B183">
        <v>895</v>
      </c>
      <c r="C183">
        <v>416</v>
      </c>
      <c r="D183" t="s">
        <v>25</v>
      </c>
      <c r="E183" t="s">
        <v>26</v>
      </c>
      <c r="F183" t="s">
        <v>666</v>
      </c>
      <c r="I183" t="s">
        <v>47</v>
      </c>
      <c r="M183" t="s">
        <v>675</v>
      </c>
      <c r="N183" t="s">
        <v>676</v>
      </c>
      <c r="O183" t="s">
        <v>677</v>
      </c>
      <c r="P183" t="s">
        <v>71</v>
      </c>
      <c r="Q183" s="2" t="s">
        <v>633</v>
      </c>
      <c r="S183" t="s">
        <v>53</v>
      </c>
      <c r="T183" t="s">
        <v>33</v>
      </c>
      <c r="W183" t="s">
        <v>33</v>
      </c>
      <c r="X183" t="s">
        <v>678</v>
      </c>
    </row>
    <row r="184" spans="1:24" x14ac:dyDescent="0.25">
      <c r="A184" t="s">
        <v>24</v>
      </c>
      <c r="B184">
        <v>896</v>
      </c>
      <c r="C184">
        <v>417</v>
      </c>
      <c r="D184" t="s">
        <v>25</v>
      </c>
      <c r="E184" t="s">
        <v>26</v>
      </c>
      <c r="F184" t="s">
        <v>666</v>
      </c>
      <c r="I184" t="s">
        <v>47</v>
      </c>
      <c r="M184" t="s">
        <v>679</v>
      </c>
      <c r="O184" t="s">
        <v>680</v>
      </c>
      <c r="P184" t="s">
        <v>71</v>
      </c>
      <c r="Q184" s="2" t="s">
        <v>515</v>
      </c>
      <c r="S184" t="s">
        <v>53</v>
      </c>
      <c r="T184" t="s">
        <v>33</v>
      </c>
      <c r="W184" t="s">
        <v>33</v>
      </c>
      <c r="X184" t="s">
        <v>681</v>
      </c>
    </row>
    <row r="185" spans="1:24" x14ac:dyDescent="0.25">
      <c r="A185" t="s">
        <v>24</v>
      </c>
      <c r="B185">
        <v>897</v>
      </c>
      <c r="C185">
        <v>454</v>
      </c>
      <c r="D185" t="s">
        <v>25</v>
      </c>
      <c r="E185" t="s">
        <v>26</v>
      </c>
      <c r="F185" t="s">
        <v>666</v>
      </c>
      <c r="I185" t="s">
        <v>74</v>
      </c>
      <c r="M185" t="s">
        <v>682</v>
      </c>
      <c r="N185" t="s">
        <v>683</v>
      </c>
      <c r="O185" t="s">
        <v>684</v>
      </c>
      <c r="P185" t="s">
        <v>71</v>
      </c>
      <c r="Q185" t="s">
        <v>685</v>
      </c>
      <c r="S185" t="s">
        <v>53</v>
      </c>
      <c r="T185" t="s">
        <v>33</v>
      </c>
      <c r="W185" t="s">
        <v>33</v>
      </c>
      <c r="X185" t="s">
        <v>686</v>
      </c>
    </row>
    <row r="186" spans="1:24" x14ac:dyDescent="0.25">
      <c r="A186" t="s">
        <v>24</v>
      </c>
      <c r="B186">
        <v>898</v>
      </c>
      <c r="C186">
        <v>495</v>
      </c>
      <c r="D186" t="s">
        <v>25</v>
      </c>
      <c r="E186" t="s">
        <v>26</v>
      </c>
      <c r="F186" t="s">
        <v>666</v>
      </c>
      <c r="I186" t="s">
        <v>47</v>
      </c>
      <c r="M186" t="s">
        <v>277</v>
      </c>
      <c r="N186" s="2" t="s">
        <v>278</v>
      </c>
      <c r="O186" t="s">
        <v>279</v>
      </c>
      <c r="P186" t="s">
        <v>71</v>
      </c>
      <c r="Q186" s="2" t="s">
        <v>281</v>
      </c>
      <c r="S186" t="s">
        <v>282</v>
      </c>
      <c r="T186" t="s">
        <v>33</v>
      </c>
      <c r="W186" t="s">
        <v>33</v>
      </c>
      <c r="X186" t="s">
        <v>687</v>
      </c>
    </row>
    <row r="187" spans="1:24" x14ac:dyDescent="0.25">
      <c r="A187" t="s">
        <v>24</v>
      </c>
      <c r="B187">
        <v>899</v>
      </c>
      <c r="C187">
        <v>512</v>
      </c>
      <c r="D187" t="s">
        <v>25</v>
      </c>
      <c r="E187" t="s">
        <v>26</v>
      </c>
      <c r="F187" t="s">
        <v>666</v>
      </c>
      <c r="I187" t="s">
        <v>47</v>
      </c>
      <c r="M187" t="s">
        <v>277</v>
      </c>
      <c r="N187" s="2" t="s">
        <v>278</v>
      </c>
      <c r="O187" t="s">
        <v>279</v>
      </c>
      <c r="P187" t="s">
        <v>40</v>
      </c>
      <c r="Q187" s="2" t="s">
        <v>281</v>
      </c>
      <c r="S187" t="s">
        <v>282</v>
      </c>
      <c r="T187" t="s">
        <v>33</v>
      </c>
      <c r="W187" t="s">
        <v>33</v>
      </c>
    </row>
    <row r="188" spans="1:24" x14ac:dyDescent="0.25">
      <c r="A188" t="s">
        <v>24</v>
      </c>
      <c r="B188">
        <v>900</v>
      </c>
      <c r="C188">
        <v>561</v>
      </c>
      <c r="D188" t="s">
        <v>25</v>
      </c>
      <c r="E188" t="s">
        <v>26</v>
      </c>
      <c r="F188" t="s">
        <v>666</v>
      </c>
      <c r="I188" t="s">
        <v>27</v>
      </c>
      <c r="M188" t="s">
        <v>80</v>
      </c>
      <c r="N188" t="s">
        <v>81</v>
      </c>
      <c r="O188" t="s">
        <v>394</v>
      </c>
      <c r="P188" t="s">
        <v>472</v>
      </c>
      <c r="Q188" s="2" t="s">
        <v>83</v>
      </c>
      <c r="S188" t="s">
        <v>84</v>
      </c>
      <c r="T188" t="s">
        <v>33</v>
      </c>
      <c r="W188" t="s">
        <v>33</v>
      </c>
      <c r="X188" t="s">
        <v>626</v>
      </c>
    </row>
    <row r="189" spans="1:24" x14ac:dyDescent="0.25">
      <c r="A189" t="s">
        <v>24</v>
      </c>
      <c r="B189">
        <v>901</v>
      </c>
      <c r="C189">
        <v>198</v>
      </c>
      <c r="D189" t="s">
        <v>688</v>
      </c>
      <c r="E189" t="s">
        <v>26</v>
      </c>
      <c r="F189" t="s">
        <v>666</v>
      </c>
      <c r="I189" t="s">
        <v>47</v>
      </c>
      <c r="M189" t="s">
        <v>429</v>
      </c>
      <c r="N189" t="s">
        <v>430</v>
      </c>
      <c r="O189" t="s">
        <v>431</v>
      </c>
      <c r="P189" t="s">
        <v>477</v>
      </c>
      <c r="Q189" s="2" t="s">
        <v>433</v>
      </c>
      <c r="S189" t="s">
        <v>434</v>
      </c>
      <c r="T189" t="s">
        <v>33</v>
      </c>
      <c r="W189" t="s">
        <v>33</v>
      </c>
      <c r="X189" t="s">
        <v>435</v>
      </c>
    </row>
    <row r="190" spans="1:24" x14ac:dyDescent="0.25">
      <c r="A190" t="s">
        <v>24</v>
      </c>
      <c r="B190">
        <v>902</v>
      </c>
      <c r="C190">
        <v>197</v>
      </c>
      <c r="D190" t="s">
        <v>689</v>
      </c>
      <c r="E190" t="s">
        <v>26</v>
      </c>
      <c r="F190" t="s">
        <v>666</v>
      </c>
      <c r="I190" t="s">
        <v>47</v>
      </c>
      <c r="M190" t="s">
        <v>429</v>
      </c>
      <c r="N190" t="s">
        <v>430</v>
      </c>
      <c r="O190" t="s">
        <v>431</v>
      </c>
      <c r="P190" t="s">
        <v>477</v>
      </c>
      <c r="Q190" s="2" t="s">
        <v>433</v>
      </c>
      <c r="S190" t="s">
        <v>434</v>
      </c>
      <c r="T190" t="s">
        <v>33</v>
      </c>
      <c r="W190" t="s">
        <v>33</v>
      </c>
      <c r="X190" t="s">
        <v>435</v>
      </c>
    </row>
    <row r="191" spans="1:24" x14ac:dyDescent="0.25">
      <c r="A191" t="s">
        <v>24</v>
      </c>
      <c r="B191">
        <v>903</v>
      </c>
      <c r="C191">
        <v>412</v>
      </c>
      <c r="D191" t="s">
        <v>690</v>
      </c>
      <c r="E191" t="s">
        <v>26</v>
      </c>
      <c r="F191" t="s">
        <v>666</v>
      </c>
      <c r="I191" t="s">
        <v>47</v>
      </c>
      <c r="M191" t="s">
        <v>691</v>
      </c>
      <c r="O191" t="s">
        <v>692</v>
      </c>
      <c r="P191" t="s">
        <v>477</v>
      </c>
      <c r="Q191" s="2" t="s">
        <v>515</v>
      </c>
      <c r="S191" t="s">
        <v>53</v>
      </c>
      <c r="T191" t="s">
        <v>33</v>
      </c>
      <c r="W191" t="s">
        <v>33</v>
      </c>
    </row>
    <row r="192" spans="1:24" x14ac:dyDescent="0.25">
      <c r="A192" t="s">
        <v>24</v>
      </c>
      <c r="B192">
        <v>904</v>
      </c>
      <c r="C192">
        <v>195</v>
      </c>
      <c r="D192" t="s">
        <v>693</v>
      </c>
      <c r="E192" t="s">
        <v>26</v>
      </c>
      <c r="F192" t="s">
        <v>666</v>
      </c>
      <c r="I192" t="s">
        <v>47</v>
      </c>
      <c r="M192" t="s">
        <v>429</v>
      </c>
      <c r="N192" t="s">
        <v>430</v>
      </c>
      <c r="O192" t="s">
        <v>431</v>
      </c>
      <c r="P192" t="s">
        <v>477</v>
      </c>
      <c r="Q192" s="2" t="s">
        <v>433</v>
      </c>
      <c r="S192" t="s">
        <v>434</v>
      </c>
      <c r="T192" t="s">
        <v>33</v>
      </c>
      <c r="W192" t="s">
        <v>33</v>
      </c>
      <c r="X192" t="s">
        <v>694</v>
      </c>
    </row>
    <row r="193" spans="1:24" x14ac:dyDescent="0.25">
      <c r="A193" t="s">
        <v>24</v>
      </c>
      <c r="B193">
        <v>905</v>
      </c>
      <c r="C193">
        <v>203</v>
      </c>
      <c r="D193" t="s">
        <v>695</v>
      </c>
      <c r="E193" t="s">
        <v>26</v>
      </c>
      <c r="F193" t="s">
        <v>666</v>
      </c>
      <c r="I193" t="s">
        <v>47</v>
      </c>
      <c r="M193" t="s">
        <v>439</v>
      </c>
      <c r="N193" t="s">
        <v>440</v>
      </c>
      <c r="O193" t="s">
        <v>441</v>
      </c>
      <c r="P193" t="s">
        <v>71</v>
      </c>
      <c r="Q193" s="2" t="s">
        <v>443</v>
      </c>
      <c r="S193" t="s">
        <v>434</v>
      </c>
      <c r="T193" t="s">
        <v>33</v>
      </c>
      <c r="W193" t="s">
        <v>33</v>
      </c>
      <c r="X193" t="s">
        <v>444</v>
      </c>
    </row>
    <row r="194" spans="1:24" x14ac:dyDescent="0.25">
      <c r="A194" t="s">
        <v>24</v>
      </c>
      <c r="B194">
        <v>906</v>
      </c>
      <c r="C194">
        <v>73</v>
      </c>
      <c r="D194" t="s">
        <v>696</v>
      </c>
      <c r="E194" t="s">
        <v>26</v>
      </c>
      <c r="F194" t="s">
        <v>697</v>
      </c>
      <c r="I194" t="s">
        <v>74</v>
      </c>
      <c r="M194" t="s">
        <v>664</v>
      </c>
      <c r="N194" t="s">
        <v>665</v>
      </c>
      <c r="O194" t="s">
        <v>657</v>
      </c>
      <c r="P194" t="s">
        <v>71</v>
      </c>
      <c r="Q194" s="2" t="s">
        <v>78</v>
      </c>
      <c r="S194" t="s">
        <v>79</v>
      </c>
      <c r="W194" t="s">
        <v>33</v>
      </c>
    </row>
    <row r="195" spans="1:24" x14ac:dyDescent="0.25">
      <c r="A195" t="s">
        <v>24</v>
      </c>
      <c r="B195">
        <v>907</v>
      </c>
      <c r="C195">
        <v>443</v>
      </c>
      <c r="D195" t="s">
        <v>698</v>
      </c>
      <c r="E195" t="s">
        <v>26</v>
      </c>
      <c r="F195" t="s">
        <v>699</v>
      </c>
      <c r="G195" t="s">
        <v>700</v>
      </c>
      <c r="H195" t="s">
        <v>303</v>
      </c>
      <c r="I195" t="s">
        <v>357</v>
      </c>
      <c r="M195" t="s">
        <v>701</v>
      </c>
      <c r="N195" t="s">
        <v>702</v>
      </c>
      <c r="O195" t="s">
        <v>703</v>
      </c>
      <c r="P195" t="s">
        <v>71</v>
      </c>
      <c r="Q195" s="2" t="s">
        <v>704</v>
      </c>
      <c r="S195" t="s">
        <v>53</v>
      </c>
      <c r="T195" t="s">
        <v>376</v>
      </c>
      <c r="W195" t="s">
        <v>33</v>
      </c>
      <c r="X195" t="s">
        <v>705</v>
      </c>
    </row>
    <row r="196" spans="1:24" x14ac:dyDescent="0.25">
      <c r="A196" t="s">
        <v>24</v>
      </c>
      <c r="B196">
        <v>908</v>
      </c>
      <c r="C196">
        <v>481</v>
      </c>
      <c r="D196" t="s">
        <v>706</v>
      </c>
      <c r="E196" t="s">
        <v>26</v>
      </c>
      <c r="F196" t="s">
        <v>707</v>
      </c>
      <c r="I196" t="s">
        <v>343</v>
      </c>
      <c r="M196" t="s">
        <v>600</v>
      </c>
      <c r="N196" t="s">
        <v>601</v>
      </c>
      <c r="O196" t="s">
        <v>708</v>
      </c>
      <c r="P196" t="s">
        <v>71</v>
      </c>
      <c r="Q196" s="2" t="s">
        <v>603</v>
      </c>
      <c r="S196" t="s">
        <v>33</v>
      </c>
      <c r="W196" t="s">
        <v>33</v>
      </c>
      <c r="X196" t="s">
        <v>709</v>
      </c>
    </row>
    <row r="197" spans="1:24" x14ac:dyDescent="0.25">
      <c r="A197" t="s">
        <v>24</v>
      </c>
      <c r="B197">
        <v>909</v>
      </c>
      <c r="C197">
        <v>86</v>
      </c>
      <c r="D197" t="s">
        <v>710</v>
      </c>
      <c r="E197" t="s">
        <v>26</v>
      </c>
      <c r="F197" t="s">
        <v>707</v>
      </c>
      <c r="H197" t="s">
        <v>303</v>
      </c>
      <c r="I197" t="s">
        <v>74</v>
      </c>
      <c r="M197" t="s">
        <v>711</v>
      </c>
      <c r="N197" t="s">
        <v>712</v>
      </c>
      <c r="O197" t="s">
        <v>713</v>
      </c>
      <c r="P197" t="s">
        <v>71</v>
      </c>
      <c r="Q197" s="2" t="s">
        <v>714</v>
      </c>
      <c r="S197" t="s">
        <v>715</v>
      </c>
      <c r="W197" t="s">
        <v>33</v>
      </c>
      <c r="X197" t="s">
        <v>716</v>
      </c>
    </row>
    <row r="198" spans="1:24" x14ac:dyDescent="0.25">
      <c r="A198" t="s">
        <v>24</v>
      </c>
      <c r="B198">
        <v>910</v>
      </c>
      <c r="C198">
        <v>505</v>
      </c>
      <c r="D198" t="s">
        <v>710</v>
      </c>
      <c r="E198" t="s">
        <v>26</v>
      </c>
      <c r="F198" t="s">
        <v>707</v>
      </c>
      <c r="I198" t="s">
        <v>47</v>
      </c>
      <c r="M198" t="s">
        <v>277</v>
      </c>
      <c r="N198" s="2" t="s">
        <v>278</v>
      </c>
      <c r="O198" t="s">
        <v>279</v>
      </c>
      <c r="P198" t="s">
        <v>71</v>
      </c>
      <c r="Q198" s="2" t="s">
        <v>281</v>
      </c>
      <c r="S198" t="s">
        <v>282</v>
      </c>
      <c r="T198" t="s">
        <v>376</v>
      </c>
      <c r="W198" t="s">
        <v>33</v>
      </c>
    </row>
    <row r="199" spans="1:24" x14ac:dyDescent="0.25">
      <c r="A199" t="s">
        <v>24</v>
      </c>
      <c r="B199">
        <v>911</v>
      </c>
      <c r="C199">
        <v>556</v>
      </c>
      <c r="D199" t="s">
        <v>710</v>
      </c>
      <c r="E199" t="s">
        <v>26</v>
      </c>
      <c r="F199" t="s">
        <v>707</v>
      </c>
      <c r="I199" t="s">
        <v>27</v>
      </c>
      <c r="M199" t="s">
        <v>80</v>
      </c>
      <c r="N199" t="s">
        <v>81</v>
      </c>
      <c r="O199" t="s">
        <v>541</v>
      </c>
      <c r="P199" t="s">
        <v>71</v>
      </c>
      <c r="Q199" s="2" t="s">
        <v>83</v>
      </c>
      <c r="S199" t="s">
        <v>84</v>
      </c>
      <c r="T199" t="s">
        <v>33</v>
      </c>
      <c r="W199" t="s">
        <v>33</v>
      </c>
    </row>
    <row r="200" spans="1:24" x14ac:dyDescent="0.25">
      <c r="A200" t="s">
        <v>24</v>
      </c>
      <c r="B200">
        <v>912</v>
      </c>
      <c r="C200">
        <v>608</v>
      </c>
      <c r="D200" t="s">
        <v>717</v>
      </c>
      <c r="E200" t="s">
        <v>26</v>
      </c>
      <c r="F200" t="s">
        <v>718</v>
      </c>
      <c r="I200" t="s">
        <v>263</v>
      </c>
      <c r="M200" t="s">
        <v>264</v>
      </c>
      <c r="N200" t="s">
        <v>265</v>
      </c>
      <c r="O200" t="s">
        <v>266</v>
      </c>
      <c r="P200" t="s">
        <v>71</v>
      </c>
      <c r="Q200" s="2" t="s">
        <v>267</v>
      </c>
      <c r="S200" t="s">
        <v>268</v>
      </c>
      <c r="T200" t="s">
        <v>268</v>
      </c>
      <c r="W200" t="s">
        <v>33</v>
      </c>
      <c r="X200" t="s">
        <v>398</v>
      </c>
    </row>
    <row r="201" spans="1:24" x14ac:dyDescent="0.25">
      <c r="A201" t="s">
        <v>24</v>
      </c>
      <c r="B201">
        <v>913</v>
      </c>
      <c r="C201">
        <v>439</v>
      </c>
      <c r="D201" t="s">
        <v>717</v>
      </c>
      <c r="E201" t="s">
        <v>26</v>
      </c>
      <c r="F201" t="s">
        <v>718</v>
      </c>
      <c r="H201" t="s">
        <v>303</v>
      </c>
      <c r="I201" t="s">
        <v>357</v>
      </c>
      <c r="M201" t="s">
        <v>719</v>
      </c>
      <c r="N201" t="s">
        <v>720</v>
      </c>
      <c r="O201" t="s">
        <v>721</v>
      </c>
      <c r="P201" t="s">
        <v>71</v>
      </c>
      <c r="Q201" s="2" t="s">
        <v>722</v>
      </c>
      <c r="S201" t="s">
        <v>53</v>
      </c>
      <c r="T201" t="s">
        <v>376</v>
      </c>
      <c r="W201" t="s">
        <v>33</v>
      </c>
      <c r="X201" t="s">
        <v>723</v>
      </c>
    </row>
    <row r="202" spans="1:24" x14ac:dyDescent="0.25">
      <c r="A202" t="s">
        <v>24</v>
      </c>
      <c r="B202">
        <v>914</v>
      </c>
      <c r="C202">
        <v>515</v>
      </c>
      <c r="D202" t="s">
        <v>724</v>
      </c>
      <c r="E202" t="s">
        <v>26</v>
      </c>
      <c r="F202" t="s">
        <v>718</v>
      </c>
      <c r="I202" t="s">
        <v>47</v>
      </c>
      <c r="M202" t="s">
        <v>277</v>
      </c>
      <c r="N202" s="2" t="s">
        <v>278</v>
      </c>
      <c r="O202" t="s">
        <v>279</v>
      </c>
      <c r="P202" t="s">
        <v>71</v>
      </c>
      <c r="Q202" s="2" t="s">
        <v>281</v>
      </c>
      <c r="S202" t="s">
        <v>282</v>
      </c>
      <c r="T202" t="s">
        <v>33</v>
      </c>
      <c r="W202" t="s">
        <v>33</v>
      </c>
    </row>
    <row r="203" spans="1:24" x14ac:dyDescent="0.25">
      <c r="A203" t="s">
        <v>24</v>
      </c>
      <c r="B203">
        <v>915</v>
      </c>
      <c r="C203">
        <v>458</v>
      </c>
      <c r="D203" t="s">
        <v>725</v>
      </c>
      <c r="E203" t="s">
        <v>26</v>
      </c>
      <c r="F203" t="s">
        <v>718</v>
      </c>
      <c r="I203" t="s">
        <v>343</v>
      </c>
      <c r="M203" t="s">
        <v>600</v>
      </c>
      <c r="N203" t="s">
        <v>601</v>
      </c>
      <c r="O203" t="s">
        <v>602</v>
      </c>
      <c r="P203" t="s">
        <v>726</v>
      </c>
      <c r="Q203" s="2" t="s">
        <v>603</v>
      </c>
      <c r="S203" t="s">
        <v>33</v>
      </c>
      <c r="T203" t="s">
        <v>33</v>
      </c>
      <c r="W203" t="s">
        <v>33</v>
      </c>
    </row>
    <row r="204" spans="1:24" x14ac:dyDescent="0.25">
      <c r="A204" t="s">
        <v>24</v>
      </c>
      <c r="B204">
        <v>916</v>
      </c>
      <c r="C204">
        <v>302</v>
      </c>
      <c r="D204" t="s">
        <v>727</v>
      </c>
      <c r="E204" t="s">
        <v>26</v>
      </c>
      <c r="F204" t="s">
        <v>728</v>
      </c>
      <c r="I204" t="s">
        <v>405</v>
      </c>
      <c r="M204" t="s">
        <v>729</v>
      </c>
      <c r="O204" t="s">
        <v>407</v>
      </c>
      <c r="P204" t="s">
        <v>71</v>
      </c>
      <c r="Q204" s="2" t="s">
        <v>730</v>
      </c>
      <c r="S204" t="s">
        <v>731</v>
      </c>
      <c r="T204" t="s">
        <v>33</v>
      </c>
      <c r="W204" t="s">
        <v>33</v>
      </c>
    </row>
    <row r="205" spans="1:24" x14ac:dyDescent="0.25">
      <c r="A205" t="s">
        <v>24</v>
      </c>
      <c r="B205">
        <v>917</v>
      </c>
      <c r="C205">
        <v>525</v>
      </c>
      <c r="D205" t="s">
        <v>727</v>
      </c>
      <c r="E205" t="s">
        <v>26</v>
      </c>
      <c r="F205" t="s">
        <v>728</v>
      </c>
      <c r="I205" t="s">
        <v>732</v>
      </c>
      <c r="M205" t="s">
        <v>733</v>
      </c>
      <c r="N205" t="s">
        <v>734</v>
      </c>
      <c r="O205" t="s">
        <v>30</v>
      </c>
      <c r="P205" t="s">
        <v>71</v>
      </c>
      <c r="Q205" s="2" t="s">
        <v>735</v>
      </c>
      <c r="S205" t="s">
        <v>736</v>
      </c>
      <c r="T205" t="s">
        <v>33</v>
      </c>
      <c r="W205" t="s">
        <v>33</v>
      </c>
      <c r="X205" t="s">
        <v>737</v>
      </c>
    </row>
    <row r="206" spans="1:24" x14ac:dyDescent="0.25">
      <c r="A206" t="s">
        <v>24</v>
      </c>
      <c r="B206">
        <v>918</v>
      </c>
      <c r="C206">
        <v>461</v>
      </c>
      <c r="D206" t="s">
        <v>738</v>
      </c>
      <c r="E206" t="s">
        <v>26</v>
      </c>
      <c r="F206" t="s">
        <v>739</v>
      </c>
      <c r="I206" t="s">
        <v>343</v>
      </c>
      <c r="M206" t="s">
        <v>600</v>
      </c>
      <c r="N206" t="s">
        <v>601</v>
      </c>
      <c r="O206" t="s">
        <v>602</v>
      </c>
      <c r="P206" t="s">
        <v>71</v>
      </c>
      <c r="Q206" s="2" t="s">
        <v>603</v>
      </c>
      <c r="S206" t="s">
        <v>33</v>
      </c>
      <c r="T206" t="s">
        <v>33</v>
      </c>
      <c r="W206" t="s">
        <v>33</v>
      </c>
    </row>
    <row r="207" spans="1:24" x14ac:dyDescent="0.25">
      <c r="A207" t="s">
        <v>24</v>
      </c>
      <c r="B207">
        <v>919</v>
      </c>
      <c r="C207">
        <v>462</v>
      </c>
      <c r="D207" t="s">
        <v>738</v>
      </c>
      <c r="E207" t="s">
        <v>26</v>
      </c>
      <c r="F207" t="s">
        <v>739</v>
      </c>
      <c r="I207" t="s">
        <v>343</v>
      </c>
      <c r="M207" t="s">
        <v>600</v>
      </c>
      <c r="N207" t="s">
        <v>601</v>
      </c>
      <c r="O207" t="s">
        <v>602</v>
      </c>
      <c r="P207" t="s">
        <v>740</v>
      </c>
      <c r="Q207" s="2" t="s">
        <v>603</v>
      </c>
      <c r="S207" t="s">
        <v>33</v>
      </c>
      <c r="T207" t="s">
        <v>33</v>
      </c>
      <c r="W207" t="s">
        <v>33</v>
      </c>
    </row>
    <row r="208" spans="1:24" x14ac:dyDescent="0.25">
      <c r="A208" t="s">
        <v>24</v>
      </c>
      <c r="B208">
        <v>920</v>
      </c>
      <c r="C208">
        <v>470</v>
      </c>
      <c r="D208" t="s">
        <v>738</v>
      </c>
      <c r="E208" t="s">
        <v>26</v>
      </c>
      <c r="F208" t="s">
        <v>739</v>
      </c>
      <c r="I208" t="s">
        <v>343</v>
      </c>
      <c r="P208" t="s">
        <v>741</v>
      </c>
      <c r="Q208" t="s">
        <v>742</v>
      </c>
      <c r="S208" t="s">
        <v>33</v>
      </c>
      <c r="T208" t="s">
        <v>33</v>
      </c>
      <c r="W208" t="s">
        <v>33</v>
      </c>
    </row>
    <row r="209" spans="1:24" x14ac:dyDescent="0.25">
      <c r="A209" t="s">
        <v>24</v>
      </c>
      <c r="B209">
        <v>921</v>
      </c>
      <c r="C209">
        <v>594</v>
      </c>
      <c r="D209" t="s">
        <v>738</v>
      </c>
      <c r="E209" t="s">
        <v>26</v>
      </c>
      <c r="F209" t="s">
        <v>739</v>
      </c>
      <c r="I209" t="s">
        <v>263</v>
      </c>
      <c r="M209" t="s">
        <v>264</v>
      </c>
      <c r="N209" t="s">
        <v>265</v>
      </c>
      <c r="O209" t="s">
        <v>266</v>
      </c>
      <c r="P209" t="s">
        <v>71</v>
      </c>
      <c r="Q209" s="2" t="s">
        <v>267</v>
      </c>
      <c r="S209" t="s">
        <v>268</v>
      </c>
      <c r="T209" t="s">
        <v>33</v>
      </c>
      <c r="W209" t="s">
        <v>33</v>
      </c>
      <c r="X209" t="s">
        <v>398</v>
      </c>
    </row>
    <row r="210" spans="1:24" x14ac:dyDescent="0.25">
      <c r="A210" t="s">
        <v>24</v>
      </c>
      <c r="B210">
        <v>922</v>
      </c>
      <c r="C210">
        <v>441</v>
      </c>
      <c r="D210" t="s">
        <v>738</v>
      </c>
      <c r="E210" t="s">
        <v>26</v>
      </c>
      <c r="F210" t="s">
        <v>739</v>
      </c>
      <c r="H210" t="s">
        <v>303</v>
      </c>
      <c r="I210" t="s">
        <v>357</v>
      </c>
      <c r="M210" t="s">
        <v>378</v>
      </c>
      <c r="N210" t="s">
        <v>373</v>
      </c>
      <c r="O210" t="s">
        <v>379</v>
      </c>
      <c r="P210" t="s">
        <v>743</v>
      </c>
      <c r="Q210" s="2" t="s">
        <v>375</v>
      </c>
      <c r="S210" t="s">
        <v>53</v>
      </c>
      <c r="T210" t="s">
        <v>376</v>
      </c>
      <c r="W210" t="s">
        <v>33</v>
      </c>
    </row>
    <row r="211" spans="1:24" x14ac:dyDescent="0.25">
      <c r="A211" t="s">
        <v>24</v>
      </c>
      <c r="B211">
        <v>923</v>
      </c>
      <c r="C211">
        <v>109</v>
      </c>
      <c r="D211" t="s">
        <v>744</v>
      </c>
      <c r="E211" t="s">
        <v>26</v>
      </c>
      <c r="F211" t="s">
        <v>739</v>
      </c>
      <c r="I211" t="s">
        <v>74</v>
      </c>
      <c r="M211" t="s">
        <v>529</v>
      </c>
      <c r="N211" t="s">
        <v>530</v>
      </c>
      <c r="O211" t="s">
        <v>531</v>
      </c>
      <c r="P211" t="s">
        <v>280</v>
      </c>
      <c r="Q211" s="2" t="s">
        <v>532</v>
      </c>
      <c r="S211" t="s">
        <v>533</v>
      </c>
      <c r="W211" t="s">
        <v>33</v>
      </c>
    </row>
    <row r="212" spans="1:24" x14ac:dyDescent="0.25">
      <c r="A212" t="s">
        <v>24</v>
      </c>
      <c r="B212">
        <v>924</v>
      </c>
      <c r="C212">
        <v>575</v>
      </c>
      <c r="D212" t="s">
        <v>744</v>
      </c>
      <c r="E212" t="s">
        <v>26</v>
      </c>
      <c r="F212" t="s">
        <v>739</v>
      </c>
      <c r="I212" t="s">
        <v>27</v>
      </c>
      <c r="M212" t="s">
        <v>80</v>
      </c>
      <c r="N212" t="s">
        <v>81</v>
      </c>
      <c r="O212" t="s">
        <v>394</v>
      </c>
      <c r="P212" t="s">
        <v>424</v>
      </c>
      <c r="Q212" s="2" t="s">
        <v>83</v>
      </c>
      <c r="S212" t="s">
        <v>84</v>
      </c>
      <c r="T212" t="s">
        <v>33</v>
      </c>
      <c r="W212" t="s">
        <v>33</v>
      </c>
      <c r="X212" t="s">
        <v>745</v>
      </c>
    </row>
    <row r="213" spans="1:24" x14ac:dyDescent="0.25">
      <c r="A213" t="s">
        <v>24</v>
      </c>
      <c r="B213">
        <v>925</v>
      </c>
      <c r="C213">
        <v>220</v>
      </c>
      <c r="D213" t="s">
        <v>746</v>
      </c>
      <c r="E213" t="s">
        <v>26</v>
      </c>
      <c r="F213" t="s">
        <v>747</v>
      </c>
      <c r="I213" t="s">
        <v>387</v>
      </c>
      <c r="M213" t="s">
        <v>388</v>
      </c>
      <c r="N213" t="s">
        <v>265</v>
      </c>
      <c r="O213" t="s">
        <v>389</v>
      </c>
      <c r="P213" t="s">
        <v>71</v>
      </c>
      <c r="Q213" s="2" t="s">
        <v>391</v>
      </c>
      <c r="S213" t="s">
        <v>33</v>
      </c>
      <c r="T213" t="s">
        <v>33</v>
      </c>
      <c r="W213" t="s">
        <v>33</v>
      </c>
      <c r="X213" t="s">
        <v>542</v>
      </c>
    </row>
    <row r="214" spans="1:24" x14ac:dyDescent="0.25">
      <c r="A214" t="s">
        <v>24</v>
      </c>
      <c r="B214">
        <v>926</v>
      </c>
      <c r="C214">
        <v>290</v>
      </c>
      <c r="D214" t="s">
        <v>748</v>
      </c>
      <c r="E214" t="s">
        <v>26</v>
      </c>
      <c r="F214" t="s">
        <v>749</v>
      </c>
      <c r="H214" t="s">
        <v>303</v>
      </c>
      <c r="I214" t="s">
        <v>27</v>
      </c>
      <c r="M214" t="s">
        <v>325</v>
      </c>
      <c r="N214" s="2" t="s">
        <v>750</v>
      </c>
      <c r="O214" t="s">
        <v>326</v>
      </c>
      <c r="P214" t="s">
        <v>71</v>
      </c>
      <c r="Q214" s="2" t="s">
        <v>327</v>
      </c>
      <c r="S214" t="s">
        <v>312</v>
      </c>
      <c r="T214" t="s">
        <v>33</v>
      </c>
      <c r="W214" t="s">
        <v>33</v>
      </c>
      <c r="X214" t="s">
        <v>34</v>
      </c>
    </row>
    <row r="215" spans="1:24" x14ac:dyDescent="0.25">
      <c r="A215" t="s">
        <v>24</v>
      </c>
      <c r="B215">
        <v>927</v>
      </c>
      <c r="C215">
        <v>466</v>
      </c>
      <c r="D215" t="s">
        <v>748</v>
      </c>
      <c r="E215" t="s">
        <v>26</v>
      </c>
      <c r="F215" t="s">
        <v>749</v>
      </c>
      <c r="I215" t="s">
        <v>343</v>
      </c>
      <c r="M215" t="s">
        <v>600</v>
      </c>
      <c r="N215" t="s">
        <v>601</v>
      </c>
      <c r="O215" t="s">
        <v>602</v>
      </c>
      <c r="P215" t="s">
        <v>71</v>
      </c>
      <c r="Q215" s="2" t="s">
        <v>603</v>
      </c>
      <c r="S215" t="s">
        <v>33</v>
      </c>
      <c r="T215" t="s">
        <v>33</v>
      </c>
      <c r="W215" t="s">
        <v>33</v>
      </c>
    </row>
    <row r="216" spans="1:24" x14ac:dyDescent="0.25">
      <c r="A216" t="s">
        <v>24</v>
      </c>
      <c r="B216">
        <v>928</v>
      </c>
      <c r="C216">
        <v>444</v>
      </c>
      <c r="D216" t="s">
        <v>751</v>
      </c>
      <c r="E216" t="s">
        <v>26</v>
      </c>
      <c r="F216" t="s">
        <v>752</v>
      </c>
      <c r="I216" t="s">
        <v>357</v>
      </c>
      <c r="M216" t="s">
        <v>753</v>
      </c>
      <c r="N216" t="s">
        <v>720</v>
      </c>
      <c r="O216" t="s">
        <v>754</v>
      </c>
      <c r="P216" t="s">
        <v>71</v>
      </c>
      <c r="Q216" t="s">
        <v>755</v>
      </c>
      <c r="S216" t="s">
        <v>756</v>
      </c>
      <c r="T216" t="s">
        <v>376</v>
      </c>
      <c r="W216" t="s">
        <v>33</v>
      </c>
      <c r="X216" t="s">
        <v>757</v>
      </c>
    </row>
    <row r="217" spans="1:24" x14ac:dyDescent="0.25">
      <c r="A217" t="s">
        <v>24</v>
      </c>
      <c r="B217">
        <v>929</v>
      </c>
      <c r="C217">
        <v>468</v>
      </c>
      <c r="D217" t="s">
        <v>758</v>
      </c>
      <c r="E217" t="s">
        <v>26</v>
      </c>
      <c r="F217" t="s">
        <v>759</v>
      </c>
      <c r="I217" t="s">
        <v>343</v>
      </c>
      <c r="M217" t="s">
        <v>760</v>
      </c>
      <c r="N217" t="s">
        <v>524</v>
      </c>
      <c r="O217" t="s">
        <v>761</v>
      </c>
      <c r="P217" t="s">
        <v>762</v>
      </c>
      <c r="Q217" s="2" t="s">
        <v>763</v>
      </c>
      <c r="S217" t="s">
        <v>526</v>
      </c>
      <c r="T217" t="s">
        <v>33</v>
      </c>
      <c r="W217" t="s">
        <v>33</v>
      </c>
    </row>
    <row r="218" spans="1:24" x14ac:dyDescent="0.25">
      <c r="A218" t="s">
        <v>24</v>
      </c>
      <c r="B218">
        <v>930</v>
      </c>
      <c r="C218">
        <v>606</v>
      </c>
      <c r="D218" t="s">
        <v>758</v>
      </c>
      <c r="E218" t="s">
        <v>26</v>
      </c>
      <c r="F218" t="s">
        <v>759</v>
      </c>
      <c r="I218" t="s">
        <v>263</v>
      </c>
      <c r="M218" t="s">
        <v>264</v>
      </c>
      <c r="N218" t="s">
        <v>265</v>
      </c>
      <c r="O218" t="s">
        <v>266</v>
      </c>
      <c r="P218" t="s">
        <v>71</v>
      </c>
      <c r="Q218" s="2" t="s">
        <v>267</v>
      </c>
      <c r="S218" t="s">
        <v>268</v>
      </c>
      <c r="T218" t="s">
        <v>268</v>
      </c>
      <c r="W218" t="s">
        <v>33</v>
      </c>
      <c r="X218" t="s">
        <v>398</v>
      </c>
    </row>
    <row r="219" spans="1:24" x14ac:dyDescent="0.25">
      <c r="A219" t="s">
        <v>24</v>
      </c>
      <c r="B219">
        <v>931</v>
      </c>
      <c r="C219">
        <v>188</v>
      </c>
      <c r="D219" t="s">
        <v>764</v>
      </c>
      <c r="E219" t="s">
        <v>26</v>
      </c>
      <c r="F219" t="s">
        <v>765</v>
      </c>
      <c r="I219" t="s">
        <v>47</v>
      </c>
      <c r="M219" t="s">
        <v>429</v>
      </c>
      <c r="N219" t="s">
        <v>430</v>
      </c>
      <c r="O219" t="s">
        <v>30</v>
      </c>
      <c r="P219" t="s">
        <v>424</v>
      </c>
      <c r="Q219" s="2" t="s">
        <v>433</v>
      </c>
      <c r="S219" t="s">
        <v>434</v>
      </c>
      <c r="T219" t="s">
        <v>33</v>
      </c>
      <c r="W219" t="s">
        <v>33</v>
      </c>
      <c r="X219" t="s">
        <v>766</v>
      </c>
    </row>
    <row r="220" spans="1:24" x14ac:dyDescent="0.25">
      <c r="A220" t="s">
        <v>24</v>
      </c>
      <c r="B220">
        <v>932</v>
      </c>
      <c r="C220">
        <v>340</v>
      </c>
      <c r="D220" t="s">
        <v>764</v>
      </c>
      <c r="E220" t="s">
        <v>26</v>
      </c>
      <c r="F220" t="s">
        <v>765</v>
      </c>
      <c r="I220" t="s">
        <v>343</v>
      </c>
      <c r="M220" t="s">
        <v>767</v>
      </c>
      <c r="N220" s="2" t="s">
        <v>345</v>
      </c>
      <c r="P220" t="s">
        <v>768</v>
      </c>
      <c r="Q220" s="2" t="s">
        <v>347</v>
      </c>
      <c r="S220" t="s">
        <v>335</v>
      </c>
      <c r="T220" t="s">
        <v>336</v>
      </c>
      <c r="W220" t="s">
        <v>33</v>
      </c>
      <c r="X220" t="s">
        <v>769</v>
      </c>
    </row>
    <row r="221" spans="1:24" x14ac:dyDescent="0.25">
      <c r="A221" t="s">
        <v>24</v>
      </c>
      <c r="B221">
        <v>933</v>
      </c>
      <c r="C221">
        <v>342</v>
      </c>
      <c r="D221" t="s">
        <v>764</v>
      </c>
      <c r="E221" t="s">
        <v>26</v>
      </c>
      <c r="F221" t="s">
        <v>765</v>
      </c>
      <c r="I221" t="s">
        <v>343</v>
      </c>
      <c r="M221" t="s">
        <v>770</v>
      </c>
      <c r="N221" s="2" t="s">
        <v>771</v>
      </c>
      <c r="O221" t="s">
        <v>639</v>
      </c>
      <c r="P221" t="s">
        <v>768</v>
      </c>
      <c r="Q221" s="2" t="s">
        <v>640</v>
      </c>
      <c r="S221" t="s">
        <v>641</v>
      </c>
      <c r="T221" t="s">
        <v>336</v>
      </c>
      <c r="W221" t="s">
        <v>33</v>
      </c>
      <c r="X221" t="s">
        <v>772</v>
      </c>
    </row>
    <row r="222" spans="1:24" x14ac:dyDescent="0.25">
      <c r="A222" t="s">
        <v>24</v>
      </c>
      <c r="B222">
        <v>934</v>
      </c>
      <c r="C222">
        <v>343</v>
      </c>
      <c r="D222" t="s">
        <v>764</v>
      </c>
      <c r="E222" t="s">
        <v>26</v>
      </c>
      <c r="F222" t="s">
        <v>765</v>
      </c>
      <c r="I222" t="s">
        <v>343</v>
      </c>
      <c r="M222" t="s">
        <v>770</v>
      </c>
      <c r="N222" s="2" t="s">
        <v>771</v>
      </c>
      <c r="O222" t="s">
        <v>639</v>
      </c>
      <c r="P222" t="s">
        <v>773</v>
      </c>
      <c r="Q222" s="2" t="s">
        <v>640</v>
      </c>
      <c r="S222" t="s">
        <v>641</v>
      </c>
      <c r="T222" t="s">
        <v>336</v>
      </c>
      <c r="W222" t="s">
        <v>33</v>
      </c>
      <c r="X222" t="s">
        <v>774</v>
      </c>
    </row>
    <row r="223" spans="1:24" x14ac:dyDescent="0.25">
      <c r="A223" t="s">
        <v>24</v>
      </c>
      <c r="B223">
        <v>935</v>
      </c>
      <c r="C223">
        <v>501</v>
      </c>
      <c r="D223" t="s">
        <v>764</v>
      </c>
      <c r="E223" t="s">
        <v>26</v>
      </c>
      <c r="F223" t="s">
        <v>765</v>
      </c>
      <c r="I223" t="s">
        <v>47</v>
      </c>
      <c r="M223" t="s">
        <v>277</v>
      </c>
      <c r="N223" s="2" t="s">
        <v>278</v>
      </c>
      <c r="O223" t="s">
        <v>279</v>
      </c>
      <c r="P223" t="s">
        <v>775</v>
      </c>
      <c r="Q223" s="2" t="s">
        <v>281</v>
      </c>
      <c r="S223" t="s">
        <v>282</v>
      </c>
      <c r="T223" t="s">
        <v>33</v>
      </c>
      <c r="W223" t="s">
        <v>33</v>
      </c>
    </row>
    <row r="224" spans="1:24" x14ac:dyDescent="0.25">
      <c r="A224" t="s">
        <v>24</v>
      </c>
      <c r="B224">
        <v>936</v>
      </c>
      <c r="C224">
        <v>72</v>
      </c>
      <c r="D224" t="s">
        <v>776</v>
      </c>
      <c r="E224" t="s">
        <v>26</v>
      </c>
      <c r="F224" t="s">
        <v>777</v>
      </c>
      <c r="H224" t="s">
        <v>303</v>
      </c>
      <c r="I224" t="s">
        <v>74</v>
      </c>
      <c r="M224" t="s">
        <v>664</v>
      </c>
      <c r="N224" t="s">
        <v>665</v>
      </c>
      <c r="O224" t="s">
        <v>657</v>
      </c>
      <c r="P224" t="s">
        <v>778</v>
      </c>
      <c r="Q224" s="2" t="s">
        <v>78</v>
      </c>
      <c r="S224" t="s">
        <v>79</v>
      </c>
      <c r="W224" t="s">
        <v>33</v>
      </c>
    </row>
    <row r="225" spans="1:24" x14ac:dyDescent="0.25">
      <c r="A225" t="s">
        <v>24</v>
      </c>
      <c r="B225">
        <v>937</v>
      </c>
      <c r="C225">
        <v>496</v>
      </c>
      <c r="D225" t="s">
        <v>776</v>
      </c>
      <c r="E225" t="s">
        <v>26</v>
      </c>
      <c r="F225" t="s">
        <v>777</v>
      </c>
      <c r="I225" t="s">
        <v>47</v>
      </c>
      <c r="M225" t="s">
        <v>277</v>
      </c>
      <c r="N225" s="2" t="s">
        <v>278</v>
      </c>
      <c r="O225" t="s">
        <v>279</v>
      </c>
      <c r="P225" t="s">
        <v>773</v>
      </c>
      <c r="Q225" s="2" t="s">
        <v>281</v>
      </c>
      <c r="S225" t="s">
        <v>282</v>
      </c>
      <c r="T225" t="s">
        <v>33</v>
      </c>
      <c r="W225" t="s">
        <v>33</v>
      </c>
    </row>
    <row r="226" spans="1:24" x14ac:dyDescent="0.25">
      <c r="A226" t="s">
        <v>24</v>
      </c>
      <c r="B226">
        <v>938</v>
      </c>
      <c r="C226">
        <v>12</v>
      </c>
      <c r="D226" t="s">
        <v>303</v>
      </c>
      <c r="E226" t="s">
        <v>26</v>
      </c>
      <c r="I226" t="s">
        <v>27</v>
      </c>
      <c r="M226" t="s">
        <v>779</v>
      </c>
      <c r="N226" s="2" t="s">
        <v>780</v>
      </c>
      <c r="O226" t="s">
        <v>781</v>
      </c>
      <c r="P226" t="s">
        <v>71</v>
      </c>
      <c r="Q226" s="2" t="s">
        <v>254</v>
      </c>
      <c r="S226" t="s">
        <v>255</v>
      </c>
      <c r="W226" t="s">
        <v>33</v>
      </c>
    </row>
    <row r="227" spans="1:24" x14ac:dyDescent="0.25">
      <c r="A227" t="s">
        <v>24</v>
      </c>
      <c r="B227">
        <v>939</v>
      </c>
      <c r="C227">
        <v>204</v>
      </c>
      <c r="D227" t="s">
        <v>303</v>
      </c>
      <c r="E227" t="s">
        <v>26</v>
      </c>
      <c r="I227" t="s">
        <v>47</v>
      </c>
      <c r="M227" t="s">
        <v>439</v>
      </c>
      <c r="N227" t="s">
        <v>440</v>
      </c>
      <c r="O227" t="s">
        <v>441</v>
      </c>
      <c r="P227" t="s">
        <v>71</v>
      </c>
      <c r="Q227" s="2" t="s">
        <v>443</v>
      </c>
      <c r="S227" t="s">
        <v>434</v>
      </c>
      <c r="T227" t="s">
        <v>33</v>
      </c>
      <c r="W227" t="s">
        <v>33</v>
      </c>
      <c r="X227" t="s">
        <v>444</v>
      </c>
    </row>
    <row r="228" spans="1:24" x14ac:dyDescent="0.25">
      <c r="A228" t="s">
        <v>24</v>
      </c>
      <c r="B228">
        <v>940</v>
      </c>
      <c r="C228">
        <v>261</v>
      </c>
      <c r="D228" t="s">
        <v>782</v>
      </c>
      <c r="E228" t="s">
        <v>783</v>
      </c>
      <c r="F228" t="s">
        <v>784</v>
      </c>
      <c r="H228" t="s">
        <v>785</v>
      </c>
      <c r="I228" t="s">
        <v>27</v>
      </c>
      <c r="M228" t="s">
        <v>786</v>
      </c>
      <c r="N228" t="s">
        <v>787</v>
      </c>
      <c r="O228" t="s">
        <v>788</v>
      </c>
      <c r="P228" t="s">
        <v>71</v>
      </c>
      <c r="Q228" s="2" t="s">
        <v>327</v>
      </c>
      <c r="S228" t="s">
        <v>479</v>
      </c>
      <c r="T228" t="s">
        <v>789</v>
      </c>
      <c r="W228" t="s">
        <v>33</v>
      </c>
    </row>
    <row r="229" spans="1:24" x14ac:dyDescent="0.25">
      <c r="A229" t="s">
        <v>24</v>
      </c>
      <c r="B229">
        <v>941</v>
      </c>
      <c r="C229">
        <v>554</v>
      </c>
      <c r="D229" t="s">
        <v>782</v>
      </c>
      <c r="E229" t="s">
        <v>783</v>
      </c>
      <c r="F229" t="s">
        <v>784</v>
      </c>
      <c r="I229" t="s">
        <v>27</v>
      </c>
      <c r="M229" t="s">
        <v>80</v>
      </c>
      <c r="N229" t="s">
        <v>81</v>
      </c>
      <c r="O229" t="s">
        <v>790</v>
      </c>
      <c r="P229" t="s">
        <v>71</v>
      </c>
      <c r="Q229" s="2" t="s">
        <v>83</v>
      </c>
      <c r="S229" t="s">
        <v>84</v>
      </c>
      <c r="T229" t="s">
        <v>33</v>
      </c>
      <c r="W229" t="s">
        <v>33</v>
      </c>
    </row>
    <row r="230" spans="1:24" x14ac:dyDescent="0.25">
      <c r="A230" t="s">
        <v>24</v>
      </c>
      <c r="B230">
        <v>942</v>
      </c>
      <c r="C230">
        <v>258</v>
      </c>
      <c r="D230" t="s">
        <v>791</v>
      </c>
      <c r="E230" t="s">
        <v>792</v>
      </c>
      <c r="F230" t="s">
        <v>793</v>
      </c>
      <c r="I230" t="s">
        <v>27</v>
      </c>
      <c r="M230" t="s">
        <v>474</v>
      </c>
      <c r="N230" s="2" t="s">
        <v>475</v>
      </c>
      <c r="O230" t="s">
        <v>794</v>
      </c>
      <c r="P230" t="s">
        <v>31</v>
      </c>
      <c r="Q230" s="2" t="s">
        <v>795</v>
      </c>
      <c r="S230" t="s">
        <v>479</v>
      </c>
      <c r="T230" t="s">
        <v>195</v>
      </c>
      <c r="W230" t="s">
        <v>33</v>
      </c>
    </row>
    <row r="231" spans="1:24" x14ac:dyDescent="0.25">
      <c r="A231" t="s">
        <v>24</v>
      </c>
      <c r="B231">
        <v>943</v>
      </c>
      <c r="C231">
        <v>259</v>
      </c>
      <c r="D231" t="s">
        <v>791</v>
      </c>
      <c r="E231" t="s">
        <v>792</v>
      </c>
      <c r="F231" t="s">
        <v>793</v>
      </c>
      <c r="I231" t="s">
        <v>27</v>
      </c>
      <c r="M231" t="s">
        <v>796</v>
      </c>
      <c r="N231" t="s">
        <v>330</v>
      </c>
      <c r="O231" t="s">
        <v>794</v>
      </c>
      <c r="P231" t="s">
        <v>71</v>
      </c>
      <c r="Q231" s="2" t="s">
        <v>327</v>
      </c>
      <c r="S231" t="s">
        <v>479</v>
      </c>
      <c r="T231" t="s">
        <v>195</v>
      </c>
      <c r="W231" t="s">
        <v>33</v>
      </c>
    </row>
    <row r="232" spans="1:24" x14ac:dyDescent="0.25">
      <c r="A232" t="s">
        <v>24</v>
      </c>
      <c r="B232">
        <v>944</v>
      </c>
      <c r="C232">
        <v>40</v>
      </c>
      <c r="D232" t="s">
        <v>797</v>
      </c>
      <c r="E232" t="s">
        <v>798</v>
      </c>
      <c r="F232" t="s">
        <v>799</v>
      </c>
      <c r="I232" t="s">
        <v>27</v>
      </c>
      <c r="M232" t="s">
        <v>800</v>
      </c>
      <c r="N232" t="s">
        <v>801</v>
      </c>
      <c r="O232" t="s">
        <v>802</v>
      </c>
      <c r="P232" t="s">
        <v>71</v>
      </c>
      <c r="Q232" s="2" t="s">
        <v>803</v>
      </c>
      <c r="S232" t="s">
        <v>804</v>
      </c>
      <c r="W232" t="s">
        <v>33</v>
      </c>
    </row>
    <row r="233" spans="1:24" x14ac:dyDescent="0.25">
      <c r="A233" t="s">
        <v>24</v>
      </c>
      <c r="B233">
        <v>945</v>
      </c>
      <c r="C233">
        <v>245</v>
      </c>
      <c r="D233" t="s">
        <v>805</v>
      </c>
      <c r="E233" t="s">
        <v>806</v>
      </c>
      <c r="F233" t="s">
        <v>807</v>
      </c>
      <c r="I233" t="s">
        <v>27</v>
      </c>
      <c r="M233" t="s">
        <v>808</v>
      </c>
      <c r="N233" t="s">
        <v>653</v>
      </c>
      <c r="O233" t="s">
        <v>809</v>
      </c>
      <c r="P233" t="s">
        <v>71</v>
      </c>
      <c r="Q233" s="2" t="s">
        <v>327</v>
      </c>
      <c r="S233" t="s">
        <v>479</v>
      </c>
      <c r="T233" t="s">
        <v>33</v>
      </c>
      <c r="W233" t="s">
        <v>33</v>
      </c>
    </row>
    <row r="234" spans="1:24" x14ac:dyDescent="0.25">
      <c r="A234" t="s">
        <v>24</v>
      </c>
      <c r="B234">
        <v>946</v>
      </c>
      <c r="C234">
        <v>148</v>
      </c>
      <c r="D234" t="s">
        <v>810</v>
      </c>
      <c r="E234" t="s">
        <v>811</v>
      </c>
      <c r="F234" t="s">
        <v>812</v>
      </c>
      <c r="I234" t="s">
        <v>199</v>
      </c>
      <c r="M234" t="s">
        <v>220</v>
      </c>
      <c r="N234" s="2" t="s">
        <v>235</v>
      </c>
      <c r="O234" t="s">
        <v>222</v>
      </c>
      <c r="P234" t="s">
        <v>71</v>
      </c>
      <c r="Q234" s="2" t="s">
        <v>224</v>
      </c>
      <c r="S234" t="s">
        <v>204</v>
      </c>
      <c r="T234" t="s">
        <v>195</v>
      </c>
      <c r="W234" t="s">
        <v>33</v>
      </c>
    </row>
    <row r="235" spans="1:24" x14ac:dyDescent="0.25">
      <c r="A235" t="s">
        <v>24</v>
      </c>
      <c r="B235">
        <v>947</v>
      </c>
      <c r="C235">
        <v>517</v>
      </c>
      <c r="D235" t="s">
        <v>813</v>
      </c>
      <c r="E235" t="s">
        <v>814</v>
      </c>
      <c r="F235" t="s">
        <v>815</v>
      </c>
      <c r="H235" t="s">
        <v>814</v>
      </c>
      <c r="I235" t="s">
        <v>47</v>
      </c>
      <c r="M235" t="s">
        <v>277</v>
      </c>
      <c r="N235" s="2" t="s">
        <v>278</v>
      </c>
      <c r="O235" t="s">
        <v>279</v>
      </c>
      <c r="P235" t="s">
        <v>71</v>
      </c>
      <c r="Q235" s="2" t="s">
        <v>281</v>
      </c>
      <c r="S235" t="s">
        <v>282</v>
      </c>
      <c r="T235" t="s">
        <v>33</v>
      </c>
      <c r="U235" t="s">
        <v>816</v>
      </c>
      <c r="W235" t="s">
        <v>33</v>
      </c>
    </row>
    <row r="236" spans="1:24" x14ac:dyDescent="0.25">
      <c r="A236" t="s">
        <v>24</v>
      </c>
      <c r="B236">
        <v>948</v>
      </c>
      <c r="C236">
        <v>151</v>
      </c>
      <c r="D236" t="s">
        <v>817</v>
      </c>
      <c r="E236" t="s">
        <v>818</v>
      </c>
      <c r="F236" t="s">
        <v>819</v>
      </c>
      <c r="I236" t="s">
        <v>199</v>
      </c>
      <c r="M236" t="s">
        <v>220</v>
      </c>
      <c r="N236" s="2" t="s">
        <v>235</v>
      </c>
      <c r="O236" t="s">
        <v>222</v>
      </c>
      <c r="P236" t="s">
        <v>384</v>
      </c>
      <c r="Q236" s="2" t="s">
        <v>224</v>
      </c>
      <c r="S236" t="s">
        <v>204</v>
      </c>
      <c r="T236" t="s">
        <v>195</v>
      </c>
      <c r="W236" t="s">
        <v>33</v>
      </c>
    </row>
    <row r="237" spans="1:24" x14ac:dyDescent="0.25">
      <c r="A237" t="s">
        <v>24</v>
      </c>
      <c r="B237">
        <v>949</v>
      </c>
      <c r="C237">
        <v>157</v>
      </c>
      <c r="D237" t="s">
        <v>820</v>
      </c>
      <c r="E237" t="s">
        <v>818</v>
      </c>
      <c r="F237" t="s">
        <v>821</v>
      </c>
      <c r="I237" t="s">
        <v>199</v>
      </c>
      <c r="M237" t="s">
        <v>200</v>
      </c>
      <c r="N237" s="2" t="s">
        <v>246</v>
      </c>
      <c r="P237" t="s">
        <v>432</v>
      </c>
      <c r="Q237" s="2" t="s">
        <v>203</v>
      </c>
      <c r="S237" t="s">
        <v>204</v>
      </c>
      <c r="W237" t="s">
        <v>33</v>
      </c>
    </row>
    <row r="238" spans="1:24" x14ac:dyDescent="0.25">
      <c r="A238" t="s">
        <v>24</v>
      </c>
      <c r="B238">
        <v>950</v>
      </c>
      <c r="C238">
        <v>153</v>
      </c>
      <c r="D238" t="s">
        <v>822</v>
      </c>
      <c r="E238" t="s">
        <v>818</v>
      </c>
      <c r="F238" t="s">
        <v>823</v>
      </c>
      <c r="G238" t="s">
        <v>824</v>
      </c>
      <c r="H238" t="s">
        <v>825</v>
      </c>
      <c r="I238" t="s">
        <v>199</v>
      </c>
      <c r="M238" t="s">
        <v>220</v>
      </c>
      <c r="N238" s="2" t="s">
        <v>235</v>
      </c>
      <c r="O238" t="s">
        <v>222</v>
      </c>
      <c r="P238" t="s">
        <v>71</v>
      </c>
      <c r="Q238" s="2" t="s">
        <v>224</v>
      </c>
      <c r="S238" t="s">
        <v>204</v>
      </c>
      <c r="T238" t="s">
        <v>195</v>
      </c>
      <c r="U238" t="s">
        <v>816</v>
      </c>
      <c r="W238" t="s">
        <v>33</v>
      </c>
    </row>
    <row r="239" spans="1:24" x14ac:dyDescent="0.25">
      <c r="A239" t="s">
        <v>24</v>
      </c>
      <c r="B239">
        <v>951</v>
      </c>
      <c r="C239">
        <v>144</v>
      </c>
      <c r="D239" t="s">
        <v>826</v>
      </c>
      <c r="E239" t="s">
        <v>818</v>
      </c>
      <c r="F239" t="s">
        <v>827</v>
      </c>
      <c r="G239" t="s">
        <v>828</v>
      </c>
      <c r="I239" t="s">
        <v>199</v>
      </c>
      <c r="M239" t="s">
        <v>220</v>
      </c>
      <c r="N239" s="2" t="s">
        <v>235</v>
      </c>
      <c r="O239" t="s">
        <v>202</v>
      </c>
      <c r="P239" t="s">
        <v>71</v>
      </c>
      <c r="Q239" s="2" t="s">
        <v>224</v>
      </c>
      <c r="S239" t="s">
        <v>204</v>
      </c>
      <c r="T239" t="s">
        <v>195</v>
      </c>
      <c r="W239" t="s">
        <v>33</v>
      </c>
    </row>
    <row r="240" spans="1:24" x14ac:dyDescent="0.25">
      <c r="A240" t="s">
        <v>24</v>
      </c>
      <c r="B240">
        <v>952</v>
      </c>
      <c r="C240">
        <v>37</v>
      </c>
      <c r="D240" t="s">
        <v>829</v>
      </c>
      <c r="E240" t="s">
        <v>818</v>
      </c>
      <c r="F240" t="s">
        <v>830</v>
      </c>
      <c r="G240" t="s">
        <v>831</v>
      </c>
      <c r="I240" t="s">
        <v>27</v>
      </c>
      <c r="M240" t="s">
        <v>832</v>
      </c>
      <c r="N240" s="2" t="s">
        <v>833</v>
      </c>
      <c r="O240" t="s">
        <v>834</v>
      </c>
      <c r="P240" t="s">
        <v>71</v>
      </c>
      <c r="Q240" s="2" t="s">
        <v>254</v>
      </c>
      <c r="S240" t="s">
        <v>268</v>
      </c>
      <c r="W240" t="s">
        <v>33</v>
      </c>
    </row>
    <row r="241" spans="1:24" x14ac:dyDescent="0.25">
      <c r="A241" t="s">
        <v>24</v>
      </c>
      <c r="B241">
        <v>953</v>
      </c>
      <c r="C241">
        <v>118</v>
      </c>
      <c r="D241" t="s">
        <v>835</v>
      </c>
      <c r="E241" t="s">
        <v>818</v>
      </c>
      <c r="F241" t="s">
        <v>836</v>
      </c>
      <c r="G241" t="s">
        <v>837</v>
      </c>
      <c r="I241" t="s">
        <v>74</v>
      </c>
      <c r="M241" t="s">
        <v>838</v>
      </c>
      <c r="N241" t="s">
        <v>839</v>
      </c>
      <c r="O241" t="s">
        <v>840</v>
      </c>
      <c r="P241" t="s">
        <v>71</v>
      </c>
      <c r="Q241" s="2" t="s">
        <v>841</v>
      </c>
      <c r="S241" t="s">
        <v>33</v>
      </c>
      <c r="W241" t="s">
        <v>33</v>
      </c>
    </row>
    <row r="242" spans="1:24" x14ac:dyDescent="0.25">
      <c r="A242" t="s">
        <v>24</v>
      </c>
      <c r="B242">
        <v>954</v>
      </c>
      <c r="C242">
        <v>38</v>
      </c>
      <c r="D242" t="s">
        <v>842</v>
      </c>
      <c r="E242" t="s">
        <v>818</v>
      </c>
      <c r="I242" t="s">
        <v>27</v>
      </c>
      <c r="M242" t="s">
        <v>832</v>
      </c>
      <c r="N242" s="2" t="s">
        <v>833</v>
      </c>
      <c r="O242" t="s">
        <v>834</v>
      </c>
      <c r="P242" t="s">
        <v>71</v>
      </c>
      <c r="Q242" s="2" t="s">
        <v>254</v>
      </c>
      <c r="S242" t="s">
        <v>268</v>
      </c>
      <c r="W242" t="s">
        <v>33</v>
      </c>
    </row>
    <row r="243" spans="1:24" x14ac:dyDescent="0.25">
      <c r="A243" t="s">
        <v>24</v>
      </c>
      <c r="B243">
        <v>955</v>
      </c>
      <c r="C243">
        <v>56</v>
      </c>
      <c r="D243" t="s">
        <v>843</v>
      </c>
      <c r="E243" t="s">
        <v>818</v>
      </c>
      <c r="I243" t="s">
        <v>74</v>
      </c>
      <c r="M243" t="s">
        <v>844</v>
      </c>
      <c r="N243" t="s">
        <v>845</v>
      </c>
      <c r="O243" t="s">
        <v>209</v>
      </c>
      <c r="P243" t="s">
        <v>71</v>
      </c>
      <c r="Q243" s="2" t="s">
        <v>210</v>
      </c>
      <c r="S243" t="s">
        <v>211</v>
      </c>
      <c r="W243" t="s">
        <v>33</v>
      </c>
    </row>
    <row r="244" spans="1:24" x14ac:dyDescent="0.25">
      <c r="A244" t="s">
        <v>24</v>
      </c>
      <c r="B244">
        <v>956</v>
      </c>
      <c r="C244">
        <v>306</v>
      </c>
      <c r="D244" t="s">
        <v>846</v>
      </c>
      <c r="E244" t="s">
        <v>847</v>
      </c>
      <c r="I244" t="s">
        <v>74</v>
      </c>
      <c r="M244" t="s">
        <v>848</v>
      </c>
      <c r="P244" t="s">
        <v>71</v>
      </c>
      <c r="Q244" s="2" t="s">
        <v>849</v>
      </c>
      <c r="W244" t="s">
        <v>33</v>
      </c>
    </row>
    <row r="245" spans="1:24" x14ac:dyDescent="0.25">
      <c r="A245" t="s">
        <v>24</v>
      </c>
      <c r="B245">
        <v>957</v>
      </c>
      <c r="C245">
        <v>21</v>
      </c>
      <c r="D245" t="s">
        <v>850</v>
      </c>
      <c r="E245" t="s">
        <v>847</v>
      </c>
      <c r="F245" t="s">
        <v>67</v>
      </c>
      <c r="I245" t="s">
        <v>27</v>
      </c>
      <c r="M245" t="s">
        <v>251</v>
      </c>
      <c r="N245" t="s">
        <v>851</v>
      </c>
      <c r="O245" t="s">
        <v>657</v>
      </c>
      <c r="P245" t="s">
        <v>71</v>
      </c>
      <c r="Q245" s="2" t="s">
        <v>254</v>
      </c>
      <c r="S245" t="s">
        <v>255</v>
      </c>
      <c r="W245" t="s">
        <v>33</v>
      </c>
    </row>
    <row r="246" spans="1:24" x14ac:dyDescent="0.25">
      <c r="A246" t="s">
        <v>24</v>
      </c>
      <c r="B246">
        <v>958</v>
      </c>
      <c r="C246">
        <v>137</v>
      </c>
      <c r="D246" t="s">
        <v>852</v>
      </c>
      <c r="E246" t="s">
        <v>853</v>
      </c>
      <c r="F246" t="s">
        <v>854</v>
      </c>
      <c r="G246" t="s">
        <v>855</v>
      </c>
      <c r="I246" t="s">
        <v>199</v>
      </c>
      <c r="M246" t="s">
        <v>200</v>
      </c>
      <c r="N246" s="2" t="s">
        <v>246</v>
      </c>
      <c r="O246" t="s">
        <v>657</v>
      </c>
      <c r="P246" t="s">
        <v>71</v>
      </c>
      <c r="Q246" s="2" t="s">
        <v>203</v>
      </c>
      <c r="S246" t="s">
        <v>204</v>
      </c>
      <c r="W246" t="s">
        <v>33</v>
      </c>
    </row>
    <row r="247" spans="1:24" x14ac:dyDescent="0.25">
      <c r="A247" t="s">
        <v>24</v>
      </c>
      <c r="B247">
        <v>959</v>
      </c>
      <c r="C247">
        <v>20</v>
      </c>
      <c r="D247" t="s">
        <v>856</v>
      </c>
      <c r="E247" t="s">
        <v>853</v>
      </c>
      <c r="F247" t="s">
        <v>854</v>
      </c>
      <c r="G247" t="s">
        <v>855</v>
      </c>
      <c r="I247" t="s">
        <v>27</v>
      </c>
      <c r="M247" t="s">
        <v>857</v>
      </c>
      <c r="N247" t="s">
        <v>858</v>
      </c>
      <c r="O247" t="s">
        <v>859</v>
      </c>
      <c r="P247" t="s">
        <v>71</v>
      </c>
      <c r="Q247" s="2" t="s">
        <v>291</v>
      </c>
      <c r="S247" t="s">
        <v>292</v>
      </c>
      <c r="W247" t="s">
        <v>33</v>
      </c>
    </row>
    <row r="248" spans="1:24" x14ac:dyDescent="0.25">
      <c r="A248" t="s">
        <v>24</v>
      </c>
      <c r="B248">
        <v>960</v>
      </c>
      <c r="C248">
        <v>550</v>
      </c>
      <c r="D248" t="s">
        <v>860</v>
      </c>
      <c r="E248" t="s">
        <v>861</v>
      </c>
      <c r="F248" t="s">
        <v>862</v>
      </c>
      <c r="G248" t="s">
        <v>863</v>
      </c>
      <c r="I248" t="s">
        <v>27</v>
      </c>
      <c r="M248" t="s">
        <v>80</v>
      </c>
      <c r="N248" t="s">
        <v>81</v>
      </c>
      <c r="O248" t="s">
        <v>864</v>
      </c>
      <c r="P248" t="s">
        <v>71</v>
      </c>
      <c r="Q248" s="2" t="s">
        <v>83</v>
      </c>
      <c r="S248" t="s">
        <v>84</v>
      </c>
      <c r="T248" t="s">
        <v>33</v>
      </c>
      <c r="W248" t="s">
        <v>33</v>
      </c>
    </row>
    <row r="249" spans="1:24" x14ac:dyDescent="0.25">
      <c r="A249" t="s">
        <v>24</v>
      </c>
      <c r="B249">
        <v>961</v>
      </c>
      <c r="C249">
        <v>8</v>
      </c>
      <c r="D249" t="s">
        <v>865</v>
      </c>
      <c r="E249" t="s">
        <v>861</v>
      </c>
      <c r="F249" t="s">
        <v>862</v>
      </c>
      <c r="G249" t="s">
        <v>863</v>
      </c>
      <c r="I249" t="s">
        <v>27</v>
      </c>
      <c r="M249" t="s">
        <v>832</v>
      </c>
      <c r="N249" s="2" t="s">
        <v>833</v>
      </c>
      <c r="O249" t="s">
        <v>834</v>
      </c>
      <c r="P249" t="s">
        <v>71</v>
      </c>
      <c r="Q249" s="2" t="s">
        <v>254</v>
      </c>
      <c r="S249" t="s">
        <v>255</v>
      </c>
      <c r="W249" t="s">
        <v>33</v>
      </c>
    </row>
    <row r="250" spans="1:24" x14ac:dyDescent="0.25">
      <c r="A250" t="s">
        <v>24</v>
      </c>
      <c r="B250">
        <v>962</v>
      </c>
      <c r="C250">
        <v>15</v>
      </c>
      <c r="D250" t="s">
        <v>866</v>
      </c>
      <c r="E250" t="s">
        <v>867</v>
      </c>
      <c r="F250" t="s">
        <v>868</v>
      </c>
      <c r="G250" t="s">
        <v>528</v>
      </c>
      <c r="I250" t="s">
        <v>27</v>
      </c>
      <c r="M250" t="s">
        <v>857</v>
      </c>
      <c r="N250" t="s">
        <v>869</v>
      </c>
      <c r="P250" t="s">
        <v>71</v>
      </c>
      <c r="Q250" s="2" t="s">
        <v>291</v>
      </c>
      <c r="S250" t="s">
        <v>292</v>
      </c>
      <c r="W250" t="s">
        <v>33</v>
      </c>
    </row>
    <row r="251" spans="1:24" x14ac:dyDescent="0.25">
      <c r="A251" t="s">
        <v>24</v>
      </c>
      <c r="B251">
        <v>963</v>
      </c>
      <c r="C251">
        <v>419</v>
      </c>
      <c r="D251" t="s">
        <v>870</v>
      </c>
      <c r="E251" t="s">
        <v>867</v>
      </c>
      <c r="F251" t="s">
        <v>871</v>
      </c>
      <c r="I251" t="s">
        <v>343</v>
      </c>
      <c r="M251" t="s">
        <v>872</v>
      </c>
      <c r="N251" s="2" t="s">
        <v>873</v>
      </c>
      <c r="O251" t="s">
        <v>874</v>
      </c>
      <c r="P251" t="s">
        <v>71</v>
      </c>
      <c r="Q251" s="2" t="s">
        <v>875</v>
      </c>
      <c r="S251" t="s">
        <v>53</v>
      </c>
      <c r="T251" t="s">
        <v>33</v>
      </c>
      <c r="W251" t="s">
        <v>33</v>
      </c>
    </row>
    <row r="252" spans="1:24" x14ac:dyDescent="0.25">
      <c r="A252" t="s">
        <v>24</v>
      </c>
      <c r="B252">
        <v>964</v>
      </c>
      <c r="C252">
        <v>170</v>
      </c>
      <c r="D252" t="s">
        <v>876</v>
      </c>
      <c r="E252" t="s">
        <v>877</v>
      </c>
      <c r="F252" t="s">
        <v>878</v>
      </c>
      <c r="G252" t="s">
        <v>879</v>
      </c>
      <c r="I252" t="s">
        <v>74</v>
      </c>
      <c r="M252" t="s">
        <v>880</v>
      </c>
      <c r="N252" t="s">
        <v>524</v>
      </c>
      <c r="O252" t="s">
        <v>881</v>
      </c>
      <c r="P252" t="s">
        <v>493</v>
      </c>
      <c r="Q252" s="2" t="s">
        <v>882</v>
      </c>
      <c r="S252" t="s">
        <v>883</v>
      </c>
      <c r="T252" t="s">
        <v>789</v>
      </c>
      <c r="W252" t="s">
        <v>33</v>
      </c>
      <c r="X252" t="s">
        <v>884</v>
      </c>
    </row>
    <row r="253" spans="1:24" x14ac:dyDescent="0.25">
      <c r="A253" t="s">
        <v>24</v>
      </c>
      <c r="B253">
        <v>965</v>
      </c>
      <c r="C253">
        <v>1</v>
      </c>
      <c r="D253" t="s">
        <v>885</v>
      </c>
      <c r="E253" t="s">
        <v>886</v>
      </c>
      <c r="F253" t="s">
        <v>887</v>
      </c>
      <c r="G253" t="s">
        <v>888</v>
      </c>
      <c r="I253" t="s">
        <v>27</v>
      </c>
      <c r="M253" t="s">
        <v>288</v>
      </c>
      <c r="N253" s="2" t="s">
        <v>289</v>
      </c>
      <c r="O253" t="s">
        <v>290</v>
      </c>
      <c r="P253" t="s">
        <v>71</v>
      </c>
      <c r="Q253" s="2" t="s">
        <v>291</v>
      </c>
      <c r="S253" t="s">
        <v>292</v>
      </c>
      <c r="W253" t="s">
        <v>33</v>
      </c>
    </row>
    <row r="254" spans="1:24" x14ac:dyDescent="0.25">
      <c r="A254" t="s">
        <v>24</v>
      </c>
      <c r="B254">
        <v>966</v>
      </c>
      <c r="C254">
        <v>212</v>
      </c>
      <c r="D254" t="s">
        <v>889</v>
      </c>
      <c r="E254" t="s">
        <v>890</v>
      </c>
      <c r="F254" t="s">
        <v>891</v>
      </c>
      <c r="G254" t="s">
        <v>892</v>
      </c>
      <c r="I254" t="s">
        <v>47</v>
      </c>
      <c r="M254" t="s">
        <v>893</v>
      </c>
      <c r="N254" t="s">
        <v>894</v>
      </c>
      <c r="O254" t="s">
        <v>895</v>
      </c>
      <c r="P254" t="s">
        <v>71</v>
      </c>
      <c r="Q254" s="2" t="s">
        <v>896</v>
      </c>
      <c r="S254" t="s">
        <v>434</v>
      </c>
      <c r="T254" t="s">
        <v>789</v>
      </c>
      <c r="W254" t="s">
        <v>33</v>
      </c>
    </row>
    <row r="255" spans="1:24" x14ac:dyDescent="0.25">
      <c r="A255" t="s">
        <v>24</v>
      </c>
      <c r="B255">
        <v>967</v>
      </c>
      <c r="C255">
        <v>117</v>
      </c>
      <c r="D255" t="s">
        <v>897</v>
      </c>
      <c r="E255" t="s">
        <v>890</v>
      </c>
      <c r="F255" t="s">
        <v>891</v>
      </c>
      <c r="G255" t="s">
        <v>892</v>
      </c>
      <c r="I255" t="s">
        <v>74</v>
      </c>
      <c r="M255" t="s">
        <v>422</v>
      </c>
      <c r="N255" t="s">
        <v>423</v>
      </c>
      <c r="P255" t="s">
        <v>31</v>
      </c>
      <c r="Q255" s="2" t="s">
        <v>425</v>
      </c>
      <c r="S255" t="s">
        <v>33</v>
      </c>
      <c r="W255" t="s">
        <v>33</v>
      </c>
    </row>
    <row r="256" spans="1:24" x14ac:dyDescent="0.25">
      <c r="A256" t="s">
        <v>24</v>
      </c>
      <c r="B256">
        <v>968</v>
      </c>
      <c r="C256">
        <v>90</v>
      </c>
      <c r="D256" t="s">
        <v>898</v>
      </c>
      <c r="E256" t="s">
        <v>890</v>
      </c>
      <c r="F256" t="s">
        <v>67</v>
      </c>
      <c r="I256" t="s">
        <v>74</v>
      </c>
      <c r="M256" t="s">
        <v>899</v>
      </c>
      <c r="N256" t="s">
        <v>900</v>
      </c>
      <c r="O256" t="s">
        <v>901</v>
      </c>
      <c r="P256" t="s">
        <v>654</v>
      </c>
      <c r="Q256" s="2" t="s">
        <v>902</v>
      </c>
      <c r="S256" t="s">
        <v>903</v>
      </c>
      <c r="W256" t="s">
        <v>33</v>
      </c>
    </row>
    <row r="257" spans="1:23" x14ac:dyDescent="0.25">
      <c r="A257" t="s">
        <v>24</v>
      </c>
      <c r="B257">
        <v>969</v>
      </c>
      <c r="C257">
        <v>549</v>
      </c>
      <c r="D257" t="s">
        <v>898</v>
      </c>
      <c r="E257" t="s">
        <v>890</v>
      </c>
      <c r="F257" t="s">
        <v>67</v>
      </c>
      <c r="I257" t="s">
        <v>27</v>
      </c>
      <c r="M257" t="s">
        <v>80</v>
      </c>
      <c r="N257" t="s">
        <v>81</v>
      </c>
      <c r="O257" t="s">
        <v>904</v>
      </c>
      <c r="P257" t="s">
        <v>472</v>
      </c>
      <c r="Q257" s="2" t="s">
        <v>83</v>
      </c>
      <c r="S257" t="s">
        <v>84</v>
      </c>
      <c r="T257" t="s">
        <v>33</v>
      </c>
      <c r="W257" t="s">
        <v>33</v>
      </c>
    </row>
    <row r="258" spans="1:23" x14ac:dyDescent="0.25">
      <c r="A258" t="s">
        <v>24</v>
      </c>
      <c r="B258">
        <v>970</v>
      </c>
      <c r="C258">
        <v>418</v>
      </c>
      <c r="D258" t="s">
        <v>905</v>
      </c>
      <c r="E258" t="s">
        <v>906</v>
      </c>
      <c r="F258" t="s">
        <v>907</v>
      </c>
      <c r="G258" t="s">
        <v>908</v>
      </c>
      <c r="I258" t="s">
        <v>343</v>
      </c>
      <c r="M258" t="s">
        <v>872</v>
      </c>
      <c r="N258" s="2" t="s">
        <v>873</v>
      </c>
      <c r="O258" t="s">
        <v>874</v>
      </c>
      <c r="P258" t="s">
        <v>71</v>
      </c>
      <c r="Q258" s="2" t="s">
        <v>875</v>
      </c>
      <c r="S258" t="s">
        <v>53</v>
      </c>
      <c r="T258" t="s">
        <v>33</v>
      </c>
      <c r="W258" t="s">
        <v>33</v>
      </c>
    </row>
    <row r="259" spans="1:23" x14ac:dyDescent="0.25">
      <c r="A259" t="s">
        <v>24</v>
      </c>
      <c r="B259">
        <v>971</v>
      </c>
      <c r="C259">
        <v>5</v>
      </c>
      <c r="D259" t="s">
        <v>909</v>
      </c>
      <c r="E259" t="s">
        <v>906</v>
      </c>
      <c r="F259" t="s">
        <v>907</v>
      </c>
      <c r="G259" t="s">
        <v>908</v>
      </c>
      <c r="I259" t="s">
        <v>27</v>
      </c>
      <c r="M259" t="s">
        <v>910</v>
      </c>
      <c r="N259" s="2" t="s">
        <v>911</v>
      </c>
      <c r="O259" t="s">
        <v>912</v>
      </c>
      <c r="P259" t="s">
        <v>913</v>
      </c>
      <c r="Q259" s="2" t="s">
        <v>291</v>
      </c>
      <c r="S259" t="s">
        <v>292</v>
      </c>
      <c r="W259" t="s">
        <v>33</v>
      </c>
    </row>
    <row r="260" spans="1:23" x14ac:dyDescent="0.25">
      <c r="A260" t="s">
        <v>24</v>
      </c>
      <c r="B260">
        <v>972</v>
      </c>
      <c r="C260">
        <v>420</v>
      </c>
      <c r="D260" t="s">
        <v>914</v>
      </c>
      <c r="E260" t="s">
        <v>906</v>
      </c>
      <c r="F260" t="s">
        <v>915</v>
      </c>
      <c r="G260" t="s">
        <v>46</v>
      </c>
      <c r="I260" t="s">
        <v>343</v>
      </c>
      <c r="M260" t="s">
        <v>872</v>
      </c>
      <c r="N260" s="2" t="s">
        <v>873</v>
      </c>
      <c r="O260" t="s">
        <v>874</v>
      </c>
      <c r="P260" t="s">
        <v>916</v>
      </c>
      <c r="Q260" s="2" t="s">
        <v>875</v>
      </c>
      <c r="S260" t="s">
        <v>53</v>
      </c>
      <c r="T260" t="s">
        <v>33</v>
      </c>
      <c r="W260" t="s">
        <v>33</v>
      </c>
    </row>
    <row r="261" spans="1:23" x14ac:dyDescent="0.25">
      <c r="A261" t="s">
        <v>24</v>
      </c>
      <c r="B261">
        <v>973</v>
      </c>
      <c r="C261">
        <v>6</v>
      </c>
      <c r="D261" t="s">
        <v>917</v>
      </c>
      <c r="E261" t="s">
        <v>906</v>
      </c>
      <c r="F261" t="s">
        <v>915</v>
      </c>
      <c r="G261" t="s">
        <v>46</v>
      </c>
      <c r="I261" t="s">
        <v>27</v>
      </c>
      <c r="M261" t="s">
        <v>910</v>
      </c>
      <c r="N261" s="2" t="s">
        <v>911</v>
      </c>
      <c r="O261" t="s">
        <v>912</v>
      </c>
      <c r="P261" t="s">
        <v>63</v>
      </c>
      <c r="Q261" s="2" t="s">
        <v>291</v>
      </c>
      <c r="S261" t="s">
        <v>268</v>
      </c>
      <c r="W261" t="s">
        <v>33</v>
      </c>
    </row>
    <row r="262" spans="1:23" x14ac:dyDescent="0.25">
      <c r="A262" t="s">
        <v>24</v>
      </c>
      <c r="B262">
        <v>974</v>
      </c>
      <c r="C262">
        <v>152</v>
      </c>
      <c r="D262" t="s">
        <v>918</v>
      </c>
      <c r="E262" t="s">
        <v>919</v>
      </c>
      <c r="F262" t="s">
        <v>920</v>
      </c>
      <c r="I262" t="s">
        <v>199</v>
      </c>
      <c r="M262" t="s">
        <v>220</v>
      </c>
      <c r="N262" s="2" t="s">
        <v>235</v>
      </c>
      <c r="O262" t="s">
        <v>222</v>
      </c>
      <c r="P262" t="s">
        <v>71</v>
      </c>
      <c r="Q262" s="2" t="s">
        <v>224</v>
      </c>
      <c r="S262" t="s">
        <v>204</v>
      </c>
      <c r="W262" t="s">
        <v>33</v>
      </c>
    </row>
    <row r="263" spans="1:23" x14ac:dyDescent="0.25">
      <c r="A263" t="s">
        <v>24</v>
      </c>
      <c r="B263">
        <v>975</v>
      </c>
      <c r="C263">
        <v>143</v>
      </c>
      <c r="D263" t="s">
        <v>5970</v>
      </c>
      <c r="E263" t="s">
        <v>798</v>
      </c>
      <c r="F263" t="s">
        <v>799</v>
      </c>
      <c r="G263" t="s">
        <v>921</v>
      </c>
      <c r="I263" t="s">
        <v>199</v>
      </c>
      <c r="M263" t="s">
        <v>922</v>
      </c>
      <c r="N263" s="2" t="s">
        <v>923</v>
      </c>
      <c r="O263" t="s">
        <v>924</v>
      </c>
      <c r="P263" t="s">
        <v>623</v>
      </c>
      <c r="Q263" s="2" t="s">
        <v>203</v>
      </c>
      <c r="S263" t="s">
        <v>204</v>
      </c>
      <c r="T263" t="s">
        <v>33</v>
      </c>
      <c r="W263" t="s">
        <v>33</v>
      </c>
    </row>
    <row r="264" spans="1:23" x14ac:dyDescent="0.25">
      <c r="A264" t="s">
        <v>24</v>
      </c>
      <c r="B264">
        <v>976</v>
      </c>
      <c r="C264">
        <v>16</v>
      </c>
      <c r="D264" t="s">
        <v>925</v>
      </c>
      <c r="E264" t="s">
        <v>926</v>
      </c>
      <c r="F264" t="s">
        <v>927</v>
      </c>
      <c r="G264" t="s">
        <v>928</v>
      </c>
      <c r="H264" t="s">
        <v>929</v>
      </c>
      <c r="I264" t="s">
        <v>27</v>
      </c>
      <c r="M264" t="s">
        <v>930</v>
      </c>
      <c r="N264" s="2" t="s">
        <v>931</v>
      </c>
      <c r="O264" t="s">
        <v>932</v>
      </c>
      <c r="P264" t="s">
        <v>623</v>
      </c>
      <c r="Q264" s="2" t="s">
        <v>254</v>
      </c>
      <c r="S264" t="s">
        <v>255</v>
      </c>
      <c r="W264" t="s">
        <v>33</v>
      </c>
    </row>
    <row r="265" spans="1:23" x14ac:dyDescent="0.25">
      <c r="A265" t="s">
        <v>24</v>
      </c>
      <c r="B265">
        <v>977</v>
      </c>
      <c r="C265">
        <v>132</v>
      </c>
      <c r="D265" t="s">
        <v>933</v>
      </c>
      <c r="E265" t="s">
        <v>926</v>
      </c>
      <c r="F265" t="s">
        <v>927</v>
      </c>
      <c r="G265" t="s">
        <v>928</v>
      </c>
      <c r="I265" t="s">
        <v>934</v>
      </c>
      <c r="M265" t="s">
        <v>935</v>
      </c>
      <c r="N265" t="s">
        <v>702</v>
      </c>
      <c r="O265" t="s">
        <v>657</v>
      </c>
      <c r="P265" t="s">
        <v>472</v>
      </c>
      <c r="Q265" s="2" t="s">
        <v>936</v>
      </c>
      <c r="S265" t="s">
        <v>571</v>
      </c>
      <c r="W265" t="s">
        <v>33</v>
      </c>
    </row>
    <row r="266" spans="1:23" x14ac:dyDescent="0.25">
      <c r="A266" t="s">
        <v>24</v>
      </c>
      <c r="B266">
        <v>978</v>
      </c>
      <c r="C266">
        <v>63</v>
      </c>
      <c r="D266" t="s">
        <v>937</v>
      </c>
      <c r="E266" t="s">
        <v>926</v>
      </c>
      <c r="F266" t="s">
        <v>938</v>
      </c>
      <c r="G266" t="s">
        <v>928</v>
      </c>
      <c r="I266" t="s">
        <v>74</v>
      </c>
      <c r="M266" t="s">
        <v>939</v>
      </c>
      <c r="N266" t="s">
        <v>940</v>
      </c>
      <c r="O266" t="s">
        <v>657</v>
      </c>
      <c r="P266" t="s">
        <v>472</v>
      </c>
      <c r="Q266" s="2" t="s">
        <v>78</v>
      </c>
      <c r="S266" t="s">
        <v>79</v>
      </c>
      <c r="W266" t="s">
        <v>33</v>
      </c>
    </row>
    <row r="267" spans="1:23" x14ac:dyDescent="0.25">
      <c r="A267" t="s">
        <v>24</v>
      </c>
      <c r="B267">
        <v>979</v>
      </c>
      <c r="C267">
        <v>130</v>
      </c>
      <c r="D267" t="s">
        <v>937</v>
      </c>
      <c r="E267" t="s">
        <v>926</v>
      </c>
      <c r="F267" t="s">
        <v>938</v>
      </c>
      <c r="G267" t="s">
        <v>928</v>
      </c>
      <c r="I267" t="s">
        <v>941</v>
      </c>
      <c r="M267" t="s">
        <v>942</v>
      </c>
      <c r="O267" t="s">
        <v>657</v>
      </c>
      <c r="P267" t="s">
        <v>472</v>
      </c>
      <c r="Q267" s="2" t="s">
        <v>943</v>
      </c>
      <c r="S267" t="s">
        <v>944</v>
      </c>
      <c r="W267" t="s">
        <v>33</v>
      </c>
    </row>
    <row r="268" spans="1:23" x14ac:dyDescent="0.25">
      <c r="A268" t="s">
        <v>24</v>
      </c>
      <c r="B268">
        <v>980</v>
      </c>
      <c r="C268">
        <v>19</v>
      </c>
      <c r="D268" t="s">
        <v>945</v>
      </c>
      <c r="E268" t="s">
        <v>926</v>
      </c>
      <c r="F268" t="s">
        <v>946</v>
      </c>
      <c r="G268" t="s">
        <v>947</v>
      </c>
      <c r="I268" t="s">
        <v>27</v>
      </c>
      <c r="M268" t="s">
        <v>910</v>
      </c>
      <c r="N268" s="2" t="s">
        <v>911</v>
      </c>
      <c r="O268" t="s">
        <v>912</v>
      </c>
      <c r="P268" t="s">
        <v>948</v>
      </c>
      <c r="Q268" s="2" t="s">
        <v>254</v>
      </c>
      <c r="S268" t="s">
        <v>292</v>
      </c>
      <c r="W268" t="s">
        <v>33</v>
      </c>
    </row>
    <row r="269" spans="1:23" x14ac:dyDescent="0.25">
      <c r="A269" t="s">
        <v>24</v>
      </c>
      <c r="B269">
        <v>981</v>
      </c>
      <c r="C269">
        <v>572</v>
      </c>
      <c r="D269" t="s">
        <v>949</v>
      </c>
      <c r="E269" t="s">
        <v>926</v>
      </c>
      <c r="F269" t="s">
        <v>950</v>
      </c>
      <c r="G269" t="s">
        <v>951</v>
      </c>
      <c r="I269" t="s">
        <v>27</v>
      </c>
      <c r="M269" t="s">
        <v>80</v>
      </c>
      <c r="N269" t="s">
        <v>81</v>
      </c>
      <c r="O269" t="s">
        <v>952</v>
      </c>
      <c r="P269" t="s">
        <v>71</v>
      </c>
      <c r="Q269" s="2" t="s">
        <v>83</v>
      </c>
      <c r="S269" t="s">
        <v>84</v>
      </c>
      <c r="T269" t="s">
        <v>33</v>
      </c>
      <c r="W269" t="s">
        <v>33</v>
      </c>
    </row>
    <row r="270" spans="1:23" x14ac:dyDescent="0.25">
      <c r="A270" t="s">
        <v>24</v>
      </c>
      <c r="B270">
        <v>982</v>
      </c>
      <c r="C270">
        <v>518</v>
      </c>
      <c r="D270" t="s">
        <v>953</v>
      </c>
      <c r="E270" t="s">
        <v>926</v>
      </c>
      <c r="F270" t="s">
        <v>954</v>
      </c>
      <c r="G270" t="s">
        <v>955</v>
      </c>
      <c r="I270" t="s">
        <v>47</v>
      </c>
      <c r="M270" t="s">
        <v>277</v>
      </c>
      <c r="N270" s="2" t="s">
        <v>278</v>
      </c>
      <c r="O270" t="s">
        <v>279</v>
      </c>
      <c r="P270" t="s">
        <v>956</v>
      </c>
      <c r="Q270" s="2" t="s">
        <v>281</v>
      </c>
      <c r="S270" t="s">
        <v>282</v>
      </c>
      <c r="T270" t="s">
        <v>33</v>
      </c>
      <c r="W270" t="s">
        <v>33</v>
      </c>
    </row>
    <row r="271" spans="1:23" x14ac:dyDescent="0.25">
      <c r="A271" t="s">
        <v>24</v>
      </c>
      <c r="B271">
        <v>983</v>
      </c>
      <c r="C271">
        <v>14</v>
      </c>
      <c r="D271" t="s">
        <v>957</v>
      </c>
      <c r="E271" t="s">
        <v>926</v>
      </c>
      <c r="F271" t="s">
        <v>958</v>
      </c>
      <c r="I271" t="s">
        <v>27</v>
      </c>
      <c r="M271" t="s">
        <v>857</v>
      </c>
      <c r="N271" s="2" t="s">
        <v>959</v>
      </c>
      <c r="O271" t="s">
        <v>657</v>
      </c>
      <c r="P271" t="s">
        <v>71</v>
      </c>
      <c r="Q271" s="2" t="s">
        <v>291</v>
      </c>
      <c r="S271" t="s">
        <v>292</v>
      </c>
      <c r="W271" t="s">
        <v>33</v>
      </c>
    </row>
    <row r="272" spans="1:23" x14ac:dyDescent="0.25">
      <c r="A272" t="s">
        <v>24</v>
      </c>
      <c r="B272">
        <v>984</v>
      </c>
      <c r="C272">
        <v>519</v>
      </c>
      <c r="D272" t="s">
        <v>926</v>
      </c>
      <c r="E272" t="s">
        <v>926</v>
      </c>
      <c r="I272" t="s">
        <v>47</v>
      </c>
      <c r="M272" t="s">
        <v>277</v>
      </c>
      <c r="N272" s="2" t="s">
        <v>278</v>
      </c>
      <c r="O272" t="s">
        <v>279</v>
      </c>
      <c r="P272" t="s">
        <v>472</v>
      </c>
      <c r="Q272" s="2" t="s">
        <v>281</v>
      </c>
      <c r="S272" t="s">
        <v>282</v>
      </c>
      <c r="T272" t="s">
        <v>33</v>
      </c>
      <c r="W272" t="s">
        <v>33</v>
      </c>
    </row>
    <row r="273" spans="1:24" x14ac:dyDescent="0.25">
      <c r="A273" t="s">
        <v>24</v>
      </c>
      <c r="B273">
        <v>985</v>
      </c>
      <c r="C273">
        <v>131</v>
      </c>
      <c r="D273" t="s">
        <v>960</v>
      </c>
      <c r="E273" t="s">
        <v>926</v>
      </c>
      <c r="F273" t="s">
        <v>958</v>
      </c>
      <c r="H273" t="s">
        <v>929</v>
      </c>
      <c r="I273" t="s">
        <v>934</v>
      </c>
      <c r="M273" t="s">
        <v>961</v>
      </c>
      <c r="O273" t="s">
        <v>657</v>
      </c>
      <c r="P273" t="s">
        <v>962</v>
      </c>
      <c r="Q273" s="2" t="s">
        <v>963</v>
      </c>
      <c r="S273" t="s">
        <v>964</v>
      </c>
      <c r="W273" t="s">
        <v>33</v>
      </c>
    </row>
    <row r="274" spans="1:24" x14ac:dyDescent="0.25">
      <c r="A274" t="s">
        <v>24</v>
      </c>
      <c r="B274">
        <v>986</v>
      </c>
      <c r="C274">
        <v>205</v>
      </c>
      <c r="D274" t="s">
        <v>960</v>
      </c>
      <c r="E274" t="s">
        <v>926</v>
      </c>
      <c r="F274" t="s">
        <v>958</v>
      </c>
      <c r="I274" t="s">
        <v>47</v>
      </c>
      <c r="M274" t="s">
        <v>439</v>
      </c>
      <c r="N274" t="s">
        <v>440</v>
      </c>
      <c r="O274" t="s">
        <v>441</v>
      </c>
      <c r="P274" t="s">
        <v>390</v>
      </c>
      <c r="Q274" s="2" t="s">
        <v>443</v>
      </c>
      <c r="S274" t="s">
        <v>434</v>
      </c>
      <c r="T274" t="s">
        <v>33</v>
      </c>
      <c r="W274" t="s">
        <v>33</v>
      </c>
      <c r="X274" t="s">
        <v>965</v>
      </c>
    </row>
    <row r="275" spans="1:24" x14ac:dyDescent="0.25">
      <c r="A275" t="s">
        <v>24</v>
      </c>
      <c r="B275">
        <v>987</v>
      </c>
      <c r="C275">
        <v>66</v>
      </c>
      <c r="D275" t="s">
        <v>966</v>
      </c>
      <c r="E275" t="s">
        <v>926</v>
      </c>
      <c r="F275" t="s">
        <v>967</v>
      </c>
      <c r="G275" t="s">
        <v>968</v>
      </c>
      <c r="I275" t="s">
        <v>74</v>
      </c>
      <c r="M275" t="s">
        <v>939</v>
      </c>
      <c r="N275" t="s">
        <v>940</v>
      </c>
      <c r="O275" t="s">
        <v>657</v>
      </c>
      <c r="P275" t="s">
        <v>296</v>
      </c>
      <c r="Q275" s="2" t="s">
        <v>78</v>
      </c>
      <c r="S275" t="s">
        <v>79</v>
      </c>
      <c r="W275" t="s">
        <v>33</v>
      </c>
    </row>
    <row r="276" spans="1:24" x14ac:dyDescent="0.25">
      <c r="A276" t="s">
        <v>24</v>
      </c>
      <c r="B276">
        <v>988</v>
      </c>
      <c r="C276">
        <v>127</v>
      </c>
      <c r="D276" t="s">
        <v>969</v>
      </c>
      <c r="E276" t="s">
        <v>926</v>
      </c>
      <c r="F276" t="s">
        <v>970</v>
      </c>
      <c r="I276" t="s">
        <v>934</v>
      </c>
      <c r="M276" t="s">
        <v>961</v>
      </c>
      <c r="O276" t="s">
        <v>657</v>
      </c>
      <c r="P276" t="s">
        <v>971</v>
      </c>
      <c r="Q276" s="2" t="s">
        <v>972</v>
      </c>
      <c r="S276" t="s">
        <v>964</v>
      </c>
      <c r="W276" t="s">
        <v>33</v>
      </c>
    </row>
    <row r="277" spans="1:24" x14ac:dyDescent="0.25">
      <c r="A277" t="s">
        <v>24</v>
      </c>
      <c r="B277">
        <v>989</v>
      </c>
      <c r="C277">
        <v>36</v>
      </c>
      <c r="D277" t="s">
        <v>973</v>
      </c>
      <c r="E277" t="s">
        <v>926</v>
      </c>
      <c r="F277" t="s">
        <v>974</v>
      </c>
      <c r="G277" t="s">
        <v>975</v>
      </c>
      <c r="I277" t="s">
        <v>27</v>
      </c>
      <c r="M277" t="s">
        <v>910</v>
      </c>
      <c r="N277" s="2" t="s">
        <v>911</v>
      </c>
      <c r="O277" t="s">
        <v>657</v>
      </c>
      <c r="P277" t="s">
        <v>976</v>
      </c>
      <c r="Q277" s="2" t="s">
        <v>291</v>
      </c>
      <c r="S277" t="s">
        <v>268</v>
      </c>
      <c r="W277" t="s">
        <v>33</v>
      </c>
    </row>
    <row r="278" spans="1:24" x14ac:dyDescent="0.25">
      <c r="A278" t="s">
        <v>24</v>
      </c>
      <c r="B278">
        <v>990</v>
      </c>
      <c r="C278">
        <v>129</v>
      </c>
      <c r="D278" t="s">
        <v>977</v>
      </c>
      <c r="E278" t="s">
        <v>926</v>
      </c>
      <c r="F278" t="s">
        <v>978</v>
      </c>
      <c r="I278" t="s">
        <v>934</v>
      </c>
      <c r="M278" t="s">
        <v>961</v>
      </c>
      <c r="O278" t="s">
        <v>657</v>
      </c>
      <c r="P278" t="s">
        <v>71</v>
      </c>
      <c r="Q278" s="2" t="s">
        <v>972</v>
      </c>
      <c r="S278" t="s">
        <v>964</v>
      </c>
      <c r="W278" t="s">
        <v>33</v>
      </c>
    </row>
    <row r="279" spans="1:24" x14ac:dyDescent="0.25">
      <c r="A279" t="s">
        <v>24</v>
      </c>
      <c r="B279">
        <v>991</v>
      </c>
      <c r="C279">
        <v>59</v>
      </c>
      <c r="D279" t="s">
        <v>979</v>
      </c>
      <c r="E279" t="s">
        <v>926</v>
      </c>
      <c r="F279" t="s">
        <v>978</v>
      </c>
      <c r="H279" t="s">
        <v>929</v>
      </c>
      <c r="I279" t="s">
        <v>74</v>
      </c>
      <c r="M279" t="s">
        <v>980</v>
      </c>
      <c r="N279" s="2" t="s">
        <v>981</v>
      </c>
      <c r="O279" t="s">
        <v>657</v>
      </c>
      <c r="P279" t="s">
        <v>982</v>
      </c>
      <c r="Q279" s="2" t="s">
        <v>210</v>
      </c>
      <c r="S279" t="s">
        <v>211</v>
      </c>
      <c r="W279" t="s">
        <v>33</v>
      </c>
    </row>
    <row r="280" spans="1:24" x14ac:dyDescent="0.25">
      <c r="A280" t="s">
        <v>24</v>
      </c>
      <c r="B280">
        <v>992</v>
      </c>
      <c r="C280">
        <v>154</v>
      </c>
      <c r="D280" t="s">
        <v>983</v>
      </c>
      <c r="E280" t="s">
        <v>984</v>
      </c>
      <c r="F280" t="s">
        <v>985</v>
      </c>
      <c r="G280" t="s">
        <v>986</v>
      </c>
      <c r="I280" t="s">
        <v>199</v>
      </c>
      <c r="M280" t="s">
        <v>220</v>
      </c>
      <c r="N280" s="2" t="s">
        <v>235</v>
      </c>
      <c r="O280" t="s">
        <v>222</v>
      </c>
      <c r="P280" t="s">
        <v>71</v>
      </c>
      <c r="Q280" s="2" t="s">
        <v>224</v>
      </c>
      <c r="S280" t="s">
        <v>204</v>
      </c>
      <c r="W280" t="s">
        <v>33</v>
      </c>
    </row>
    <row r="281" spans="1:24" x14ac:dyDescent="0.25">
      <c r="A281" t="s">
        <v>24</v>
      </c>
      <c r="B281">
        <v>993</v>
      </c>
      <c r="C281">
        <v>150</v>
      </c>
      <c r="D281" t="s">
        <v>987</v>
      </c>
      <c r="E281" t="s">
        <v>984</v>
      </c>
      <c r="F281" t="s">
        <v>985</v>
      </c>
      <c r="G281" t="s">
        <v>986</v>
      </c>
      <c r="I281" t="s">
        <v>199</v>
      </c>
      <c r="M281" t="s">
        <v>988</v>
      </c>
      <c r="O281" t="s">
        <v>989</v>
      </c>
      <c r="P281" t="s">
        <v>71</v>
      </c>
      <c r="Q281" s="2" t="s">
        <v>224</v>
      </c>
      <c r="S281" t="s">
        <v>204</v>
      </c>
      <c r="T281" t="s">
        <v>195</v>
      </c>
      <c r="W281" t="s">
        <v>33</v>
      </c>
    </row>
    <row r="282" spans="1:24" x14ac:dyDescent="0.25">
      <c r="A282" t="s">
        <v>24</v>
      </c>
      <c r="B282">
        <v>994</v>
      </c>
      <c r="C282">
        <v>155</v>
      </c>
      <c r="D282" t="s">
        <v>990</v>
      </c>
      <c r="E282" t="s">
        <v>984</v>
      </c>
      <c r="F282" t="s">
        <v>985</v>
      </c>
      <c r="G282" t="s">
        <v>986</v>
      </c>
      <c r="I282" t="s">
        <v>199</v>
      </c>
      <c r="M282" t="s">
        <v>220</v>
      </c>
      <c r="N282" s="2" t="s">
        <v>235</v>
      </c>
      <c r="O282" t="s">
        <v>222</v>
      </c>
      <c r="P282" t="s">
        <v>63</v>
      </c>
      <c r="Q282" s="2" t="s">
        <v>224</v>
      </c>
      <c r="S282" t="s">
        <v>204</v>
      </c>
      <c r="W282" t="s">
        <v>33</v>
      </c>
    </row>
    <row r="283" spans="1:24" x14ac:dyDescent="0.25">
      <c r="A283" t="s">
        <v>24</v>
      </c>
      <c r="B283">
        <v>995</v>
      </c>
      <c r="C283">
        <v>145</v>
      </c>
      <c r="D283" t="s">
        <v>991</v>
      </c>
      <c r="E283" t="s">
        <v>984</v>
      </c>
      <c r="F283" t="s">
        <v>992</v>
      </c>
      <c r="G283" t="s">
        <v>993</v>
      </c>
      <c r="I283" t="s">
        <v>199</v>
      </c>
      <c r="M283" t="s">
        <v>200</v>
      </c>
      <c r="N283" s="2" t="s">
        <v>246</v>
      </c>
      <c r="O283" t="s">
        <v>202</v>
      </c>
      <c r="P283" t="s">
        <v>71</v>
      </c>
      <c r="Q283" s="2" t="s">
        <v>203</v>
      </c>
      <c r="S283" t="s">
        <v>204</v>
      </c>
      <c r="T283" t="s">
        <v>195</v>
      </c>
      <c r="W283" t="s">
        <v>33</v>
      </c>
    </row>
    <row r="284" spans="1:24" x14ac:dyDescent="0.25">
      <c r="A284" t="s">
        <v>24</v>
      </c>
      <c r="B284">
        <v>996</v>
      </c>
      <c r="C284">
        <v>135</v>
      </c>
      <c r="D284" t="s">
        <v>994</v>
      </c>
      <c r="E284" t="s">
        <v>984</v>
      </c>
      <c r="F284" t="s">
        <v>995</v>
      </c>
      <c r="I284" t="s">
        <v>199</v>
      </c>
      <c r="M284" t="s">
        <v>996</v>
      </c>
      <c r="N284" s="2" t="s">
        <v>997</v>
      </c>
      <c r="O284" t="s">
        <v>998</v>
      </c>
      <c r="P284" t="s">
        <v>71</v>
      </c>
      <c r="Q284" s="2" t="s">
        <v>203</v>
      </c>
      <c r="S284" t="s">
        <v>204</v>
      </c>
      <c r="W284" t="s">
        <v>33</v>
      </c>
    </row>
    <row r="285" spans="1:24" x14ac:dyDescent="0.25">
      <c r="A285" t="s">
        <v>24</v>
      </c>
      <c r="B285">
        <v>997</v>
      </c>
      <c r="C285">
        <v>158</v>
      </c>
      <c r="D285" t="s">
        <v>999</v>
      </c>
      <c r="E285" t="s">
        <v>984</v>
      </c>
      <c r="I285" t="s">
        <v>199</v>
      </c>
      <c r="M285" t="s">
        <v>988</v>
      </c>
      <c r="O285" t="s">
        <v>1000</v>
      </c>
      <c r="P285" t="s">
        <v>71</v>
      </c>
      <c r="Q285" s="2" t="s">
        <v>224</v>
      </c>
      <c r="S285" t="s">
        <v>204</v>
      </c>
      <c r="W285" t="s">
        <v>33</v>
      </c>
    </row>
    <row r="286" spans="1:24" x14ac:dyDescent="0.25">
      <c r="A286" t="s">
        <v>24</v>
      </c>
      <c r="B286">
        <v>998</v>
      </c>
      <c r="C286">
        <v>133</v>
      </c>
      <c r="D286" t="s">
        <v>1001</v>
      </c>
      <c r="E286" t="s">
        <v>1002</v>
      </c>
      <c r="F286" t="s">
        <v>1003</v>
      </c>
      <c r="G286" t="s">
        <v>951</v>
      </c>
      <c r="I286" t="s">
        <v>199</v>
      </c>
      <c r="M286" t="s">
        <v>220</v>
      </c>
      <c r="N286" t="s">
        <v>221</v>
      </c>
      <c r="O286" t="s">
        <v>222</v>
      </c>
      <c r="P286" t="s">
        <v>71</v>
      </c>
      <c r="Q286" s="2" t="s">
        <v>224</v>
      </c>
      <c r="S286" t="s">
        <v>204</v>
      </c>
      <c r="W286" t="s">
        <v>33</v>
      </c>
    </row>
    <row r="287" spans="1:24" x14ac:dyDescent="0.25">
      <c r="A287" t="s">
        <v>24</v>
      </c>
      <c r="B287">
        <v>999</v>
      </c>
      <c r="C287">
        <v>128</v>
      </c>
      <c r="D287" t="s">
        <v>1004</v>
      </c>
      <c r="E287" t="s">
        <v>1002</v>
      </c>
      <c r="F287" t="s">
        <v>1005</v>
      </c>
      <c r="I287" t="s">
        <v>199</v>
      </c>
      <c r="M287" t="s">
        <v>988</v>
      </c>
      <c r="N287" t="s">
        <v>221</v>
      </c>
      <c r="O287" t="s">
        <v>989</v>
      </c>
      <c r="P287" t="s">
        <v>71</v>
      </c>
      <c r="Q287" s="2" t="s">
        <v>224</v>
      </c>
      <c r="S287" t="s">
        <v>204</v>
      </c>
      <c r="W287" t="s">
        <v>33</v>
      </c>
    </row>
    <row r="288" spans="1:24" x14ac:dyDescent="0.25">
      <c r="A288" t="s">
        <v>24</v>
      </c>
      <c r="B288">
        <v>1000</v>
      </c>
      <c r="C288">
        <v>255</v>
      </c>
      <c r="D288" t="s">
        <v>1006</v>
      </c>
      <c r="E288" t="s">
        <v>1002</v>
      </c>
      <c r="F288" t="s">
        <v>1007</v>
      </c>
      <c r="I288" t="s">
        <v>27</v>
      </c>
      <c r="M288" t="s">
        <v>192</v>
      </c>
      <c r="N288" t="s">
        <v>653</v>
      </c>
      <c r="O288" t="s">
        <v>194</v>
      </c>
      <c r="P288" t="s">
        <v>346</v>
      </c>
      <c r="Q288" s="2" t="s">
        <v>327</v>
      </c>
      <c r="S288" t="s">
        <v>479</v>
      </c>
      <c r="W288" t="s">
        <v>33</v>
      </c>
    </row>
    <row r="289" spans="1:24" x14ac:dyDescent="0.25">
      <c r="A289" t="s">
        <v>24</v>
      </c>
      <c r="B289">
        <v>1001</v>
      </c>
      <c r="C289">
        <v>60</v>
      </c>
      <c r="D289" t="s">
        <v>1008</v>
      </c>
      <c r="E289" t="s">
        <v>1009</v>
      </c>
      <c r="F289" t="s">
        <v>1010</v>
      </c>
      <c r="G289" t="s">
        <v>1011</v>
      </c>
      <c r="I289" t="s">
        <v>74</v>
      </c>
      <c r="M289" t="s">
        <v>980</v>
      </c>
      <c r="N289" s="2" t="s">
        <v>981</v>
      </c>
      <c r="O289" t="s">
        <v>1012</v>
      </c>
      <c r="P289" t="s">
        <v>654</v>
      </c>
      <c r="Q289" s="2" t="s">
        <v>210</v>
      </c>
      <c r="S289" t="s">
        <v>211</v>
      </c>
      <c r="W289" t="s">
        <v>33</v>
      </c>
    </row>
    <row r="290" spans="1:24" x14ac:dyDescent="0.25">
      <c r="A290" t="s">
        <v>24</v>
      </c>
      <c r="B290">
        <v>1002</v>
      </c>
      <c r="C290">
        <v>256</v>
      </c>
      <c r="D290" t="s">
        <v>1013</v>
      </c>
      <c r="E290" t="s">
        <v>1014</v>
      </c>
      <c r="F290" t="s">
        <v>1015</v>
      </c>
      <c r="I290" t="s">
        <v>27</v>
      </c>
      <c r="M290" t="s">
        <v>652</v>
      </c>
      <c r="N290" t="s">
        <v>653</v>
      </c>
      <c r="O290" t="s">
        <v>194</v>
      </c>
      <c r="P290" t="s">
        <v>1016</v>
      </c>
      <c r="Q290" s="2" t="s">
        <v>327</v>
      </c>
      <c r="S290" t="s">
        <v>479</v>
      </c>
      <c r="W290" t="s">
        <v>33</v>
      </c>
    </row>
    <row r="291" spans="1:24" x14ac:dyDescent="0.25">
      <c r="A291" t="s">
        <v>24</v>
      </c>
      <c r="B291">
        <v>1003</v>
      </c>
      <c r="C291">
        <v>291</v>
      </c>
      <c r="D291" t="s">
        <v>1017</v>
      </c>
      <c r="E291" t="s">
        <v>1018</v>
      </c>
      <c r="F291" t="s">
        <v>67</v>
      </c>
      <c r="I291" t="s">
        <v>27</v>
      </c>
      <c r="M291" t="s">
        <v>1019</v>
      </c>
      <c r="N291" t="s">
        <v>653</v>
      </c>
      <c r="O291" t="s">
        <v>1020</v>
      </c>
      <c r="P291" t="s">
        <v>669</v>
      </c>
      <c r="Q291" s="2" t="s">
        <v>327</v>
      </c>
      <c r="S291" t="s">
        <v>312</v>
      </c>
      <c r="W291" t="s">
        <v>33</v>
      </c>
    </row>
    <row r="292" spans="1:24" x14ac:dyDescent="0.25">
      <c r="A292" t="s">
        <v>24</v>
      </c>
      <c r="B292">
        <v>1004</v>
      </c>
      <c r="C292">
        <v>184</v>
      </c>
      <c r="D292" t="s">
        <v>1021</v>
      </c>
      <c r="E292" t="s">
        <v>1022</v>
      </c>
      <c r="F292" t="s">
        <v>1023</v>
      </c>
      <c r="I292" t="s">
        <v>27</v>
      </c>
      <c r="M292" t="s">
        <v>38</v>
      </c>
      <c r="N292" s="2" t="s">
        <v>259</v>
      </c>
      <c r="O292" t="s">
        <v>1024</v>
      </c>
      <c r="P292" t="s">
        <v>1016</v>
      </c>
      <c r="Q292" s="2" t="s">
        <v>41</v>
      </c>
      <c r="S292" t="s">
        <v>42</v>
      </c>
      <c r="T292" t="s">
        <v>33</v>
      </c>
      <c r="W292" t="s">
        <v>33</v>
      </c>
      <c r="X292" t="s">
        <v>1025</v>
      </c>
    </row>
    <row r="293" spans="1:24" x14ac:dyDescent="0.25">
      <c r="A293" t="s">
        <v>24</v>
      </c>
      <c r="B293">
        <v>1005</v>
      </c>
      <c r="C293">
        <v>463</v>
      </c>
      <c r="D293" t="s">
        <v>1026</v>
      </c>
      <c r="E293" t="s">
        <v>1022</v>
      </c>
      <c r="F293" t="s">
        <v>815</v>
      </c>
      <c r="I293" t="s">
        <v>343</v>
      </c>
      <c r="M293" t="s">
        <v>600</v>
      </c>
      <c r="N293" t="s">
        <v>601</v>
      </c>
      <c r="O293" t="s">
        <v>602</v>
      </c>
      <c r="P293" t="s">
        <v>1027</v>
      </c>
      <c r="Q293" s="2" t="s">
        <v>603</v>
      </c>
      <c r="S293" t="s">
        <v>33</v>
      </c>
      <c r="T293" t="s">
        <v>33</v>
      </c>
      <c r="W293" t="s">
        <v>33</v>
      </c>
    </row>
    <row r="294" spans="1:24" x14ac:dyDescent="0.25">
      <c r="A294" t="s">
        <v>24</v>
      </c>
      <c r="B294">
        <v>1006</v>
      </c>
      <c r="C294">
        <v>257</v>
      </c>
      <c r="D294" t="s">
        <v>1028</v>
      </c>
      <c r="E294" t="s">
        <v>1029</v>
      </c>
      <c r="F294" t="s">
        <v>1030</v>
      </c>
      <c r="I294" t="s">
        <v>27</v>
      </c>
      <c r="M294" t="s">
        <v>309</v>
      </c>
      <c r="N294" s="2" t="s">
        <v>310</v>
      </c>
      <c r="O294" t="s">
        <v>331</v>
      </c>
      <c r="P294" t="s">
        <v>1027</v>
      </c>
      <c r="Q294" s="2" t="s">
        <v>32</v>
      </c>
      <c r="S294" t="s">
        <v>479</v>
      </c>
      <c r="W294" t="s">
        <v>33</v>
      </c>
    </row>
    <row r="295" spans="1:24" x14ac:dyDescent="0.25">
      <c r="A295" t="s">
        <v>24</v>
      </c>
      <c r="B295">
        <v>1007</v>
      </c>
      <c r="C295">
        <v>9</v>
      </c>
      <c r="D295" t="s">
        <v>1031</v>
      </c>
      <c r="E295" t="s">
        <v>1029</v>
      </c>
      <c r="F295" t="s">
        <v>67</v>
      </c>
      <c r="I295" t="s">
        <v>27</v>
      </c>
      <c r="M295" t="s">
        <v>832</v>
      </c>
      <c r="N295" s="2" t="s">
        <v>833</v>
      </c>
      <c r="O295" t="s">
        <v>834</v>
      </c>
      <c r="P295" t="s">
        <v>1016</v>
      </c>
      <c r="Q295" s="2" t="s">
        <v>254</v>
      </c>
      <c r="S295" t="s">
        <v>255</v>
      </c>
      <c r="W295" t="s">
        <v>33</v>
      </c>
    </row>
    <row r="296" spans="1:24" x14ac:dyDescent="0.25">
      <c r="A296" t="s">
        <v>24</v>
      </c>
      <c r="B296">
        <v>1008</v>
      </c>
      <c r="C296">
        <v>156</v>
      </c>
      <c r="D296" t="s">
        <v>1032</v>
      </c>
      <c r="E296" t="s">
        <v>1033</v>
      </c>
      <c r="F296" t="s">
        <v>67</v>
      </c>
      <c r="I296" t="s">
        <v>199</v>
      </c>
      <c r="M296" t="s">
        <v>200</v>
      </c>
      <c r="N296" s="2" t="s">
        <v>246</v>
      </c>
      <c r="O296" t="s">
        <v>1034</v>
      </c>
      <c r="P296" t="s">
        <v>71</v>
      </c>
      <c r="Q296" s="2" t="s">
        <v>203</v>
      </c>
      <c r="S296" t="s">
        <v>204</v>
      </c>
      <c r="W296" t="s">
        <v>33</v>
      </c>
    </row>
    <row r="297" spans="1:24" x14ac:dyDescent="0.25">
      <c r="A297" t="s">
        <v>24</v>
      </c>
      <c r="B297">
        <v>1009</v>
      </c>
      <c r="C297">
        <v>265</v>
      </c>
      <c r="D297" t="s">
        <v>1035</v>
      </c>
      <c r="E297" t="s">
        <v>87</v>
      </c>
      <c r="F297" t="s">
        <v>185</v>
      </c>
      <c r="G297" t="s">
        <v>1036</v>
      </c>
      <c r="I297" t="s">
        <v>27</v>
      </c>
      <c r="M297" t="s">
        <v>192</v>
      </c>
      <c r="N297" s="2" t="s">
        <v>193</v>
      </c>
      <c r="O297" t="s">
        <v>1037</v>
      </c>
      <c r="P297" t="s">
        <v>1038</v>
      </c>
      <c r="Q297" s="2" t="s">
        <v>32</v>
      </c>
      <c r="S297" t="s">
        <v>33</v>
      </c>
      <c r="W297" t="s">
        <v>33</v>
      </c>
    </row>
    <row r="298" spans="1:24" x14ac:dyDescent="0.25">
      <c r="A298" t="s">
        <v>24</v>
      </c>
      <c r="B298">
        <v>1010</v>
      </c>
      <c r="C298">
        <v>266</v>
      </c>
      <c r="D298" t="s">
        <v>1039</v>
      </c>
      <c r="E298" t="s">
        <v>1040</v>
      </c>
      <c r="F298" t="s">
        <v>1041</v>
      </c>
      <c r="G298" t="s">
        <v>1042</v>
      </c>
      <c r="H298" t="s">
        <v>1040</v>
      </c>
      <c r="I298" t="s">
        <v>27</v>
      </c>
      <c r="M298" t="s">
        <v>1043</v>
      </c>
      <c r="N298" s="2" t="s">
        <v>494</v>
      </c>
      <c r="O298" t="s">
        <v>326</v>
      </c>
      <c r="P298" t="s">
        <v>1044</v>
      </c>
      <c r="Q298" s="2" t="s">
        <v>327</v>
      </c>
      <c r="S298" t="s">
        <v>312</v>
      </c>
      <c r="T298" t="s">
        <v>392</v>
      </c>
      <c r="W298" t="s">
        <v>33</v>
      </c>
    </row>
    <row r="299" spans="1:24" x14ac:dyDescent="0.25">
      <c r="A299" t="s">
        <v>24</v>
      </c>
      <c r="B299">
        <v>1011</v>
      </c>
      <c r="C299">
        <v>424</v>
      </c>
      <c r="D299" t="s">
        <v>1039</v>
      </c>
      <c r="E299" t="s">
        <v>1040</v>
      </c>
      <c r="F299" t="s">
        <v>1041</v>
      </c>
      <c r="G299" t="s">
        <v>1042</v>
      </c>
      <c r="I299" t="s">
        <v>343</v>
      </c>
      <c r="M299" t="s">
        <v>1045</v>
      </c>
      <c r="N299" s="2" t="s">
        <v>1046</v>
      </c>
      <c r="O299" t="s">
        <v>1047</v>
      </c>
      <c r="P299" t="s">
        <v>1048</v>
      </c>
      <c r="Q299" s="2" t="s">
        <v>505</v>
      </c>
      <c r="S299" t="s">
        <v>53</v>
      </c>
      <c r="T299" t="s">
        <v>33</v>
      </c>
      <c r="W299" t="s">
        <v>33</v>
      </c>
    </row>
    <row r="300" spans="1:24" x14ac:dyDescent="0.25">
      <c r="A300" t="s">
        <v>24</v>
      </c>
      <c r="B300">
        <v>1012</v>
      </c>
      <c r="C300">
        <v>460</v>
      </c>
      <c r="D300" t="s">
        <v>1049</v>
      </c>
      <c r="E300" t="s">
        <v>1040</v>
      </c>
      <c r="F300" t="s">
        <v>1050</v>
      </c>
      <c r="I300" t="s">
        <v>343</v>
      </c>
      <c r="M300" t="s">
        <v>600</v>
      </c>
      <c r="N300" t="s">
        <v>601</v>
      </c>
      <c r="O300" t="s">
        <v>602</v>
      </c>
      <c r="P300" t="s">
        <v>1051</v>
      </c>
      <c r="Q300" s="2" t="s">
        <v>603</v>
      </c>
      <c r="S300" t="s">
        <v>33</v>
      </c>
      <c r="T300" t="s">
        <v>33</v>
      </c>
      <c r="W300" t="s">
        <v>33</v>
      </c>
    </row>
    <row r="301" spans="1:24" x14ac:dyDescent="0.25">
      <c r="A301" t="s">
        <v>24</v>
      </c>
      <c r="B301">
        <v>1013</v>
      </c>
      <c r="C301">
        <v>41</v>
      </c>
      <c r="D301" t="s">
        <v>1052</v>
      </c>
      <c r="E301" t="s">
        <v>1053</v>
      </c>
      <c r="F301" t="s">
        <v>1054</v>
      </c>
      <c r="I301" t="s">
        <v>27</v>
      </c>
      <c r="M301" t="s">
        <v>1055</v>
      </c>
      <c r="N301" t="s">
        <v>1056</v>
      </c>
      <c r="O301" t="s">
        <v>1057</v>
      </c>
      <c r="P301" t="s">
        <v>1051</v>
      </c>
      <c r="Q301" s="2" t="s">
        <v>1058</v>
      </c>
      <c r="S301" t="s">
        <v>1059</v>
      </c>
      <c r="W301" t="s">
        <v>33</v>
      </c>
    </row>
    <row r="302" spans="1:24" x14ac:dyDescent="0.25">
      <c r="A302" t="s">
        <v>24</v>
      </c>
      <c r="B302">
        <v>1014</v>
      </c>
      <c r="C302">
        <v>488</v>
      </c>
      <c r="D302" t="s">
        <v>1060</v>
      </c>
      <c r="E302" t="s">
        <v>1061</v>
      </c>
      <c r="F302" t="s">
        <v>1062</v>
      </c>
      <c r="I302" t="s">
        <v>47</v>
      </c>
      <c r="M302" t="s">
        <v>1063</v>
      </c>
      <c r="O302" t="s">
        <v>1064</v>
      </c>
      <c r="P302" t="s">
        <v>1051</v>
      </c>
      <c r="Q302" t="s">
        <v>1065</v>
      </c>
      <c r="S302" t="s">
        <v>1066</v>
      </c>
      <c r="T302" t="s">
        <v>1067</v>
      </c>
      <c r="W302" t="s">
        <v>33</v>
      </c>
      <c r="X302" t="s">
        <v>1068</v>
      </c>
    </row>
    <row r="303" spans="1:24" x14ac:dyDescent="0.25">
      <c r="A303" t="s">
        <v>24</v>
      </c>
      <c r="B303">
        <v>1015</v>
      </c>
      <c r="C303">
        <v>486</v>
      </c>
      <c r="D303" t="s">
        <v>1069</v>
      </c>
      <c r="E303" t="s">
        <v>1061</v>
      </c>
      <c r="F303" t="s">
        <v>1070</v>
      </c>
      <c r="I303" t="s">
        <v>47</v>
      </c>
      <c r="M303" t="s">
        <v>1071</v>
      </c>
      <c r="N303" t="s">
        <v>676</v>
      </c>
      <c r="O303" t="s">
        <v>1072</v>
      </c>
      <c r="P303" t="s">
        <v>1073</v>
      </c>
      <c r="Q303" s="2" t="s">
        <v>633</v>
      </c>
      <c r="S303" t="s">
        <v>1074</v>
      </c>
      <c r="T303" t="s">
        <v>1067</v>
      </c>
      <c r="W303" t="s">
        <v>33</v>
      </c>
      <c r="X303" t="s">
        <v>1075</v>
      </c>
    </row>
    <row r="304" spans="1:24" x14ac:dyDescent="0.25">
      <c r="A304" t="s">
        <v>24</v>
      </c>
      <c r="B304">
        <v>1016</v>
      </c>
      <c r="C304">
        <v>211</v>
      </c>
      <c r="D304" t="s">
        <v>1076</v>
      </c>
      <c r="E304" t="s">
        <v>1061</v>
      </c>
      <c r="F304" t="s">
        <v>1077</v>
      </c>
      <c r="H304" t="s">
        <v>1078</v>
      </c>
      <c r="I304" t="s">
        <v>47</v>
      </c>
      <c r="M304" t="s">
        <v>446</v>
      </c>
      <c r="N304" t="s">
        <v>447</v>
      </c>
      <c r="O304" t="s">
        <v>441</v>
      </c>
      <c r="P304" t="s">
        <v>1073</v>
      </c>
      <c r="Q304" s="2" t="s">
        <v>449</v>
      </c>
      <c r="S304" t="s">
        <v>434</v>
      </c>
      <c r="T304" t="s">
        <v>1067</v>
      </c>
      <c r="W304" t="s">
        <v>33</v>
      </c>
      <c r="X304" t="s">
        <v>1079</v>
      </c>
    </row>
    <row r="305" spans="1:24" x14ac:dyDescent="0.25">
      <c r="A305" t="s">
        <v>24</v>
      </c>
      <c r="B305">
        <v>1017</v>
      </c>
      <c r="C305">
        <v>54</v>
      </c>
      <c r="D305" t="s">
        <v>1080</v>
      </c>
      <c r="E305" t="s">
        <v>1061</v>
      </c>
      <c r="F305" t="s">
        <v>1081</v>
      </c>
      <c r="G305" t="s">
        <v>1082</v>
      </c>
      <c r="I305" t="s">
        <v>74</v>
      </c>
      <c r="M305" t="s">
        <v>1083</v>
      </c>
      <c r="N305" s="2" t="s">
        <v>981</v>
      </c>
      <c r="O305" t="s">
        <v>1084</v>
      </c>
      <c r="P305" t="s">
        <v>1085</v>
      </c>
      <c r="Q305" s="2" t="s">
        <v>210</v>
      </c>
      <c r="S305" t="s">
        <v>211</v>
      </c>
      <c r="W305" t="s">
        <v>33</v>
      </c>
    </row>
    <row r="306" spans="1:24" x14ac:dyDescent="0.25">
      <c r="A306" t="s">
        <v>24</v>
      </c>
      <c r="B306">
        <v>1018</v>
      </c>
      <c r="C306">
        <v>485</v>
      </c>
      <c r="D306" t="s">
        <v>1086</v>
      </c>
      <c r="E306" t="s">
        <v>1061</v>
      </c>
      <c r="F306" t="s">
        <v>1070</v>
      </c>
      <c r="I306" t="s">
        <v>47</v>
      </c>
      <c r="M306" t="s">
        <v>1087</v>
      </c>
      <c r="N306" s="2" t="s">
        <v>1088</v>
      </c>
      <c r="O306" t="s">
        <v>1089</v>
      </c>
      <c r="P306" t="s">
        <v>1090</v>
      </c>
      <c r="Q306" s="2" t="s">
        <v>1091</v>
      </c>
      <c r="S306" t="s">
        <v>1074</v>
      </c>
      <c r="T306" t="s">
        <v>1067</v>
      </c>
      <c r="W306" t="s">
        <v>33</v>
      </c>
      <c r="X306" t="s">
        <v>1092</v>
      </c>
    </row>
    <row r="307" spans="1:24" x14ac:dyDescent="0.25">
      <c r="A307" t="s">
        <v>24</v>
      </c>
      <c r="B307">
        <v>1019</v>
      </c>
      <c r="C307">
        <v>484</v>
      </c>
      <c r="D307" t="s">
        <v>1093</v>
      </c>
      <c r="E307" t="s">
        <v>1061</v>
      </c>
      <c r="F307" t="s">
        <v>1094</v>
      </c>
      <c r="I307" t="s">
        <v>47</v>
      </c>
      <c r="M307" t="s">
        <v>1095</v>
      </c>
      <c r="N307" s="2" t="s">
        <v>1096</v>
      </c>
      <c r="O307" t="s">
        <v>266</v>
      </c>
      <c r="P307" t="s">
        <v>971</v>
      </c>
      <c r="Q307" s="2" t="s">
        <v>52</v>
      </c>
      <c r="S307" t="s">
        <v>1074</v>
      </c>
      <c r="T307" t="s">
        <v>1067</v>
      </c>
      <c r="W307" t="s">
        <v>33</v>
      </c>
      <c r="X307" t="s">
        <v>1097</v>
      </c>
    </row>
    <row r="308" spans="1:24" x14ac:dyDescent="0.25">
      <c r="A308" t="s">
        <v>24</v>
      </c>
      <c r="B308">
        <v>1020</v>
      </c>
      <c r="C308">
        <v>483</v>
      </c>
      <c r="D308" t="s">
        <v>1098</v>
      </c>
      <c r="E308" t="s">
        <v>1061</v>
      </c>
      <c r="F308" t="s">
        <v>1099</v>
      </c>
      <c r="I308" t="s">
        <v>74</v>
      </c>
      <c r="M308" t="s">
        <v>1100</v>
      </c>
      <c r="N308" t="s">
        <v>208</v>
      </c>
      <c r="O308" t="s">
        <v>1101</v>
      </c>
      <c r="P308" t="s">
        <v>670</v>
      </c>
      <c r="Q308" s="2" t="s">
        <v>1102</v>
      </c>
      <c r="S308" t="s">
        <v>1074</v>
      </c>
      <c r="T308" t="s">
        <v>1067</v>
      </c>
      <c r="W308" t="s">
        <v>33</v>
      </c>
      <c r="X308" t="s">
        <v>1103</v>
      </c>
    </row>
    <row r="309" spans="1:24" x14ac:dyDescent="0.25">
      <c r="A309" t="s">
        <v>24</v>
      </c>
      <c r="B309">
        <v>1021</v>
      </c>
      <c r="C309">
        <v>487</v>
      </c>
      <c r="D309" t="s">
        <v>1078</v>
      </c>
      <c r="E309" t="s">
        <v>1061</v>
      </c>
      <c r="F309" t="s">
        <v>67</v>
      </c>
      <c r="I309" t="s">
        <v>47</v>
      </c>
      <c r="M309" t="s">
        <v>1104</v>
      </c>
      <c r="O309" t="s">
        <v>1105</v>
      </c>
      <c r="P309" t="s">
        <v>296</v>
      </c>
      <c r="Q309" t="s">
        <v>1065</v>
      </c>
      <c r="S309" t="s">
        <v>1066</v>
      </c>
      <c r="W309" t="s">
        <v>33</v>
      </c>
      <c r="X309" t="s">
        <v>1106</v>
      </c>
    </row>
    <row r="310" spans="1:24" x14ac:dyDescent="0.25">
      <c r="A310" t="s">
        <v>24</v>
      </c>
      <c r="B310">
        <v>1022</v>
      </c>
      <c r="C310">
        <v>489</v>
      </c>
      <c r="D310" t="s">
        <v>1078</v>
      </c>
      <c r="E310" t="s">
        <v>1061</v>
      </c>
      <c r="F310" t="s">
        <v>67</v>
      </c>
      <c r="I310" t="s">
        <v>357</v>
      </c>
      <c r="M310" t="s">
        <v>412</v>
      </c>
      <c r="N310" t="s">
        <v>413</v>
      </c>
      <c r="O310" t="s">
        <v>1107</v>
      </c>
      <c r="P310" t="s">
        <v>296</v>
      </c>
      <c r="Q310" s="2" t="s">
        <v>1108</v>
      </c>
      <c r="S310" t="s">
        <v>1074</v>
      </c>
      <c r="W310" t="s">
        <v>33</v>
      </c>
      <c r="X310" t="s">
        <v>1109</v>
      </c>
    </row>
    <row r="311" spans="1:24" x14ac:dyDescent="0.25">
      <c r="A311" t="s">
        <v>24</v>
      </c>
      <c r="B311">
        <v>1023</v>
      </c>
      <c r="C311">
        <v>4</v>
      </c>
      <c r="D311" t="s">
        <v>1110</v>
      </c>
      <c r="E311" t="s">
        <v>1111</v>
      </c>
      <c r="F311" t="s">
        <v>1112</v>
      </c>
      <c r="I311" t="s">
        <v>27</v>
      </c>
      <c r="M311" t="s">
        <v>1113</v>
      </c>
      <c r="N311" s="2" t="s">
        <v>959</v>
      </c>
      <c r="P311" t="s">
        <v>493</v>
      </c>
      <c r="Q311" s="2" t="s">
        <v>291</v>
      </c>
      <c r="S311" t="s">
        <v>292</v>
      </c>
      <c r="W311" t="s">
        <v>33</v>
      </c>
    </row>
    <row r="312" spans="1:24" x14ac:dyDescent="0.25">
      <c r="A312" t="s">
        <v>24</v>
      </c>
      <c r="B312">
        <v>1024</v>
      </c>
      <c r="C312">
        <v>7</v>
      </c>
      <c r="D312" t="s">
        <v>1114</v>
      </c>
      <c r="E312" t="s">
        <v>1111</v>
      </c>
      <c r="F312" t="s">
        <v>1115</v>
      </c>
      <c r="I312" t="s">
        <v>27</v>
      </c>
      <c r="M312" t="s">
        <v>1116</v>
      </c>
      <c r="N312" s="2" t="s">
        <v>911</v>
      </c>
      <c r="O312" t="s">
        <v>1117</v>
      </c>
      <c r="P312" t="s">
        <v>71</v>
      </c>
      <c r="Q312" s="2" t="s">
        <v>291</v>
      </c>
      <c r="S312" t="s">
        <v>292</v>
      </c>
      <c r="W312" t="s">
        <v>33</v>
      </c>
    </row>
    <row r="313" spans="1:24" x14ac:dyDescent="0.25">
      <c r="A313" t="s">
        <v>24</v>
      </c>
      <c r="B313">
        <v>1025</v>
      </c>
      <c r="C313">
        <v>55</v>
      </c>
      <c r="D313" t="s">
        <v>1118</v>
      </c>
      <c r="E313" t="s">
        <v>1119</v>
      </c>
      <c r="F313" t="s">
        <v>1120</v>
      </c>
      <c r="G313" t="s">
        <v>1121</v>
      </c>
      <c r="H313" t="s">
        <v>1122</v>
      </c>
      <c r="I313" t="s">
        <v>74</v>
      </c>
      <c r="M313" t="s">
        <v>1123</v>
      </c>
      <c r="N313" t="s">
        <v>1124</v>
      </c>
      <c r="O313" t="s">
        <v>1125</v>
      </c>
      <c r="P313" t="s">
        <v>71</v>
      </c>
      <c r="Q313" t="s">
        <v>1126</v>
      </c>
      <c r="S313" t="s">
        <v>1127</v>
      </c>
      <c r="T313" t="s">
        <v>1128</v>
      </c>
      <c r="W313" t="s">
        <v>33</v>
      </c>
    </row>
    <row r="314" spans="1:24" x14ac:dyDescent="0.25">
      <c r="A314" t="s">
        <v>24</v>
      </c>
      <c r="B314">
        <v>1026</v>
      </c>
      <c r="C314">
        <v>58</v>
      </c>
      <c r="D314" t="s">
        <v>1129</v>
      </c>
      <c r="E314" t="s">
        <v>1130</v>
      </c>
      <c r="F314" t="s">
        <v>1131</v>
      </c>
      <c r="I314" t="s">
        <v>74</v>
      </c>
      <c r="M314" t="s">
        <v>1132</v>
      </c>
      <c r="N314" t="s">
        <v>208</v>
      </c>
      <c r="O314" t="s">
        <v>209</v>
      </c>
      <c r="P314" t="s">
        <v>1016</v>
      </c>
      <c r="Q314" s="2" t="s">
        <v>210</v>
      </c>
      <c r="S314" t="s">
        <v>211</v>
      </c>
      <c r="W314" t="s">
        <v>33</v>
      </c>
    </row>
    <row r="315" spans="1:24" x14ac:dyDescent="0.25">
      <c r="A315" t="s">
        <v>24</v>
      </c>
      <c r="B315">
        <v>1027</v>
      </c>
      <c r="C315">
        <v>262</v>
      </c>
      <c r="D315" t="s">
        <v>1133</v>
      </c>
      <c r="E315" t="s">
        <v>1134</v>
      </c>
      <c r="F315" t="s">
        <v>1135</v>
      </c>
      <c r="I315" t="s">
        <v>27</v>
      </c>
      <c r="M315" t="s">
        <v>192</v>
      </c>
      <c r="N315" t="s">
        <v>653</v>
      </c>
      <c r="O315" t="s">
        <v>1136</v>
      </c>
      <c r="P315" t="s">
        <v>1051</v>
      </c>
      <c r="Q315" s="2" t="s">
        <v>327</v>
      </c>
      <c r="S315" t="s">
        <v>479</v>
      </c>
      <c r="T315" t="s">
        <v>195</v>
      </c>
      <c r="W315" t="s">
        <v>33</v>
      </c>
    </row>
    <row r="316" spans="1:24" x14ac:dyDescent="0.25">
      <c r="A316" t="s">
        <v>24</v>
      </c>
      <c r="B316">
        <v>1028</v>
      </c>
      <c r="C316">
        <v>292</v>
      </c>
      <c r="D316" t="s">
        <v>1137</v>
      </c>
      <c r="E316" t="s">
        <v>1138</v>
      </c>
      <c r="I316" t="s">
        <v>27</v>
      </c>
      <c r="M316" t="s">
        <v>192</v>
      </c>
      <c r="N316" s="2" t="s">
        <v>1139</v>
      </c>
      <c r="O316" t="s">
        <v>1140</v>
      </c>
      <c r="P316" t="s">
        <v>71</v>
      </c>
      <c r="Q316" s="2" t="s">
        <v>327</v>
      </c>
      <c r="S316" t="s">
        <v>312</v>
      </c>
      <c r="W316" t="s">
        <v>33</v>
      </c>
    </row>
    <row r="317" spans="1:24" x14ac:dyDescent="0.25">
      <c r="A317" t="s">
        <v>24</v>
      </c>
      <c r="B317">
        <v>1029</v>
      </c>
      <c r="C317">
        <v>613</v>
      </c>
      <c r="D317" t="s">
        <v>1141</v>
      </c>
      <c r="E317" t="s">
        <v>1142</v>
      </c>
      <c r="F317" t="s">
        <v>1143</v>
      </c>
      <c r="I317" t="s">
        <v>27</v>
      </c>
      <c r="M317" t="s">
        <v>80</v>
      </c>
      <c r="N317" t="s">
        <v>81</v>
      </c>
      <c r="O317" t="s">
        <v>1144</v>
      </c>
      <c r="P317" t="s">
        <v>71</v>
      </c>
      <c r="Q317" s="2" t="s">
        <v>83</v>
      </c>
      <c r="S317" t="s">
        <v>1145</v>
      </c>
      <c r="T317" t="s">
        <v>1146</v>
      </c>
      <c r="W317" t="s">
        <v>33</v>
      </c>
    </row>
    <row r="318" spans="1:24" x14ac:dyDescent="0.25">
      <c r="A318" t="s">
        <v>24</v>
      </c>
      <c r="B318">
        <v>1030</v>
      </c>
      <c r="C318">
        <v>61</v>
      </c>
      <c r="D318" t="s">
        <v>1147</v>
      </c>
      <c r="E318" t="s">
        <v>1142</v>
      </c>
      <c r="F318" t="s">
        <v>1148</v>
      </c>
      <c r="I318" t="s">
        <v>74</v>
      </c>
      <c r="M318" t="s">
        <v>1149</v>
      </c>
      <c r="O318" t="s">
        <v>1150</v>
      </c>
      <c r="P318" t="s">
        <v>71</v>
      </c>
      <c r="Q318" s="2" t="s">
        <v>210</v>
      </c>
      <c r="S318" t="s">
        <v>211</v>
      </c>
      <c r="W318" t="s">
        <v>33</v>
      </c>
    </row>
    <row r="319" spans="1:24" x14ac:dyDescent="0.25">
      <c r="A319" t="s">
        <v>24</v>
      </c>
      <c r="B319">
        <v>1031</v>
      </c>
      <c r="C319">
        <v>434</v>
      </c>
      <c r="D319" t="s">
        <v>1151</v>
      </c>
      <c r="E319" t="s">
        <v>1152</v>
      </c>
      <c r="F319" t="s">
        <v>1153</v>
      </c>
      <c r="I319" t="s">
        <v>47</v>
      </c>
      <c r="M319" t="s">
        <v>1154</v>
      </c>
      <c r="N319" s="2" t="s">
        <v>1088</v>
      </c>
      <c r="O319" t="s">
        <v>1155</v>
      </c>
      <c r="P319" t="s">
        <v>71</v>
      </c>
      <c r="Q319" s="2" t="s">
        <v>510</v>
      </c>
      <c r="S319" t="s">
        <v>53</v>
      </c>
      <c r="T319" t="s">
        <v>1156</v>
      </c>
      <c r="W319" t="s">
        <v>33</v>
      </c>
    </row>
    <row r="320" spans="1:24" x14ac:dyDescent="0.25">
      <c r="A320" t="s">
        <v>24</v>
      </c>
      <c r="B320">
        <v>1032</v>
      </c>
      <c r="C320">
        <v>427</v>
      </c>
      <c r="D320" t="s">
        <v>1157</v>
      </c>
      <c r="E320" t="s">
        <v>1152</v>
      </c>
      <c r="F320" t="s">
        <v>67</v>
      </c>
      <c r="I320" t="s">
        <v>47</v>
      </c>
      <c r="M320" t="s">
        <v>48</v>
      </c>
      <c r="N320" s="2" t="s">
        <v>54</v>
      </c>
      <c r="O320" t="s">
        <v>55</v>
      </c>
      <c r="P320" t="s">
        <v>296</v>
      </c>
      <c r="Q320" s="2" t="s">
        <v>52</v>
      </c>
      <c r="S320" t="s">
        <v>53</v>
      </c>
      <c r="T320" t="s">
        <v>33</v>
      </c>
      <c r="W320" t="s">
        <v>33</v>
      </c>
    </row>
    <row r="321" spans="1:24" x14ac:dyDescent="0.25">
      <c r="A321" t="s">
        <v>24</v>
      </c>
      <c r="B321">
        <v>1033</v>
      </c>
      <c r="C321">
        <v>555</v>
      </c>
      <c r="D321" t="s">
        <v>1158</v>
      </c>
      <c r="E321" t="s">
        <v>1152</v>
      </c>
      <c r="F321" t="s">
        <v>1159</v>
      </c>
      <c r="G321" t="s">
        <v>421</v>
      </c>
      <c r="H321" t="s">
        <v>1157</v>
      </c>
      <c r="I321" t="s">
        <v>27</v>
      </c>
      <c r="M321" t="s">
        <v>80</v>
      </c>
      <c r="N321" t="s">
        <v>81</v>
      </c>
      <c r="O321" t="s">
        <v>1160</v>
      </c>
      <c r="P321" t="s">
        <v>1161</v>
      </c>
      <c r="Q321" s="2" t="s">
        <v>83</v>
      </c>
      <c r="S321" t="s">
        <v>84</v>
      </c>
      <c r="T321" t="s">
        <v>33</v>
      </c>
      <c r="U321" t="s">
        <v>816</v>
      </c>
      <c r="W321" t="s">
        <v>33</v>
      </c>
      <c r="X321" t="s">
        <v>1162</v>
      </c>
    </row>
    <row r="322" spans="1:24" x14ac:dyDescent="0.25">
      <c r="A322" t="s">
        <v>24</v>
      </c>
      <c r="B322">
        <v>1034</v>
      </c>
      <c r="C322">
        <v>138</v>
      </c>
      <c r="D322" t="s">
        <v>1163</v>
      </c>
      <c r="E322" t="s">
        <v>1164</v>
      </c>
      <c r="F322" t="s">
        <v>1165</v>
      </c>
      <c r="I322" t="s">
        <v>199</v>
      </c>
      <c r="M322" t="s">
        <v>988</v>
      </c>
      <c r="O322" t="s">
        <v>989</v>
      </c>
      <c r="P322" t="s">
        <v>670</v>
      </c>
      <c r="Q322" s="2" t="s">
        <v>224</v>
      </c>
      <c r="S322" t="s">
        <v>204</v>
      </c>
      <c r="W322" t="s">
        <v>33</v>
      </c>
    </row>
    <row r="323" spans="1:24" x14ac:dyDescent="0.25">
      <c r="A323" t="s">
        <v>24</v>
      </c>
      <c r="B323">
        <v>1035</v>
      </c>
      <c r="C323">
        <v>577</v>
      </c>
      <c r="D323" t="s">
        <v>1166</v>
      </c>
      <c r="E323" t="s">
        <v>1167</v>
      </c>
      <c r="F323" t="s">
        <v>1168</v>
      </c>
      <c r="I323" t="s">
        <v>27</v>
      </c>
      <c r="M323" t="s">
        <v>80</v>
      </c>
      <c r="N323" t="s">
        <v>81</v>
      </c>
      <c r="O323" t="s">
        <v>394</v>
      </c>
      <c r="P323" t="s">
        <v>1169</v>
      </c>
      <c r="Q323" s="2" t="s">
        <v>83</v>
      </c>
      <c r="S323" t="s">
        <v>84</v>
      </c>
      <c r="W323" t="s">
        <v>33</v>
      </c>
      <c r="X323" t="s">
        <v>626</v>
      </c>
    </row>
    <row r="324" spans="1:24" x14ac:dyDescent="0.25">
      <c r="A324" t="s">
        <v>24</v>
      </c>
      <c r="B324">
        <v>1036</v>
      </c>
      <c r="C324">
        <v>576</v>
      </c>
      <c r="D324" t="s">
        <v>1170</v>
      </c>
      <c r="E324" t="s">
        <v>1167</v>
      </c>
      <c r="F324" t="s">
        <v>1171</v>
      </c>
      <c r="I324" t="s">
        <v>27</v>
      </c>
      <c r="M324" t="s">
        <v>80</v>
      </c>
      <c r="N324" t="s">
        <v>81</v>
      </c>
      <c r="O324" t="s">
        <v>394</v>
      </c>
      <c r="P324" t="s">
        <v>71</v>
      </c>
      <c r="Q324" s="2" t="s">
        <v>83</v>
      </c>
      <c r="S324" t="s">
        <v>84</v>
      </c>
      <c r="W324" t="s">
        <v>33</v>
      </c>
      <c r="X324" t="s">
        <v>626</v>
      </c>
    </row>
    <row r="325" spans="1:24" x14ac:dyDescent="0.25">
      <c r="A325" t="s">
        <v>24</v>
      </c>
      <c r="B325">
        <v>1037</v>
      </c>
      <c r="C325">
        <v>547</v>
      </c>
      <c r="D325" t="s">
        <v>1172</v>
      </c>
      <c r="E325" t="s">
        <v>1167</v>
      </c>
      <c r="F325" t="s">
        <v>1173</v>
      </c>
      <c r="I325" t="s">
        <v>27</v>
      </c>
      <c r="M325" t="s">
        <v>80</v>
      </c>
      <c r="N325" t="s">
        <v>81</v>
      </c>
      <c r="O325" t="s">
        <v>1174</v>
      </c>
      <c r="P325" t="s">
        <v>623</v>
      </c>
      <c r="Q325" s="2" t="s">
        <v>83</v>
      </c>
      <c r="S325" t="s">
        <v>84</v>
      </c>
      <c r="T325" t="s">
        <v>1175</v>
      </c>
      <c r="W325" t="s">
        <v>33</v>
      </c>
    </row>
    <row r="326" spans="1:24" x14ac:dyDescent="0.25">
      <c r="A326" t="s">
        <v>24</v>
      </c>
      <c r="B326">
        <v>1039</v>
      </c>
      <c r="C326">
        <v>4786</v>
      </c>
      <c r="D326" t="s">
        <v>1176</v>
      </c>
      <c r="E326" t="s">
        <v>1177</v>
      </c>
      <c r="F326" t="s">
        <v>1178</v>
      </c>
      <c r="G326" t="s">
        <v>1179</v>
      </c>
      <c r="H326" t="s">
        <v>1176</v>
      </c>
      <c r="I326" t="s">
        <v>74</v>
      </c>
      <c r="J326" t="s">
        <v>1180</v>
      </c>
      <c r="K326" t="s">
        <v>1181</v>
      </c>
      <c r="L326" t="s">
        <v>1182</v>
      </c>
      <c r="M326" t="s">
        <v>1183</v>
      </c>
      <c r="N326" t="s">
        <v>1184</v>
      </c>
      <c r="O326" t="s">
        <v>1185</v>
      </c>
      <c r="Q326" t="s">
        <v>1186</v>
      </c>
      <c r="S326" t="s">
        <v>1187</v>
      </c>
      <c r="T326" t="s">
        <v>1188</v>
      </c>
      <c r="W326" t="s">
        <v>1188</v>
      </c>
      <c r="X326" t="s">
        <v>1189</v>
      </c>
    </row>
    <row r="327" spans="1:24" x14ac:dyDescent="0.25">
      <c r="A327" t="s">
        <v>24</v>
      </c>
      <c r="B327">
        <v>1040</v>
      </c>
      <c r="C327">
        <v>5996</v>
      </c>
      <c r="D327" t="s">
        <v>1190</v>
      </c>
      <c r="E327" t="s">
        <v>1191</v>
      </c>
      <c r="F327" t="s">
        <v>1192</v>
      </c>
      <c r="G327" t="s">
        <v>250</v>
      </c>
      <c r="H327" t="s">
        <v>1190</v>
      </c>
      <c r="I327" t="s">
        <v>74</v>
      </c>
      <c r="J327" t="s">
        <v>1180</v>
      </c>
      <c r="K327" t="s">
        <v>1193</v>
      </c>
      <c r="L327" t="s">
        <v>1194</v>
      </c>
      <c r="M327" t="s">
        <v>1195</v>
      </c>
      <c r="N327" t="s">
        <v>1196</v>
      </c>
      <c r="O327" t="s">
        <v>1197</v>
      </c>
      <c r="Q327" s="2" t="s">
        <v>1198</v>
      </c>
      <c r="S327" t="s">
        <v>1187</v>
      </c>
      <c r="T327" t="s">
        <v>1188</v>
      </c>
      <c r="W327" t="s">
        <v>1188</v>
      </c>
      <c r="X327" t="s">
        <v>1199</v>
      </c>
    </row>
    <row r="328" spans="1:24" x14ac:dyDescent="0.25">
      <c r="A328" t="s">
        <v>24</v>
      </c>
      <c r="B328">
        <v>1041</v>
      </c>
      <c r="C328">
        <v>5847</v>
      </c>
      <c r="D328" t="s">
        <v>1200</v>
      </c>
      <c r="E328" t="s">
        <v>1191</v>
      </c>
      <c r="F328" t="s">
        <v>1201</v>
      </c>
      <c r="G328" t="s">
        <v>1202</v>
      </c>
      <c r="H328" t="s">
        <v>1200</v>
      </c>
      <c r="I328" t="s">
        <v>74</v>
      </c>
      <c r="J328" t="s">
        <v>1203</v>
      </c>
      <c r="K328" t="s">
        <v>1204</v>
      </c>
      <c r="L328" t="s">
        <v>1205</v>
      </c>
      <c r="M328" t="s">
        <v>1206</v>
      </c>
      <c r="N328" t="s">
        <v>1207</v>
      </c>
      <c r="O328" t="s">
        <v>1208</v>
      </c>
      <c r="Q328" t="s">
        <v>1209</v>
      </c>
      <c r="S328" t="s">
        <v>1210</v>
      </c>
      <c r="T328" t="s">
        <v>1188</v>
      </c>
      <c r="W328" t="s">
        <v>1188</v>
      </c>
      <c r="X328" t="s">
        <v>1211</v>
      </c>
    </row>
    <row r="329" spans="1:24" x14ac:dyDescent="0.25">
      <c r="A329" t="s">
        <v>24</v>
      </c>
      <c r="B329">
        <v>1042</v>
      </c>
      <c r="C329">
        <v>3922</v>
      </c>
      <c r="D329" t="s">
        <v>1212</v>
      </c>
      <c r="E329" t="s">
        <v>1191</v>
      </c>
      <c r="F329" t="s">
        <v>1213</v>
      </c>
      <c r="G329" t="s">
        <v>1214</v>
      </c>
      <c r="H329" t="s">
        <v>1212</v>
      </c>
      <c r="I329" t="s">
        <v>74</v>
      </c>
      <c r="J329" t="s">
        <v>1215</v>
      </c>
      <c r="K329" t="s">
        <v>1216</v>
      </c>
      <c r="L329" t="s">
        <v>1217</v>
      </c>
      <c r="M329" t="s">
        <v>1218</v>
      </c>
      <c r="N329" t="s">
        <v>1219</v>
      </c>
      <c r="O329" t="s">
        <v>1220</v>
      </c>
      <c r="Q329">
        <v>40800</v>
      </c>
      <c r="S329" t="s">
        <v>1221</v>
      </c>
      <c r="T329" t="s">
        <v>1188</v>
      </c>
      <c r="W329" t="s">
        <v>1188</v>
      </c>
    </row>
    <row r="330" spans="1:24" x14ac:dyDescent="0.25">
      <c r="A330" t="s">
        <v>24</v>
      </c>
      <c r="B330">
        <v>1043</v>
      </c>
      <c r="C330">
        <v>3865</v>
      </c>
      <c r="D330" t="s">
        <v>1222</v>
      </c>
      <c r="E330" t="s">
        <v>1223</v>
      </c>
      <c r="F330" t="s">
        <v>1224</v>
      </c>
      <c r="G330" t="s">
        <v>1225</v>
      </c>
      <c r="H330" t="s">
        <v>1222</v>
      </c>
      <c r="I330" t="s">
        <v>74</v>
      </c>
      <c r="J330" t="s">
        <v>1226</v>
      </c>
      <c r="K330" t="s">
        <v>1227</v>
      </c>
      <c r="L330" t="s">
        <v>1228</v>
      </c>
      <c r="M330" t="s">
        <v>1229</v>
      </c>
      <c r="N330" t="s">
        <v>1230</v>
      </c>
      <c r="O330" t="s">
        <v>1231</v>
      </c>
      <c r="Q330">
        <v>40635</v>
      </c>
      <c r="S330" t="s">
        <v>1188</v>
      </c>
      <c r="T330" t="s">
        <v>1188</v>
      </c>
      <c r="W330" t="s">
        <v>1188</v>
      </c>
    </row>
    <row r="331" spans="1:24" x14ac:dyDescent="0.25">
      <c r="A331" t="s">
        <v>24</v>
      </c>
      <c r="B331">
        <v>1044</v>
      </c>
      <c r="C331">
        <v>3467</v>
      </c>
      <c r="D331" t="s">
        <v>1232</v>
      </c>
      <c r="E331" t="s">
        <v>1233</v>
      </c>
      <c r="F331" t="s">
        <v>1234</v>
      </c>
      <c r="G331" t="s">
        <v>1235</v>
      </c>
      <c r="H331" t="s">
        <v>1232</v>
      </c>
      <c r="I331" t="s">
        <v>74</v>
      </c>
      <c r="J331" t="s">
        <v>1203</v>
      </c>
      <c r="K331" t="s">
        <v>1236</v>
      </c>
      <c r="L331" t="s">
        <v>1237</v>
      </c>
      <c r="M331" t="s">
        <v>1238</v>
      </c>
      <c r="N331" t="s">
        <v>1239</v>
      </c>
      <c r="O331" t="s">
        <v>1240</v>
      </c>
      <c r="Q331">
        <v>40670</v>
      </c>
      <c r="S331" t="s">
        <v>1188</v>
      </c>
      <c r="T331" t="s">
        <v>1188</v>
      </c>
      <c r="W331" t="s">
        <v>1188</v>
      </c>
    </row>
    <row r="332" spans="1:24" x14ac:dyDescent="0.25">
      <c r="A332" t="s">
        <v>24</v>
      </c>
      <c r="B332">
        <v>1045</v>
      </c>
      <c r="C332">
        <v>3544</v>
      </c>
      <c r="D332" t="s">
        <v>1241</v>
      </c>
      <c r="E332" t="s">
        <v>36</v>
      </c>
      <c r="F332" t="s">
        <v>45</v>
      </c>
      <c r="G332" t="s">
        <v>46</v>
      </c>
      <c r="H332" t="s">
        <v>1241</v>
      </c>
      <c r="I332" t="s">
        <v>74</v>
      </c>
      <c r="J332" t="s">
        <v>1242</v>
      </c>
      <c r="K332" t="s">
        <v>1243</v>
      </c>
      <c r="L332" t="s">
        <v>1244</v>
      </c>
      <c r="M332" t="s">
        <v>1245</v>
      </c>
      <c r="N332" t="s">
        <v>1246</v>
      </c>
      <c r="O332" t="s">
        <v>1247</v>
      </c>
      <c r="Q332">
        <v>40686</v>
      </c>
      <c r="S332" t="s">
        <v>1248</v>
      </c>
      <c r="T332" t="s">
        <v>1188</v>
      </c>
      <c r="W332" t="s">
        <v>1188</v>
      </c>
    </row>
    <row r="333" spans="1:24" x14ac:dyDescent="0.25">
      <c r="A333" t="s">
        <v>24</v>
      </c>
      <c r="B333">
        <v>1046</v>
      </c>
      <c r="C333">
        <v>4206</v>
      </c>
      <c r="D333" t="s">
        <v>1249</v>
      </c>
      <c r="E333" t="s">
        <v>1250</v>
      </c>
      <c r="F333" t="s">
        <v>1251</v>
      </c>
      <c r="G333" t="s">
        <v>1252</v>
      </c>
      <c r="H333" t="s">
        <v>1249</v>
      </c>
      <c r="I333" t="s">
        <v>1253</v>
      </c>
      <c r="J333" t="s">
        <v>1254</v>
      </c>
      <c r="K333" t="s">
        <v>1255</v>
      </c>
      <c r="L333" t="s">
        <v>1256</v>
      </c>
      <c r="M333" t="s">
        <v>1257</v>
      </c>
      <c r="N333" t="s">
        <v>1258</v>
      </c>
      <c r="O333" t="s">
        <v>1259</v>
      </c>
      <c r="Q333">
        <v>40730</v>
      </c>
      <c r="S333" t="s">
        <v>1260</v>
      </c>
      <c r="T333" t="s">
        <v>1188</v>
      </c>
      <c r="W333" t="s">
        <v>1188</v>
      </c>
    </row>
    <row r="334" spans="1:24" x14ac:dyDescent="0.25">
      <c r="A334" t="s">
        <v>24</v>
      </c>
      <c r="B334">
        <v>1047</v>
      </c>
      <c r="C334">
        <v>3546</v>
      </c>
      <c r="D334" t="s">
        <v>1261</v>
      </c>
      <c r="E334" t="s">
        <v>1262</v>
      </c>
      <c r="F334" t="s">
        <v>1263</v>
      </c>
      <c r="G334" t="s">
        <v>1264</v>
      </c>
      <c r="H334" t="s">
        <v>1261</v>
      </c>
      <c r="I334" t="s">
        <v>74</v>
      </c>
      <c r="J334" t="s">
        <v>1242</v>
      </c>
      <c r="K334" t="s">
        <v>1243</v>
      </c>
      <c r="L334" t="s">
        <v>1244</v>
      </c>
      <c r="M334" t="s">
        <v>1265</v>
      </c>
      <c r="N334" t="s">
        <v>1246</v>
      </c>
      <c r="O334" t="s">
        <v>1117</v>
      </c>
      <c r="Q334">
        <v>40686</v>
      </c>
      <c r="S334" t="s">
        <v>1248</v>
      </c>
      <c r="T334" t="s">
        <v>1188</v>
      </c>
      <c r="W334" t="s">
        <v>1188</v>
      </c>
      <c r="X334" t="s">
        <v>1266</v>
      </c>
    </row>
    <row r="335" spans="1:24" x14ac:dyDescent="0.25">
      <c r="A335" t="s">
        <v>24</v>
      </c>
      <c r="B335">
        <v>1048</v>
      </c>
      <c r="C335">
        <v>3948</v>
      </c>
      <c r="D335" t="s">
        <v>1267</v>
      </c>
      <c r="E335" t="s">
        <v>1268</v>
      </c>
      <c r="F335" t="s">
        <v>1269</v>
      </c>
      <c r="G335" t="s">
        <v>1270</v>
      </c>
      <c r="H335" t="s">
        <v>1267</v>
      </c>
      <c r="I335" t="s">
        <v>74</v>
      </c>
      <c r="J335" t="s">
        <v>1180</v>
      </c>
      <c r="K335" t="s">
        <v>1271</v>
      </c>
      <c r="L335" t="s">
        <v>1272</v>
      </c>
      <c r="M335" t="s">
        <v>1273</v>
      </c>
      <c r="N335" t="s">
        <v>1274</v>
      </c>
      <c r="O335" t="s">
        <v>912</v>
      </c>
      <c r="Q335">
        <v>40454</v>
      </c>
      <c r="S335" t="s">
        <v>1275</v>
      </c>
      <c r="T335" t="s">
        <v>1188</v>
      </c>
      <c r="W335" t="s">
        <v>1188</v>
      </c>
      <c r="X335" t="s">
        <v>1276</v>
      </c>
    </row>
    <row r="336" spans="1:24" x14ac:dyDescent="0.25">
      <c r="A336" t="s">
        <v>24</v>
      </c>
      <c r="B336">
        <v>1049</v>
      </c>
      <c r="C336">
        <v>4571</v>
      </c>
      <c r="D336" t="s">
        <v>1277</v>
      </c>
      <c r="E336" t="s">
        <v>190</v>
      </c>
      <c r="F336" t="s">
        <v>1278</v>
      </c>
      <c r="H336" t="s">
        <v>1277</v>
      </c>
      <c r="I336" t="s">
        <v>74</v>
      </c>
      <c r="J336" t="s">
        <v>1279</v>
      </c>
      <c r="K336" t="s">
        <v>1280</v>
      </c>
      <c r="L336" t="s">
        <v>1281</v>
      </c>
      <c r="M336" t="s">
        <v>1282</v>
      </c>
      <c r="N336" t="s">
        <v>1283</v>
      </c>
      <c r="O336" t="s">
        <v>1284</v>
      </c>
      <c r="Q336" t="s">
        <v>1285</v>
      </c>
      <c r="S336" t="s">
        <v>1286</v>
      </c>
      <c r="T336" t="s">
        <v>1188</v>
      </c>
      <c r="W336" t="s">
        <v>1188</v>
      </c>
      <c r="X336" t="s">
        <v>1287</v>
      </c>
    </row>
    <row r="337" spans="1:24" x14ac:dyDescent="0.25">
      <c r="A337" t="s">
        <v>24</v>
      </c>
      <c r="B337">
        <v>1050</v>
      </c>
      <c r="C337">
        <v>3821</v>
      </c>
      <c r="D337" t="s">
        <v>1288</v>
      </c>
      <c r="E337" t="s">
        <v>1289</v>
      </c>
      <c r="F337" t="s">
        <v>1290</v>
      </c>
      <c r="H337" t="s">
        <v>1288</v>
      </c>
      <c r="I337" t="s">
        <v>74</v>
      </c>
      <c r="J337" t="s">
        <v>1226</v>
      </c>
      <c r="K337" t="s">
        <v>1227</v>
      </c>
      <c r="L337" t="s">
        <v>1228</v>
      </c>
      <c r="M337" t="s">
        <v>1291</v>
      </c>
      <c r="N337" t="s">
        <v>1292</v>
      </c>
      <c r="O337" t="s">
        <v>1293</v>
      </c>
      <c r="Q337">
        <v>40636</v>
      </c>
      <c r="S337" t="s">
        <v>1188</v>
      </c>
      <c r="T337" t="s">
        <v>1188</v>
      </c>
      <c r="W337" t="s">
        <v>1188</v>
      </c>
      <c r="X337" t="s">
        <v>1294</v>
      </c>
    </row>
    <row r="338" spans="1:24" x14ac:dyDescent="0.25">
      <c r="A338" t="s">
        <v>24</v>
      </c>
      <c r="B338">
        <v>1051</v>
      </c>
      <c r="C338">
        <v>3815</v>
      </c>
      <c r="D338" t="s">
        <v>1295</v>
      </c>
      <c r="E338" t="s">
        <v>1289</v>
      </c>
      <c r="F338" t="s">
        <v>1296</v>
      </c>
      <c r="H338" t="s">
        <v>1295</v>
      </c>
      <c r="I338" t="s">
        <v>74</v>
      </c>
      <c r="J338" t="s">
        <v>1226</v>
      </c>
      <c r="K338" t="s">
        <v>1297</v>
      </c>
      <c r="L338" t="s">
        <v>1298</v>
      </c>
      <c r="M338" t="s">
        <v>1299</v>
      </c>
      <c r="N338" t="s">
        <v>1300</v>
      </c>
      <c r="O338" t="s">
        <v>1301</v>
      </c>
      <c r="Q338">
        <v>40816</v>
      </c>
      <c r="S338" t="s">
        <v>1188</v>
      </c>
      <c r="T338" t="s">
        <v>1188</v>
      </c>
      <c r="W338" t="s">
        <v>1188</v>
      </c>
    </row>
    <row r="339" spans="1:24" x14ac:dyDescent="0.25">
      <c r="A339" t="s">
        <v>24</v>
      </c>
      <c r="B339">
        <v>1052</v>
      </c>
      <c r="C339">
        <v>3415</v>
      </c>
      <c r="D339" t="s">
        <v>1302</v>
      </c>
      <c r="E339" t="s">
        <v>1289</v>
      </c>
      <c r="F339" t="s">
        <v>198</v>
      </c>
      <c r="H339" t="s">
        <v>1302</v>
      </c>
      <c r="I339" t="s">
        <v>74</v>
      </c>
      <c r="J339" t="s">
        <v>1303</v>
      </c>
      <c r="K339" t="s">
        <v>1304</v>
      </c>
      <c r="L339" t="s">
        <v>1305</v>
      </c>
      <c r="M339" t="s">
        <v>1306</v>
      </c>
      <c r="N339" t="s">
        <v>1307</v>
      </c>
      <c r="O339" t="s">
        <v>840</v>
      </c>
      <c r="Q339">
        <v>40640</v>
      </c>
      <c r="S339" t="s">
        <v>1308</v>
      </c>
      <c r="T339" t="s">
        <v>1188</v>
      </c>
      <c r="W339" t="s">
        <v>1188</v>
      </c>
      <c r="X339" t="s">
        <v>1309</v>
      </c>
    </row>
    <row r="340" spans="1:24" x14ac:dyDescent="0.25">
      <c r="A340" t="s">
        <v>24</v>
      </c>
      <c r="B340">
        <v>1053</v>
      </c>
      <c r="C340">
        <v>4808</v>
      </c>
      <c r="D340" t="s">
        <v>1302</v>
      </c>
      <c r="E340" t="s">
        <v>1289</v>
      </c>
      <c r="F340" t="s">
        <v>198</v>
      </c>
      <c r="H340" t="s">
        <v>1302</v>
      </c>
      <c r="I340" t="s">
        <v>74</v>
      </c>
      <c r="J340" t="s">
        <v>1226</v>
      </c>
      <c r="K340" t="s">
        <v>1297</v>
      </c>
      <c r="L340" t="s">
        <v>1310</v>
      </c>
      <c r="M340" t="s">
        <v>1311</v>
      </c>
      <c r="N340" t="s">
        <v>1312</v>
      </c>
      <c r="O340" t="s">
        <v>1313</v>
      </c>
      <c r="Q340" t="s">
        <v>1314</v>
      </c>
      <c r="S340" t="s">
        <v>1187</v>
      </c>
      <c r="T340" t="s">
        <v>1188</v>
      </c>
      <c r="W340" t="s">
        <v>1188</v>
      </c>
    </row>
    <row r="341" spans="1:24" x14ac:dyDescent="0.25">
      <c r="A341" t="s">
        <v>24</v>
      </c>
      <c r="B341">
        <v>1054</v>
      </c>
      <c r="C341">
        <v>3723</v>
      </c>
      <c r="D341" t="s">
        <v>1315</v>
      </c>
      <c r="E341" t="s">
        <v>1316</v>
      </c>
      <c r="F341" t="s">
        <v>1317</v>
      </c>
      <c r="H341" t="s">
        <v>1315</v>
      </c>
      <c r="I341" t="s">
        <v>74</v>
      </c>
      <c r="J341" t="s">
        <v>1203</v>
      </c>
      <c r="K341" t="s">
        <v>1318</v>
      </c>
      <c r="L341" t="s">
        <v>1319</v>
      </c>
      <c r="M341" t="s">
        <v>1320</v>
      </c>
      <c r="N341" t="s">
        <v>1321</v>
      </c>
      <c r="O341" t="s">
        <v>1322</v>
      </c>
      <c r="Q341">
        <v>40781</v>
      </c>
      <c r="S341" t="s">
        <v>1188</v>
      </c>
      <c r="T341" t="s">
        <v>1188</v>
      </c>
      <c r="W341" t="s">
        <v>1188</v>
      </c>
    </row>
    <row r="342" spans="1:24" x14ac:dyDescent="0.25">
      <c r="A342" t="s">
        <v>24</v>
      </c>
      <c r="B342">
        <v>1055</v>
      </c>
      <c r="C342">
        <v>3766</v>
      </c>
      <c r="D342" t="s">
        <v>1323</v>
      </c>
      <c r="E342" t="s">
        <v>1316</v>
      </c>
      <c r="F342" t="s">
        <v>1324</v>
      </c>
      <c r="H342" t="s">
        <v>1323</v>
      </c>
      <c r="I342" t="s">
        <v>74</v>
      </c>
      <c r="J342" t="s">
        <v>1226</v>
      </c>
      <c r="K342" t="s">
        <v>1297</v>
      </c>
      <c r="L342" t="s">
        <v>1325</v>
      </c>
      <c r="M342" t="s">
        <v>1326</v>
      </c>
      <c r="N342" t="s">
        <v>1327</v>
      </c>
      <c r="O342" t="s">
        <v>1328</v>
      </c>
      <c r="Q342">
        <v>40814</v>
      </c>
      <c r="S342" t="s">
        <v>1187</v>
      </c>
      <c r="T342" t="s">
        <v>1329</v>
      </c>
      <c r="W342" t="s">
        <v>1188</v>
      </c>
      <c r="X342" t="s">
        <v>1330</v>
      </c>
    </row>
    <row r="343" spans="1:24" x14ac:dyDescent="0.25">
      <c r="A343" t="s">
        <v>24</v>
      </c>
      <c r="B343">
        <v>1056</v>
      </c>
      <c r="C343">
        <v>3758</v>
      </c>
      <c r="D343" t="s">
        <v>1331</v>
      </c>
      <c r="E343" t="s">
        <v>1316</v>
      </c>
      <c r="F343" t="s">
        <v>67</v>
      </c>
      <c r="H343" t="s">
        <v>1331</v>
      </c>
      <c r="I343" t="s">
        <v>74</v>
      </c>
      <c r="J343" t="s">
        <v>1226</v>
      </c>
      <c r="K343" t="s">
        <v>1297</v>
      </c>
      <c r="L343" t="s">
        <v>1325</v>
      </c>
      <c r="M343" t="s">
        <v>1332</v>
      </c>
      <c r="N343" t="s">
        <v>1333</v>
      </c>
      <c r="O343" t="s">
        <v>1293</v>
      </c>
      <c r="Q343">
        <v>40814</v>
      </c>
      <c r="S343" t="s">
        <v>1187</v>
      </c>
      <c r="T343" t="s">
        <v>1334</v>
      </c>
      <c r="W343" t="s">
        <v>1188</v>
      </c>
      <c r="X343" t="s">
        <v>1335</v>
      </c>
    </row>
    <row r="344" spans="1:24" x14ac:dyDescent="0.25">
      <c r="A344" t="s">
        <v>24</v>
      </c>
      <c r="B344">
        <v>1057</v>
      </c>
      <c r="C344">
        <v>3412</v>
      </c>
      <c r="D344" t="s">
        <v>1336</v>
      </c>
      <c r="E344" t="s">
        <v>1337</v>
      </c>
      <c r="F344" t="s">
        <v>1338</v>
      </c>
      <c r="H344" t="s">
        <v>1336</v>
      </c>
      <c r="I344" t="s">
        <v>74</v>
      </c>
      <c r="J344" t="s">
        <v>1303</v>
      </c>
      <c r="K344" t="s">
        <v>1304</v>
      </c>
      <c r="L344" t="s">
        <v>1305</v>
      </c>
      <c r="M344" t="s">
        <v>1306</v>
      </c>
      <c r="N344" t="s">
        <v>1307</v>
      </c>
      <c r="O344" t="s">
        <v>840</v>
      </c>
      <c r="Q344">
        <v>40640</v>
      </c>
      <c r="S344" t="s">
        <v>1308</v>
      </c>
      <c r="T344" t="s">
        <v>1188</v>
      </c>
      <c r="W344" t="s">
        <v>1188</v>
      </c>
      <c r="X344" t="s">
        <v>1339</v>
      </c>
    </row>
    <row r="345" spans="1:24" x14ac:dyDescent="0.25">
      <c r="A345" t="s">
        <v>24</v>
      </c>
      <c r="B345">
        <v>1058</v>
      </c>
      <c r="C345">
        <v>5493</v>
      </c>
      <c r="D345" t="s">
        <v>1336</v>
      </c>
      <c r="E345" t="s">
        <v>1337</v>
      </c>
      <c r="F345" t="s">
        <v>1338</v>
      </c>
      <c r="H345" t="s">
        <v>1336</v>
      </c>
      <c r="I345" t="s">
        <v>74</v>
      </c>
      <c r="J345" t="s">
        <v>1242</v>
      </c>
      <c r="K345" t="s">
        <v>1340</v>
      </c>
      <c r="L345" t="s">
        <v>1341</v>
      </c>
      <c r="M345" t="s">
        <v>1342</v>
      </c>
      <c r="N345" t="s">
        <v>1219</v>
      </c>
      <c r="O345" t="s">
        <v>1117</v>
      </c>
      <c r="Q345" t="s">
        <v>1343</v>
      </c>
      <c r="S345" t="s">
        <v>1188</v>
      </c>
      <c r="T345" t="s">
        <v>1188</v>
      </c>
      <c r="W345" t="s">
        <v>1188</v>
      </c>
      <c r="X345" t="s">
        <v>1344</v>
      </c>
    </row>
    <row r="346" spans="1:24" x14ac:dyDescent="0.25">
      <c r="A346" t="s">
        <v>24</v>
      </c>
      <c r="B346">
        <v>1059</v>
      </c>
      <c r="C346">
        <v>3409</v>
      </c>
      <c r="D346" t="s">
        <v>1345</v>
      </c>
      <c r="E346" t="s">
        <v>1337</v>
      </c>
      <c r="F346" t="s">
        <v>1346</v>
      </c>
      <c r="H346" t="s">
        <v>1345</v>
      </c>
      <c r="I346" t="s">
        <v>74</v>
      </c>
      <c r="J346" t="s">
        <v>1303</v>
      </c>
      <c r="K346" t="s">
        <v>1304</v>
      </c>
      <c r="L346" t="s">
        <v>1305</v>
      </c>
      <c r="M346" t="s">
        <v>1306</v>
      </c>
      <c r="N346" t="s">
        <v>1307</v>
      </c>
      <c r="O346" t="s">
        <v>840</v>
      </c>
      <c r="Q346">
        <v>40640</v>
      </c>
      <c r="S346" t="s">
        <v>1308</v>
      </c>
      <c r="T346" t="s">
        <v>1188</v>
      </c>
      <c r="W346" t="s">
        <v>1188</v>
      </c>
      <c r="X346" t="s">
        <v>1347</v>
      </c>
    </row>
    <row r="347" spans="1:24" x14ac:dyDescent="0.25">
      <c r="A347" t="s">
        <v>24</v>
      </c>
      <c r="B347">
        <v>1060</v>
      </c>
      <c r="C347">
        <v>5023</v>
      </c>
      <c r="D347" t="s">
        <v>1345</v>
      </c>
      <c r="E347" t="s">
        <v>1337</v>
      </c>
      <c r="F347" t="s">
        <v>1346</v>
      </c>
      <c r="H347" t="s">
        <v>1345</v>
      </c>
      <c r="I347" t="s">
        <v>74</v>
      </c>
      <c r="J347" t="s">
        <v>1203</v>
      </c>
      <c r="K347" t="s">
        <v>1348</v>
      </c>
      <c r="L347" t="s">
        <v>1349</v>
      </c>
      <c r="M347" t="s">
        <v>1350</v>
      </c>
      <c r="N347" t="s">
        <v>1351</v>
      </c>
      <c r="O347" t="s">
        <v>912</v>
      </c>
      <c r="Q347" t="s">
        <v>1352</v>
      </c>
      <c r="S347" t="s">
        <v>1188</v>
      </c>
      <c r="T347" t="s">
        <v>1188</v>
      </c>
      <c r="W347" t="s">
        <v>1188</v>
      </c>
    </row>
    <row r="348" spans="1:24" x14ac:dyDescent="0.25">
      <c r="A348" t="s">
        <v>24</v>
      </c>
      <c r="B348">
        <v>1061</v>
      </c>
      <c r="C348">
        <v>5045</v>
      </c>
      <c r="D348" t="s">
        <v>1353</v>
      </c>
      <c r="E348" t="s">
        <v>206</v>
      </c>
      <c r="F348" t="s">
        <v>1354</v>
      </c>
      <c r="H348" t="s">
        <v>1353</v>
      </c>
      <c r="I348" t="s">
        <v>74</v>
      </c>
      <c r="J348" t="s">
        <v>1203</v>
      </c>
      <c r="K348" t="s">
        <v>1348</v>
      </c>
      <c r="L348" t="s">
        <v>1349</v>
      </c>
      <c r="M348" t="s">
        <v>1355</v>
      </c>
      <c r="N348" t="s">
        <v>1356</v>
      </c>
      <c r="O348" t="s">
        <v>1357</v>
      </c>
      <c r="Q348" t="s">
        <v>1358</v>
      </c>
      <c r="S348" t="s">
        <v>1188</v>
      </c>
      <c r="T348" t="s">
        <v>1188</v>
      </c>
      <c r="W348" t="s">
        <v>1188</v>
      </c>
    </row>
    <row r="349" spans="1:24" x14ac:dyDescent="0.25">
      <c r="A349" t="s">
        <v>24</v>
      </c>
      <c r="B349">
        <v>1062</v>
      </c>
      <c r="C349">
        <v>4835</v>
      </c>
      <c r="D349" t="s">
        <v>1359</v>
      </c>
      <c r="E349" t="s">
        <v>1360</v>
      </c>
      <c r="F349" t="s">
        <v>1361</v>
      </c>
      <c r="H349" t="s">
        <v>1359</v>
      </c>
      <c r="I349" t="s">
        <v>74</v>
      </c>
      <c r="J349" t="s">
        <v>1215</v>
      </c>
      <c r="K349" t="s">
        <v>1362</v>
      </c>
      <c r="L349" t="s">
        <v>1363</v>
      </c>
      <c r="M349" t="s">
        <v>1364</v>
      </c>
      <c r="N349" t="s">
        <v>1365</v>
      </c>
      <c r="O349" t="s">
        <v>1366</v>
      </c>
      <c r="Q349" t="s">
        <v>1367</v>
      </c>
      <c r="S349" t="s">
        <v>1188</v>
      </c>
      <c r="T349" t="s">
        <v>1188</v>
      </c>
      <c r="W349" t="s">
        <v>1188</v>
      </c>
      <c r="X349" t="s">
        <v>1368</v>
      </c>
    </row>
    <row r="350" spans="1:24" x14ac:dyDescent="0.25">
      <c r="A350" t="s">
        <v>24</v>
      </c>
      <c r="B350">
        <v>1063</v>
      </c>
      <c r="C350">
        <v>3625</v>
      </c>
      <c r="D350" t="s">
        <v>1369</v>
      </c>
      <c r="E350" t="s">
        <v>1370</v>
      </c>
      <c r="F350" t="s">
        <v>1371</v>
      </c>
      <c r="H350" t="s">
        <v>1369</v>
      </c>
      <c r="I350" t="s">
        <v>74</v>
      </c>
      <c r="J350" t="s">
        <v>1203</v>
      </c>
      <c r="K350" t="s">
        <v>1318</v>
      </c>
      <c r="L350" t="s">
        <v>1319</v>
      </c>
      <c r="M350" t="s">
        <v>1372</v>
      </c>
      <c r="N350" t="s">
        <v>1373</v>
      </c>
      <c r="O350" t="s">
        <v>1374</v>
      </c>
      <c r="Q350">
        <v>40750</v>
      </c>
      <c r="S350" t="s">
        <v>1188</v>
      </c>
      <c r="T350" t="s">
        <v>1188</v>
      </c>
      <c r="W350" t="s">
        <v>1188</v>
      </c>
      <c r="X350" t="s">
        <v>1375</v>
      </c>
    </row>
    <row r="351" spans="1:24" x14ac:dyDescent="0.25">
      <c r="A351" t="s">
        <v>24</v>
      </c>
      <c r="B351">
        <v>1064</v>
      </c>
      <c r="C351">
        <v>3604</v>
      </c>
      <c r="D351" t="s">
        <v>1376</v>
      </c>
      <c r="E351" t="s">
        <v>213</v>
      </c>
      <c r="F351" t="s">
        <v>1377</v>
      </c>
      <c r="H351" t="s">
        <v>1376</v>
      </c>
      <c r="I351" t="s">
        <v>74</v>
      </c>
      <c r="J351" t="s">
        <v>1242</v>
      </c>
      <c r="K351" t="s">
        <v>1378</v>
      </c>
      <c r="L351" t="s">
        <v>1379</v>
      </c>
      <c r="M351" t="s">
        <v>1380</v>
      </c>
      <c r="N351" t="s">
        <v>1381</v>
      </c>
      <c r="O351" t="s">
        <v>1382</v>
      </c>
      <c r="Q351">
        <v>40743</v>
      </c>
      <c r="S351" t="s">
        <v>1187</v>
      </c>
      <c r="T351" t="s">
        <v>1188</v>
      </c>
      <c r="W351" t="s">
        <v>1188</v>
      </c>
      <c r="X351" t="s">
        <v>1383</v>
      </c>
    </row>
    <row r="352" spans="1:24" x14ac:dyDescent="0.25">
      <c r="A352" t="s">
        <v>24</v>
      </c>
      <c r="B352">
        <v>1065</v>
      </c>
      <c r="C352">
        <v>3402</v>
      </c>
      <c r="D352" t="s">
        <v>1384</v>
      </c>
      <c r="E352" t="s">
        <v>213</v>
      </c>
      <c r="F352" t="s">
        <v>1385</v>
      </c>
      <c r="H352" t="s">
        <v>1384</v>
      </c>
      <c r="I352" t="s">
        <v>74</v>
      </c>
      <c r="J352" t="s">
        <v>1303</v>
      </c>
      <c r="K352" t="s">
        <v>1304</v>
      </c>
      <c r="L352" t="s">
        <v>1386</v>
      </c>
      <c r="M352" t="s">
        <v>1387</v>
      </c>
      <c r="N352" t="s">
        <v>1388</v>
      </c>
      <c r="O352" t="s">
        <v>1389</v>
      </c>
      <c r="Q352">
        <v>40639</v>
      </c>
      <c r="S352" t="s">
        <v>1188</v>
      </c>
      <c r="T352" t="s">
        <v>1188</v>
      </c>
      <c r="W352" t="s">
        <v>1188</v>
      </c>
    </row>
    <row r="353" spans="1:24" x14ac:dyDescent="0.25">
      <c r="A353" t="s">
        <v>24</v>
      </c>
      <c r="B353">
        <v>1066</v>
      </c>
      <c r="C353">
        <v>3706</v>
      </c>
      <c r="D353" t="s">
        <v>1390</v>
      </c>
      <c r="E353" t="s">
        <v>213</v>
      </c>
      <c r="F353" t="s">
        <v>1391</v>
      </c>
      <c r="H353" t="s">
        <v>1390</v>
      </c>
      <c r="I353" t="s">
        <v>74</v>
      </c>
      <c r="J353" t="s">
        <v>1242</v>
      </c>
      <c r="K353" t="s">
        <v>1378</v>
      </c>
      <c r="L353" t="s">
        <v>1379</v>
      </c>
      <c r="M353" t="s">
        <v>1380</v>
      </c>
      <c r="N353" t="s">
        <v>1381</v>
      </c>
      <c r="O353" t="s">
        <v>1392</v>
      </c>
      <c r="Q353">
        <v>40782</v>
      </c>
      <c r="S353" t="s">
        <v>1188</v>
      </c>
      <c r="T353" t="s">
        <v>1188</v>
      </c>
      <c r="W353" t="s">
        <v>1188</v>
      </c>
    </row>
    <row r="354" spans="1:24" x14ac:dyDescent="0.25">
      <c r="A354" t="s">
        <v>24</v>
      </c>
      <c r="B354">
        <v>1067</v>
      </c>
      <c r="C354">
        <v>4232</v>
      </c>
      <c r="D354" t="s">
        <v>1393</v>
      </c>
      <c r="E354" t="s">
        <v>218</v>
      </c>
      <c r="F354" t="s">
        <v>219</v>
      </c>
      <c r="H354" t="s">
        <v>1393</v>
      </c>
      <c r="I354" t="s">
        <v>1253</v>
      </c>
      <c r="J354" t="s">
        <v>1394</v>
      </c>
      <c r="K354" t="s">
        <v>1395</v>
      </c>
      <c r="L354" t="s">
        <v>1396</v>
      </c>
      <c r="M354" t="s">
        <v>1397</v>
      </c>
      <c r="N354" t="s">
        <v>1398</v>
      </c>
      <c r="O354" t="s">
        <v>1399</v>
      </c>
      <c r="Q354" t="s">
        <v>1400</v>
      </c>
      <c r="S354" t="s">
        <v>1401</v>
      </c>
      <c r="T354" t="s">
        <v>1188</v>
      </c>
      <c r="W354" t="s">
        <v>1188</v>
      </c>
    </row>
    <row r="355" spans="1:24" x14ac:dyDescent="0.25">
      <c r="A355" t="s">
        <v>24</v>
      </c>
      <c r="B355">
        <v>1068</v>
      </c>
      <c r="C355">
        <v>4588</v>
      </c>
      <c r="D355" t="s">
        <v>1402</v>
      </c>
      <c r="E355" t="s">
        <v>218</v>
      </c>
      <c r="F355" t="s">
        <v>1403</v>
      </c>
      <c r="H355" t="s">
        <v>1402</v>
      </c>
      <c r="I355" t="s">
        <v>74</v>
      </c>
      <c r="J355" t="s">
        <v>1203</v>
      </c>
      <c r="K355" t="s">
        <v>1404</v>
      </c>
      <c r="L355" t="s">
        <v>1405</v>
      </c>
      <c r="M355" t="s">
        <v>1406</v>
      </c>
      <c r="N355" t="s">
        <v>1407</v>
      </c>
      <c r="O355" t="s">
        <v>1408</v>
      </c>
      <c r="Q355" t="s">
        <v>1409</v>
      </c>
      <c r="S355" t="s">
        <v>1286</v>
      </c>
      <c r="T355" t="s">
        <v>1410</v>
      </c>
      <c r="W355" t="s">
        <v>1188</v>
      </c>
    </row>
    <row r="356" spans="1:24" x14ac:dyDescent="0.25">
      <c r="A356" t="s">
        <v>24</v>
      </c>
      <c r="B356">
        <v>1069</v>
      </c>
      <c r="C356">
        <v>3422</v>
      </c>
      <c r="D356" t="s">
        <v>1411</v>
      </c>
      <c r="E356" t="s">
        <v>218</v>
      </c>
      <c r="F356" t="s">
        <v>1412</v>
      </c>
      <c r="H356" t="s">
        <v>1411</v>
      </c>
      <c r="I356" t="s">
        <v>74</v>
      </c>
      <c r="J356" t="s">
        <v>1226</v>
      </c>
      <c r="K356" t="s">
        <v>1413</v>
      </c>
      <c r="L356" t="s">
        <v>1414</v>
      </c>
      <c r="M356" t="s">
        <v>1415</v>
      </c>
      <c r="N356" t="s">
        <v>1416</v>
      </c>
      <c r="O356" t="s">
        <v>1417</v>
      </c>
      <c r="Q356">
        <v>40430</v>
      </c>
      <c r="S356" t="s">
        <v>1418</v>
      </c>
      <c r="T356" t="s">
        <v>1188</v>
      </c>
      <c r="W356" t="s">
        <v>1188</v>
      </c>
    </row>
    <row r="357" spans="1:24" x14ac:dyDescent="0.25">
      <c r="A357" t="s">
        <v>24</v>
      </c>
      <c r="B357">
        <v>1070</v>
      </c>
      <c r="C357">
        <v>3738</v>
      </c>
      <c r="D357" t="s">
        <v>1419</v>
      </c>
      <c r="E357" t="s">
        <v>218</v>
      </c>
      <c r="F357" t="s">
        <v>1420</v>
      </c>
      <c r="H357" t="s">
        <v>1419</v>
      </c>
      <c r="I357" t="s">
        <v>74</v>
      </c>
      <c r="J357" t="s">
        <v>1226</v>
      </c>
      <c r="K357" t="s">
        <v>1413</v>
      </c>
      <c r="L357" t="s">
        <v>1414</v>
      </c>
      <c r="M357" t="s">
        <v>1421</v>
      </c>
      <c r="N357" t="s">
        <v>1416</v>
      </c>
      <c r="O357" t="s">
        <v>1417</v>
      </c>
      <c r="Q357">
        <v>40633</v>
      </c>
      <c r="S357" t="s">
        <v>1188</v>
      </c>
      <c r="T357" t="s">
        <v>1188</v>
      </c>
      <c r="W357" t="s">
        <v>1188</v>
      </c>
    </row>
    <row r="358" spans="1:24" x14ac:dyDescent="0.25">
      <c r="A358" t="s">
        <v>24</v>
      </c>
      <c r="B358">
        <v>1071</v>
      </c>
      <c r="C358">
        <v>4048</v>
      </c>
      <c r="D358" t="s">
        <v>1422</v>
      </c>
      <c r="E358" t="s">
        <v>218</v>
      </c>
      <c r="F358" t="s">
        <v>1423</v>
      </c>
      <c r="H358" t="s">
        <v>1422</v>
      </c>
      <c r="I358" t="s">
        <v>74</v>
      </c>
      <c r="J358" t="s">
        <v>1203</v>
      </c>
      <c r="K358" t="s">
        <v>1236</v>
      </c>
      <c r="L358" t="s">
        <v>1237</v>
      </c>
      <c r="M358" t="s">
        <v>1424</v>
      </c>
      <c r="N358" t="s">
        <v>1425</v>
      </c>
      <c r="O358" t="s">
        <v>1426</v>
      </c>
      <c r="Q358">
        <v>40903</v>
      </c>
      <c r="S358" t="s">
        <v>1188</v>
      </c>
      <c r="T358" t="s">
        <v>1188</v>
      </c>
      <c r="W358" t="s">
        <v>1188</v>
      </c>
      <c r="X358" t="s">
        <v>1427</v>
      </c>
    </row>
    <row r="359" spans="1:24" x14ac:dyDescent="0.25">
      <c r="A359" t="s">
        <v>24</v>
      </c>
      <c r="B359">
        <v>1072</v>
      </c>
      <c r="C359">
        <v>4683</v>
      </c>
      <c r="D359" t="s">
        <v>1422</v>
      </c>
      <c r="E359" t="s">
        <v>218</v>
      </c>
      <c r="F359" t="s">
        <v>1423</v>
      </c>
      <c r="H359" t="s">
        <v>1422</v>
      </c>
      <c r="I359" t="s">
        <v>74</v>
      </c>
      <c r="J359" t="s">
        <v>1203</v>
      </c>
      <c r="K359" t="s">
        <v>1204</v>
      </c>
      <c r="L359" t="s">
        <v>1428</v>
      </c>
      <c r="M359" t="s">
        <v>1429</v>
      </c>
      <c r="N359" t="s">
        <v>1430</v>
      </c>
      <c r="O359" t="s">
        <v>1431</v>
      </c>
      <c r="Q359" t="s">
        <v>1432</v>
      </c>
      <c r="S359" t="s">
        <v>1188</v>
      </c>
      <c r="T359" t="s">
        <v>1188</v>
      </c>
      <c r="W359" t="s">
        <v>1188</v>
      </c>
    </row>
    <row r="360" spans="1:24" x14ac:dyDescent="0.25">
      <c r="A360" t="s">
        <v>24</v>
      </c>
      <c r="B360">
        <v>1073</v>
      </c>
      <c r="C360">
        <v>3839</v>
      </c>
      <c r="D360" t="s">
        <v>1433</v>
      </c>
      <c r="E360" t="s">
        <v>218</v>
      </c>
      <c r="F360" t="s">
        <v>1434</v>
      </c>
      <c r="H360" t="s">
        <v>1433</v>
      </c>
      <c r="I360" t="s">
        <v>74</v>
      </c>
      <c r="J360" t="s">
        <v>1226</v>
      </c>
      <c r="K360" t="s">
        <v>1435</v>
      </c>
      <c r="L360" t="s">
        <v>1436</v>
      </c>
      <c r="M360" t="s">
        <v>1437</v>
      </c>
      <c r="N360" t="s">
        <v>1438</v>
      </c>
      <c r="O360" t="s">
        <v>1439</v>
      </c>
      <c r="Q360">
        <v>40635</v>
      </c>
      <c r="S360" t="s">
        <v>1440</v>
      </c>
      <c r="T360" t="s">
        <v>1188</v>
      </c>
      <c r="W360" t="s">
        <v>1188</v>
      </c>
      <c r="X360" t="s">
        <v>1441</v>
      </c>
    </row>
    <row r="361" spans="1:24" x14ac:dyDescent="0.25">
      <c r="A361" t="s">
        <v>24</v>
      </c>
      <c r="B361">
        <v>1074</v>
      </c>
      <c r="C361">
        <v>4814</v>
      </c>
      <c r="D361" t="s">
        <v>236</v>
      </c>
      <c r="E361" t="s">
        <v>232</v>
      </c>
      <c r="F361" t="s">
        <v>237</v>
      </c>
      <c r="H361" t="s">
        <v>236</v>
      </c>
      <c r="I361" t="s">
        <v>74</v>
      </c>
      <c r="J361" t="s">
        <v>1226</v>
      </c>
      <c r="K361" t="s">
        <v>1297</v>
      </c>
      <c r="L361" t="s">
        <v>1310</v>
      </c>
      <c r="M361" t="s">
        <v>1442</v>
      </c>
      <c r="N361" t="s">
        <v>1443</v>
      </c>
      <c r="O361" t="s">
        <v>1444</v>
      </c>
      <c r="Q361" t="s">
        <v>1445</v>
      </c>
      <c r="S361" t="s">
        <v>1187</v>
      </c>
      <c r="T361" t="s">
        <v>1188</v>
      </c>
      <c r="W361" t="s">
        <v>1188</v>
      </c>
      <c r="X361" t="s">
        <v>1446</v>
      </c>
    </row>
    <row r="362" spans="1:24" x14ac:dyDescent="0.25">
      <c r="A362" t="s">
        <v>24</v>
      </c>
      <c r="B362">
        <v>1075</v>
      </c>
      <c r="C362">
        <v>4307</v>
      </c>
      <c r="D362" t="s">
        <v>1447</v>
      </c>
      <c r="E362" t="s">
        <v>243</v>
      </c>
      <c r="F362" t="s">
        <v>1448</v>
      </c>
      <c r="H362" t="s">
        <v>1447</v>
      </c>
      <c r="I362" t="s">
        <v>74</v>
      </c>
      <c r="J362" t="s">
        <v>1203</v>
      </c>
      <c r="K362" t="s">
        <v>1236</v>
      </c>
      <c r="L362" t="s">
        <v>1449</v>
      </c>
      <c r="M362" t="s">
        <v>1450</v>
      </c>
      <c r="N362" t="s">
        <v>1451</v>
      </c>
      <c r="O362" t="s">
        <v>1452</v>
      </c>
      <c r="Q362" t="s">
        <v>1453</v>
      </c>
      <c r="S362" t="s">
        <v>1188</v>
      </c>
      <c r="T362" t="s">
        <v>1188</v>
      </c>
      <c r="W362" t="s">
        <v>1188</v>
      </c>
      <c r="X362" t="s">
        <v>1454</v>
      </c>
    </row>
    <row r="363" spans="1:24" x14ac:dyDescent="0.25">
      <c r="A363" t="s">
        <v>24</v>
      </c>
      <c r="B363">
        <v>1076</v>
      </c>
      <c r="C363">
        <v>3803</v>
      </c>
      <c r="D363" t="s">
        <v>1455</v>
      </c>
      <c r="E363" t="s">
        <v>243</v>
      </c>
      <c r="F363" t="s">
        <v>244</v>
      </c>
      <c r="H363" t="s">
        <v>1455</v>
      </c>
      <c r="I363" t="s">
        <v>74</v>
      </c>
      <c r="J363" t="s">
        <v>1226</v>
      </c>
      <c r="K363" t="s">
        <v>1297</v>
      </c>
      <c r="L363" t="s">
        <v>1298</v>
      </c>
      <c r="M363" t="s">
        <v>1456</v>
      </c>
      <c r="N363" t="s">
        <v>1300</v>
      </c>
      <c r="O363" t="s">
        <v>840</v>
      </c>
      <c r="Q363">
        <v>40816</v>
      </c>
      <c r="S363" t="s">
        <v>1188</v>
      </c>
      <c r="T363" t="s">
        <v>1188</v>
      </c>
      <c r="W363" t="s">
        <v>1188</v>
      </c>
    </row>
    <row r="364" spans="1:24" x14ac:dyDescent="0.25">
      <c r="A364" t="s">
        <v>24</v>
      </c>
      <c r="B364">
        <v>1077</v>
      </c>
      <c r="C364">
        <v>3375</v>
      </c>
      <c r="D364" t="s">
        <v>1457</v>
      </c>
      <c r="E364" t="s">
        <v>1458</v>
      </c>
      <c r="F364" t="s">
        <v>1459</v>
      </c>
      <c r="H364" t="s">
        <v>1457</v>
      </c>
      <c r="I364" t="s">
        <v>1460</v>
      </c>
      <c r="J364" t="s">
        <v>1461</v>
      </c>
      <c r="K364" t="s">
        <v>1462</v>
      </c>
      <c r="L364" t="s">
        <v>1463</v>
      </c>
      <c r="M364" t="s">
        <v>1464</v>
      </c>
      <c r="N364" t="s">
        <v>1465</v>
      </c>
      <c r="O364" t="s">
        <v>266</v>
      </c>
      <c r="Q364" t="s">
        <v>1466</v>
      </c>
      <c r="S364" t="s">
        <v>1467</v>
      </c>
      <c r="T364" t="s">
        <v>1188</v>
      </c>
      <c r="W364" t="s">
        <v>1188</v>
      </c>
    </row>
    <row r="365" spans="1:24" x14ac:dyDescent="0.25">
      <c r="A365" t="s">
        <v>24</v>
      </c>
      <c r="B365">
        <v>1078</v>
      </c>
      <c r="C365">
        <v>5353</v>
      </c>
      <c r="D365" t="s">
        <v>1468</v>
      </c>
      <c r="E365" t="s">
        <v>284</v>
      </c>
      <c r="F365" t="s">
        <v>285</v>
      </c>
      <c r="H365" t="s">
        <v>1468</v>
      </c>
      <c r="I365" t="s">
        <v>27</v>
      </c>
      <c r="J365" t="s">
        <v>1469</v>
      </c>
      <c r="K365" t="s">
        <v>1470</v>
      </c>
      <c r="L365" t="s">
        <v>1471</v>
      </c>
      <c r="M365" t="s">
        <v>1472</v>
      </c>
      <c r="N365" t="s">
        <v>1473</v>
      </c>
      <c r="O365" t="s">
        <v>912</v>
      </c>
      <c r="Q365" t="s">
        <v>1474</v>
      </c>
      <c r="S365" t="s">
        <v>1188</v>
      </c>
      <c r="T365" t="s">
        <v>1188</v>
      </c>
      <c r="W365" t="s">
        <v>1188</v>
      </c>
      <c r="X365" t="s">
        <v>1475</v>
      </c>
    </row>
    <row r="366" spans="1:24" x14ac:dyDescent="0.25">
      <c r="A366" t="s">
        <v>24</v>
      </c>
      <c r="B366">
        <v>1079</v>
      </c>
      <c r="C366">
        <v>3404</v>
      </c>
      <c r="D366" t="s">
        <v>1476</v>
      </c>
      <c r="E366" t="s">
        <v>1477</v>
      </c>
      <c r="F366" t="s">
        <v>1478</v>
      </c>
      <c r="H366" t="s">
        <v>1476</v>
      </c>
      <c r="I366" t="s">
        <v>74</v>
      </c>
      <c r="J366" t="s">
        <v>1303</v>
      </c>
      <c r="K366" t="s">
        <v>1304</v>
      </c>
      <c r="L366" t="s">
        <v>1386</v>
      </c>
      <c r="M366" t="s">
        <v>1479</v>
      </c>
      <c r="N366" t="s">
        <v>1480</v>
      </c>
      <c r="O366" t="s">
        <v>1481</v>
      </c>
      <c r="Q366">
        <v>40639</v>
      </c>
      <c r="S366" t="s">
        <v>1188</v>
      </c>
      <c r="T366" t="s">
        <v>1188</v>
      </c>
      <c r="W366" t="s">
        <v>1188</v>
      </c>
    </row>
    <row r="367" spans="1:24" x14ac:dyDescent="0.25">
      <c r="A367" t="s">
        <v>24</v>
      </c>
      <c r="B367">
        <v>1080</v>
      </c>
      <c r="C367">
        <v>5430</v>
      </c>
      <c r="D367" t="s">
        <v>1482</v>
      </c>
      <c r="E367" t="s">
        <v>26</v>
      </c>
      <c r="F367" t="s">
        <v>308</v>
      </c>
      <c r="H367" t="s">
        <v>1482</v>
      </c>
      <c r="I367" t="s">
        <v>27</v>
      </c>
      <c r="J367" t="s">
        <v>1483</v>
      </c>
      <c r="K367" t="s">
        <v>1484</v>
      </c>
      <c r="L367" t="s">
        <v>1485</v>
      </c>
      <c r="M367" t="s">
        <v>1486</v>
      </c>
      <c r="N367" t="s">
        <v>1487</v>
      </c>
      <c r="O367" t="s">
        <v>1488</v>
      </c>
      <c r="Q367" t="s">
        <v>1489</v>
      </c>
      <c r="S367" t="s">
        <v>1308</v>
      </c>
      <c r="T367" t="s">
        <v>1188</v>
      </c>
      <c r="W367" t="s">
        <v>1188</v>
      </c>
    </row>
    <row r="368" spans="1:24" x14ac:dyDescent="0.25">
      <c r="A368" t="s">
        <v>24</v>
      </c>
      <c r="B368">
        <v>1081</v>
      </c>
      <c r="C368">
        <v>5483</v>
      </c>
      <c r="D368" t="s">
        <v>1490</v>
      </c>
      <c r="E368" t="s">
        <v>26</v>
      </c>
      <c r="F368" t="s">
        <v>322</v>
      </c>
      <c r="G368" t="s">
        <v>323</v>
      </c>
      <c r="H368" t="s">
        <v>1490</v>
      </c>
      <c r="I368" t="s">
        <v>74</v>
      </c>
      <c r="J368" t="s">
        <v>1242</v>
      </c>
      <c r="K368" t="s">
        <v>1340</v>
      </c>
      <c r="L368" t="s">
        <v>1341</v>
      </c>
      <c r="M368" t="s">
        <v>1491</v>
      </c>
      <c r="N368" t="s">
        <v>1492</v>
      </c>
      <c r="O368" t="s">
        <v>1488</v>
      </c>
      <c r="Q368" t="s">
        <v>1493</v>
      </c>
      <c r="S368" t="s">
        <v>1286</v>
      </c>
      <c r="T368" t="s">
        <v>1494</v>
      </c>
      <c r="W368" t="s">
        <v>1188</v>
      </c>
    </row>
    <row r="369" spans="1:24" x14ac:dyDescent="0.25">
      <c r="A369" t="s">
        <v>24</v>
      </c>
      <c r="B369">
        <v>1082</v>
      </c>
      <c r="C369">
        <v>3463</v>
      </c>
      <c r="D369" t="s">
        <v>1495</v>
      </c>
      <c r="E369" t="s">
        <v>26</v>
      </c>
      <c r="F369" t="s">
        <v>1496</v>
      </c>
      <c r="H369" t="s">
        <v>1495</v>
      </c>
      <c r="I369" t="s">
        <v>74</v>
      </c>
      <c r="J369" t="s">
        <v>1203</v>
      </c>
      <c r="K369" t="s">
        <v>1236</v>
      </c>
      <c r="L369" t="s">
        <v>1497</v>
      </c>
      <c r="M369" t="s">
        <v>1498</v>
      </c>
      <c r="N369" t="s">
        <v>1499</v>
      </c>
      <c r="O369" t="s">
        <v>266</v>
      </c>
      <c r="Q369">
        <v>40677</v>
      </c>
      <c r="S369" t="s">
        <v>1188</v>
      </c>
      <c r="T369" t="s">
        <v>1188</v>
      </c>
      <c r="W369" t="s">
        <v>1188</v>
      </c>
      <c r="X369" t="s">
        <v>1500</v>
      </c>
    </row>
    <row r="370" spans="1:24" x14ac:dyDescent="0.25">
      <c r="A370" t="s">
        <v>24</v>
      </c>
      <c r="B370">
        <v>1083</v>
      </c>
      <c r="C370">
        <v>3938</v>
      </c>
      <c r="D370" t="s">
        <v>1495</v>
      </c>
      <c r="E370" t="s">
        <v>26</v>
      </c>
      <c r="F370" t="s">
        <v>1496</v>
      </c>
      <c r="H370" t="s">
        <v>1495</v>
      </c>
      <c r="I370" t="s">
        <v>27</v>
      </c>
      <c r="J370" t="s">
        <v>1501</v>
      </c>
      <c r="K370" t="s">
        <v>1502</v>
      </c>
      <c r="L370" t="s">
        <v>1503</v>
      </c>
      <c r="M370" t="s">
        <v>1504</v>
      </c>
      <c r="N370" t="s">
        <v>1505</v>
      </c>
      <c r="O370" t="s">
        <v>1506</v>
      </c>
      <c r="Q370">
        <v>40860</v>
      </c>
      <c r="S370" t="s">
        <v>1188</v>
      </c>
      <c r="T370" t="s">
        <v>1188</v>
      </c>
      <c r="W370" t="s">
        <v>1188</v>
      </c>
      <c r="X370" t="s">
        <v>1507</v>
      </c>
    </row>
    <row r="371" spans="1:24" x14ac:dyDescent="0.25">
      <c r="A371" t="s">
        <v>24</v>
      </c>
      <c r="B371">
        <v>1084</v>
      </c>
      <c r="C371">
        <v>3650</v>
      </c>
      <c r="D371" t="s">
        <v>1508</v>
      </c>
      <c r="E371" t="s">
        <v>26</v>
      </c>
      <c r="F371" t="s">
        <v>428</v>
      </c>
      <c r="H371" t="s">
        <v>1508</v>
      </c>
      <c r="I371" t="s">
        <v>343</v>
      </c>
      <c r="J371" t="s">
        <v>1509</v>
      </c>
      <c r="K371" t="s">
        <v>1510</v>
      </c>
      <c r="L371" t="s">
        <v>1511</v>
      </c>
      <c r="M371" t="s">
        <v>1512</v>
      </c>
      <c r="N371" t="s">
        <v>1513</v>
      </c>
      <c r="O371" t="s">
        <v>1514</v>
      </c>
      <c r="Q371">
        <v>40765</v>
      </c>
      <c r="S371" t="s">
        <v>1188</v>
      </c>
      <c r="T371" t="s">
        <v>1188</v>
      </c>
      <c r="W371" t="s">
        <v>1188</v>
      </c>
    </row>
    <row r="372" spans="1:24" x14ac:dyDescent="0.25">
      <c r="A372" t="s">
        <v>24</v>
      </c>
      <c r="B372">
        <v>1085</v>
      </c>
      <c r="C372">
        <v>3873</v>
      </c>
      <c r="D372" t="s">
        <v>1515</v>
      </c>
      <c r="E372" t="s">
        <v>783</v>
      </c>
      <c r="F372" t="s">
        <v>1516</v>
      </c>
      <c r="H372" t="s">
        <v>1515</v>
      </c>
      <c r="I372" t="s">
        <v>27</v>
      </c>
      <c r="J372" t="s">
        <v>1501</v>
      </c>
      <c r="K372" t="s">
        <v>1517</v>
      </c>
      <c r="L372" t="s">
        <v>1518</v>
      </c>
      <c r="M372" t="s">
        <v>1519</v>
      </c>
      <c r="N372" t="s">
        <v>1520</v>
      </c>
      <c r="O372" t="s">
        <v>1521</v>
      </c>
      <c r="Q372">
        <v>40830</v>
      </c>
      <c r="S372" t="s">
        <v>1522</v>
      </c>
      <c r="T372" t="s">
        <v>1522</v>
      </c>
      <c r="W372" t="s">
        <v>1188</v>
      </c>
      <c r="X372" t="s">
        <v>1523</v>
      </c>
    </row>
    <row r="373" spans="1:24" x14ac:dyDescent="0.25">
      <c r="A373" t="s">
        <v>24</v>
      </c>
      <c r="B373">
        <v>1086</v>
      </c>
      <c r="C373">
        <v>3724</v>
      </c>
      <c r="D373" t="s">
        <v>1524</v>
      </c>
      <c r="E373" t="s">
        <v>1525</v>
      </c>
      <c r="F373" t="s">
        <v>1526</v>
      </c>
      <c r="H373" t="s">
        <v>1524</v>
      </c>
      <c r="I373" t="s">
        <v>74</v>
      </c>
      <c r="J373" t="s">
        <v>1203</v>
      </c>
      <c r="K373" t="s">
        <v>1318</v>
      </c>
      <c r="L373" t="s">
        <v>1319</v>
      </c>
      <c r="M373" t="s">
        <v>1527</v>
      </c>
      <c r="N373" t="s">
        <v>1528</v>
      </c>
      <c r="O373" t="s">
        <v>1529</v>
      </c>
      <c r="Q373">
        <v>40781</v>
      </c>
      <c r="S373" t="s">
        <v>1188</v>
      </c>
      <c r="T373" t="s">
        <v>1188</v>
      </c>
      <c r="W373" t="s">
        <v>1188</v>
      </c>
    </row>
    <row r="374" spans="1:24" x14ac:dyDescent="0.25">
      <c r="A374" t="s">
        <v>24</v>
      </c>
      <c r="B374">
        <v>1087</v>
      </c>
      <c r="C374">
        <v>3677</v>
      </c>
      <c r="D374" t="s">
        <v>1530</v>
      </c>
      <c r="E374" t="s">
        <v>1531</v>
      </c>
      <c r="F374" t="s">
        <v>1532</v>
      </c>
      <c r="H374" t="s">
        <v>1530</v>
      </c>
      <c r="I374" t="s">
        <v>74</v>
      </c>
      <c r="J374" t="s">
        <v>1203</v>
      </c>
      <c r="K374" t="s">
        <v>1318</v>
      </c>
      <c r="L374" t="s">
        <v>1319</v>
      </c>
      <c r="M374" t="s">
        <v>1527</v>
      </c>
      <c r="N374" t="s">
        <v>1528</v>
      </c>
      <c r="O374" t="s">
        <v>1533</v>
      </c>
      <c r="Q374" t="s">
        <v>1534</v>
      </c>
      <c r="S374" t="s">
        <v>1188</v>
      </c>
      <c r="T374" t="s">
        <v>1188</v>
      </c>
      <c r="W374" t="s">
        <v>1188</v>
      </c>
      <c r="X374" t="s">
        <v>1535</v>
      </c>
    </row>
    <row r="375" spans="1:24" x14ac:dyDescent="0.25">
      <c r="A375" t="s">
        <v>24</v>
      </c>
      <c r="B375">
        <v>1088</v>
      </c>
      <c r="C375">
        <v>5980</v>
      </c>
      <c r="D375" t="s">
        <v>1536</v>
      </c>
      <c r="E375" t="s">
        <v>1537</v>
      </c>
      <c r="F375" t="s">
        <v>1538</v>
      </c>
      <c r="H375" t="s">
        <v>1536</v>
      </c>
      <c r="I375" t="s">
        <v>74</v>
      </c>
      <c r="J375" t="s">
        <v>1180</v>
      </c>
      <c r="K375" t="s">
        <v>1193</v>
      </c>
      <c r="L375" t="s">
        <v>1194</v>
      </c>
      <c r="M375" t="s">
        <v>1539</v>
      </c>
      <c r="N375" t="s">
        <v>1540</v>
      </c>
      <c r="O375" t="s">
        <v>1541</v>
      </c>
      <c r="Q375">
        <v>41515</v>
      </c>
      <c r="S375" t="s">
        <v>1542</v>
      </c>
      <c r="T375" t="s">
        <v>1188</v>
      </c>
      <c r="W375" t="s">
        <v>1188</v>
      </c>
      <c r="X375" t="s">
        <v>1543</v>
      </c>
    </row>
    <row r="376" spans="1:24" x14ac:dyDescent="0.25">
      <c r="A376" t="s">
        <v>24</v>
      </c>
      <c r="B376">
        <v>1089</v>
      </c>
      <c r="C376">
        <v>4866</v>
      </c>
      <c r="D376" t="s">
        <v>1544</v>
      </c>
      <c r="E376" t="s">
        <v>1545</v>
      </c>
      <c r="F376" t="s">
        <v>1546</v>
      </c>
      <c r="H376" t="s">
        <v>1544</v>
      </c>
      <c r="I376" t="s">
        <v>74</v>
      </c>
      <c r="J376" t="s">
        <v>1215</v>
      </c>
      <c r="K376" t="s">
        <v>1362</v>
      </c>
      <c r="L376" t="s">
        <v>1363</v>
      </c>
      <c r="M376" t="s">
        <v>1547</v>
      </c>
      <c r="N376" t="s">
        <v>1548</v>
      </c>
      <c r="O376" t="s">
        <v>1374</v>
      </c>
      <c r="Q376" t="s">
        <v>1367</v>
      </c>
      <c r="S376" t="s">
        <v>1188</v>
      </c>
      <c r="T376" t="s">
        <v>1188</v>
      </c>
      <c r="W376" t="s">
        <v>1188</v>
      </c>
      <c r="X376" t="s">
        <v>1549</v>
      </c>
    </row>
    <row r="377" spans="1:24" x14ac:dyDescent="0.25">
      <c r="A377" t="s">
        <v>24</v>
      </c>
      <c r="B377">
        <v>1090</v>
      </c>
      <c r="C377">
        <v>5021</v>
      </c>
      <c r="D377" t="s">
        <v>1550</v>
      </c>
      <c r="E377" t="s">
        <v>1551</v>
      </c>
      <c r="F377" t="s">
        <v>1552</v>
      </c>
      <c r="H377" t="s">
        <v>1550</v>
      </c>
      <c r="I377" t="s">
        <v>74</v>
      </c>
      <c r="J377" t="s">
        <v>1203</v>
      </c>
      <c r="K377" t="s">
        <v>1348</v>
      </c>
      <c r="L377" t="s">
        <v>1349</v>
      </c>
      <c r="M377" t="s">
        <v>1350</v>
      </c>
      <c r="N377" t="s">
        <v>1351</v>
      </c>
      <c r="O377" t="s">
        <v>1553</v>
      </c>
      <c r="Q377" t="s">
        <v>1352</v>
      </c>
      <c r="S377" t="s">
        <v>1188</v>
      </c>
      <c r="T377" t="s">
        <v>1188</v>
      </c>
      <c r="W377" t="s">
        <v>1188</v>
      </c>
    </row>
    <row r="378" spans="1:24" x14ac:dyDescent="0.25">
      <c r="A378" t="s">
        <v>24</v>
      </c>
      <c r="B378">
        <v>1091</v>
      </c>
      <c r="C378">
        <v>3678</v>
      </c>
      <c r="D378" t="s">
        <v>1554</v>
      </c>
      <c r="E378" t="s">
        <v>811</v>
      </c>
      <c r="F378" t="s">
        <v>812</v>
      </c>
      <c r="H378" t="s">
        <v>1554</v>
      </c>
      <c r="I378" t="s">
        <v>74</v>
      </c>
      <c r="J378" t="s">
        <v>1203</v>
      </c>
      <c r="K378" t="s">
        <v>1318</v>
      </c>
      <c r="L378" t="s">
        <v>1319</v>
      </c>
      <c r="M378" t="s">
        <v>1527</v>
      </c>
      <c r="N378" t="s">
        <v>1528</v>
      </c>
      <c r="O378" t="s">
        <v>1533</v>
      </c>
      <c r="Q378">
        <v>40774</v>
      </c>
      <c r="S378" t="s">
        <v>1188</v>
      </c>
      <c r="T378" t="s">
        <v>1188</v>
      </c>
      <c r="W378" t="s">
        <v>1188</v>
      </c>
      <c r="X378" t="s">
        <v>1555</v>
      </c>
    </row>
    <row r="379" spans="1:24" x14ac:dyDescent="0.25">
      <c r="A379" t="s">
        <v>24</v>
      </c>
      <c r="B379">
        <v>1092</v>
      </c>
      <c r="C379">
        <v>4024</v>
      </c>
      <c r="D379" t="s">
        <v>1556</v>
      </c>
      <c r="E379" t="s">
        <v>1557</v>
      </c>
      <c r="F379" t="s">
        <v>1558</v>
      </c>
      <c r="H379" t="s">
        <v>1556</v>
      </c>
      <c r="I379" t="s">
        <v>74</v>
      </c>
      <c r="J379" t="s">
        <v>1279</v>
      </c>
      <c r="K379" t="s">
        <v>1559</v>
      </c>
      <c r="L379" t="s">
        <v>1560</v>
      </c>
      <c r="M379" t="s">
        <v>1561</v>
      </c>
      <c r="N379" t="s">
        <v>1562</v>
      </c>
      <c r="O379" t="s">
        <v>1563</v>
      </c>
      <c r="Q379">
        <v>40785</v>
      </c>
      <c r="S379" t="s">
        <v>1188</v>
      </c>
      <c r="T379" t="s">
        <v>1188</v>
      </c>
      <c r="W379" t="s">
        <v>1188</v>
      </c>
    </row>
    <row r="380" spans="1:24" x14ac:dyDescent="0.25">
      <c r="A380" t="s">
        <v>24</v>
      </c>
      <c r="B380">
        <v>1093</v>
      </c>
      <c r="C380">
        <v>4989</v>
      </c>
      <c r="D380" t="s">
        <v>1564</v>
      </c>
      <c r="E380" t="s">
        <v>1565</v>
      </c>
      <c r="F380" t="s">
        <v>1566</v>
      </c>
      <c r="H380" t="s">
        <v>1564</v>
      </c>
      <c r="I380" t="s">
        <v>74</v>
      </c>
      <c r="J380" t="s">
        <v>1215</v>
      </c>
      <c r="K380" t="s">
        <v>1362</v>
      </c>
      <c r="L380" t="s">
        <v>1363</v>
      </c>
      <c r="M380" t="s">
        <v>1567</v>
      </c>
      <c r="N380" t="s">
        <v>1568</v>
      </c>
      <c r="O380" t="s">
        <v>1569</v>
      </c>
      <c r="Q380" t="s">
        <v>1358</v>
      </c>
      <c r="S380" t="s">
        <v>1188</v>
      </c>
      <c r="T380" t="s">
        <v>1188</v>
      </c>
      <c r="W380" t="s">
        <v>1188</v>
      </c>
    </row>
    <row r="381" spans="1:24" x14ac:dyDescent="0.25">
      <c r="A381" t="s">
        <v>24</v>
      </c>
      <c r="B381">
        <v>1094</v>
      </c>
      <c r="C381">
        <v>3530</v>
      </c>
      <c r="D381" t="s">
        <v>1570</v>
      </c>
      <c r="E381" t="s">
        <v>1571</v>
      </c>
      <c r="F381" t="s">
        <v>1572</v>
      </c>
      <c r="H381" t="s">
        <v>1570</v>
      </c>
      <c r="I381" t="s">
        <v>74</v>
      </c>
      <c r="J381" t="s">
        <v>1242</v>
      </c>
      <c r="K381" t="s">
        <v>1243</v>
      </c>
      <c r="L381" t="s">
        <v>1244</v>
      </c>
      <c r="M381" t="s">
        <v>1573</v>
      </c>
      <c r="N381" t="s">
        <v>1574</v>
      </c>
      <c r="O381" t="s">
        <v>1575</v>
      </c>
      <c r="Q381">
        <v>40686</v>
      </c>
      <c r="S381" t="s">
        <v>1248</v>
      </c>
      <c r="T381" t="s">
        <v>1188</v>
      </c>
      <c r="W381" t="s">
        <v>1188</v>
      </c>
    </row>
    <row r="382" spans="1:24" x14ac:dyDescent="0.25">
      <c r="A382" t="s">
        <v>24</v>
      </c>
      <c r="B382">
        <v>1095</v>
      </c>
      <c r="C382">
        <v>3430</v>
      </c>
      <c r="D382" t="s">
        <v>1576</v>
      </c>
      <c r="E382" t="s">
        <v>1577</v>
      </c>
      <c r="F382" t="s">
        <v>1324</v>
      </c>
      <c r="H382" t="s">
        <v>1576</v>
      </c>
      <c r="I382" t="s">
        <v>74</v>
      </c>
      <c r="J382" t="s">
        <v>1226</v>
      </c>
      <c r="K382" t="s">
        <v>1413</v>
      </c>
      <c r="L382" t="s">
        <v>1414</v>
      </c>
      <c r="M382" t="s">
        <v>1415</v>
      </c>
      <c r="N382" t="s">
        <v>1416</v>
      </c>
      <c r="O382" t="s">
        <v>1578</v>
      </c>
      <c r="Q382">
        <v>40430</v>
      </c>
      <c r="S382" t="s">
        <v>1418</v>
      </c>
      <c r="T382" t="s">
        <v>1188</v>
      </c>
      <c r="W382" t="s">
        <v>1188</v>
      </c>
      <c r="X382" t="s">
        <v>1523</v>
      </c>
    </row>
    <row r="383" spans="1:24" x14ac:dyDescent="0.25">
      <c r="A383" t="s">
        <v>24</v>
      </c>
      <c r="B383">
        <v>1096</v>
      </c>
      <c r="C383">
        <v>5665</v>
      </c>
      <c r="D383" t="s">
        <v>1576</v>
      </c>
      <c r="E383" t="s">
        <v>1577</v>
      </c>
      <c r="F383" t="s">
        <v>1324</v>
      </c>
      <c r="H383" t="s">
        <v>1576</v>
      </c>
      <c r="I383" t="s">
        <v>74</v>
      </c>
      <c r="J383" t="s">
        <v>1203</v>
      </c>
      <c r="K383" t="s">
        <v>1579</v>
      </c>
      <c r="L383" t="s">
        <v>1580</v>
      </c>
      <c r="M383" t="s">
        <v>1581</v>
      </c>
      <c r="N383" t="s">
        <v>1582</v>
      </c>
      <c r="O383" t="s">
        <v>1197</v>
      </c>
      <c r="Q383" t="s">
        <v>1583</v>
      </c>
      <c r="S383" t="s">
        <v>1584</v>
      </c>
      <c r="T383" t="s">
        <v>1188</v>
      </c>
      <c r="W383" t="s">
        <v>1188</v>
      </c>
    </row>
    <row r="384" spans="1:24" x14ac:dyDescent="0.25">
      <c r="A384" t="s">
        <v>24</v>
      </c>
      <c r="B384">
        <v>1097</v>
      </c>
      <c r="C384">
        <v>5924</v>
      </c>
      <c r="D384" t="s">
        <v>1585</v>
      </c>
      <c r="E384" t="s">
        <v>1577</v>
      </c>
      <c r="F384" t="s">
        <v>1586</v>
      </c>
      <c r="H384" t="s">
        <v>1585</v>
      </c>
      <c r="I384" t="s">
        <v>74</v>
      </c>
      <c r="J384" t="s">
        <v>1215</v>
      </c>
      <c r="K384" t="s">
        <v>1587</v>
      </c>
      <c r="L384" t="s">
        <v>1588</v>
      </c>
      <c r="M384" t="s">
        <v>1589</v>
      </c>
      <c r="N384" t="s">
        <v>1590</v>
      </c>
      <c r="O384" t="s">
        <v>1591</v>
      </c>
      <c r="Q384" t="s">
        <v>1592</v>
      </c>
      <c r="S384" t="s">
        <v>1286</v>
      </c>
      <c r="T384" t="s">
        <v>1188</v>
      </c>
      <c r="W384" t="s">
        <v>1188</v>
      </c>
      <c r="X384" t="s">
        <v>1593</v>
      </c>
    </row>
    <row r="385" spans="1:24" x14ac:dyDescent="0.25">
      <c r="A385" t="s">
        <v>24</v>
      </c>
      <c r="B385">
        <v>1098</v>
      </c>
      <c r="C385">
        <v>5543</v>
      </c>
      <c r="D385" t="s">
        <v>1594</v>
      </c>
      <c r="E385" t="s">
        <v>818</v>
      </c>
      <c r="F385" t="s">
        <v>1595</v>
      </c>
      <c r="H385" t="s">
        <v>1594</v>
      </c>
      <c r="I385" t="s">
        <v>27</v>
      </c>
      <c r="J385" t="s">
        <v>1596</v>
      </c>
      <c r="K385" t="s">
        <v>1597</v>
      </c>
      <c r="L385" t="s">
        <v>1598</v>
      </c>
      <c r="M385" t="s">
        <v>1599</v>
      </c>
      <c r="N385" t="s">
        <v>1246</v>
      </c>
      <c r="O385" t="s">
        <v>912</v>
      </c>
      <c r="Q385" t="s">
        <v>1600</v>
      </c>
      <c r="S385" t="s">
        <v>1188</v>
      </c>
      <c r="T385" t="s">
        <v>1188</v>
      </c>
      <c r="W385" t="s">
        <v>1188</v>
      </c>
      <c r="X385" t="s">
        <v>1601</v>
      </c>
    </row>
    <row r="386" spans="1:24" x14ac:dyDescent="0.25">
      <c r="A386" t="s">
        <v>24</v>
      </c>
      <c r="B386">
        <v>1099</v>
      </c>
      <c r="C386">
        <v>5169</v>
      </c>
      <c r="D386" t="s">
        <v>1602</v>
      </c>
      <c r="E386" t="s">
        <v>818</v>
      </c>
      <c r="F386" t="s">
        <v>1603</v>
      </c>
      <c r="H386" t="s">
        <v>1602</v>
      </c>
      <c r="I386" t="s">
        <v>74</v>
      </c>
      <c r="J386" t="s">
        <v>1303</v>
      </c>
      <c r="K386" t="s">
        <v>1604</v>
      </c>
      <c r="L386" t="s">
        <v>1605</v>
      </c>
      <c r="M386" t="s">
        <v>1606</v>
      </c>
      <c r="N386" t="s">
        <v>1607</v>
      </c>
      <c r="O386" t="s">
        <v>1608</v>
      </c>
      <c r="Q386" t="s">
        <v>1609</v>
      </c>
      <c r="S386" t="s">
        <v>1308</v>
      </c>
      <c r="T386" t="s">
        <v>1610</v>
      </c>
      <c r="W386" t="s">
        <v>1188</v>
      </c>
      <c r="X386" t="s">
        <v>1611</v>
      </c>
    </row>
    <row r="387" spans="1:24" x14ac:dyDescent="0.25">
      <c r="A387" t="s">
        <v>24</v>
      </c>
      <c r="B387">
        <v>1100</v>
      </c>
      <c r="C387">
        <v>4052</v>
      </c>
      <c r="D387" t="s">
        <v>1612</v>
      </c>
      <c r="E387" t="s">
        <v>818</v>
      </c>
      <c r="F387" t="s">
        <v>823</v>
      </c>
      <c r="H387" t="s">
        <v>1612</v>
      </c>
      <c r="I387" t="s">
        <v>199</v>
      </c>
      <c r="J387" t="s">
        <v>1613</v>
      </c>
      <c r="K387" t="s">
        <v>1614</v>
      </c>
      <c r="L387" t="s">
        <v>1615</v>
      </c>
      <c r="M387" t="s">
        <v>1616</v>
      </c>
      <c r="N387" t="s">
        <v>1617</v>
      </c>
      <c r="O387" t="s">
        <v>840</v>
      </c>
      <c r="Q387">
        <v>40680</v>
      </c>
      <c r="S387" t="s">
        <v>1188</v>
      </c>
      <c r="T387" t="s">
        <v>1188</v>
      </c>
      <c r="W387" t="s">
        <v>1188</v>
      </c>
    </row>
    <row r="388" spans="1:24" x14ac:dyDescent="0.25">
      <c r="A388" t="s">
        <v>24</v>
      </c>
      <c r="B388">
        <v>1101</v>
      </c>
      <c r="C388">
        <v>5539</v>
      </c>
      <c r="D388" t="s">
        <v>1618</v>
      </c>
      <c r="E388" t="s">
        <v>818</v>
      </c>
      <c r="F388" t="s">
        <v>1619</v>
      </c>
      <c r="H388" t="s">
        <v>1618</v>
      </c>
      <c r="I388" t="s">
        <v>27</v>
      </c>
      <c r="J388" t="s">
        <v>1596</v>
      </c>
      <c r="K388" t="s">
        <v>1597</v>
      </c>
      <c r="L388" t="s">
        <v>1598</v>
      </c>
      <c r="M388" t="s">
        <v>1620</v>
      </c>
      <c r="N388" t="s">
        <v>1621</v>
      </c>
      <c r="O388" t="s">
        <v>1622</v>
      </c>
      <c r="Q388" t="s">
        <v>1600</v>
      </c>
      <c r="S388" t="s">
        <v>1188</v>
      </c>
      <c r="T388" t="s">
        <v>1188</v>
      </c>
      <c r="W388" t="s">
        <v>1188</v>
      </c>
      <c r="X388" t="s">
        <v>1623</v>
      </c>
    </row>
    <row r="389" spans="1:24" x14ac:dyDescent="0.25">
      <c r="A389" t="s">
        <v>24</v>
      </c>
      <c r="B389">
        <v>1102</v>
      </c>
      <c r="C389">
        <v>5609</v>
      </c>
      <c r="D389" t="s">
        <v>1624</v>
      </c>
      <c r="E389" t="s">
        <v>818</v>
      </c>
      <c r="F389" t="s">
        <v>1625</v>
      </c>
      <c r="H389" t="s">
        <v>1624</v>
      </c>
      <c r="I389" t="s">
        <v>941</v>
      </c>
      <c r="J389" t="s">
        <v>1626</v>
      </c>
      <c r="K389" t="s">
        <v>1627</v>
      </c>
      <c r="L389" t="s">
        <v>1628</v>
      </c>
      <c r="M389" t="s">
        <v>1629</v>
      </c>
      <c r="N389" t="s">
        <v>1630</v>
      </c>
      <c r="O389" t="s">
        <v>1631</v>
      </c>
      <c r="Q389" t="s">
        <v>1632</v>
      </c>
      <c r="S389" t="s">
        <v>1633</v>
      </c>
      <c r="T389" t="s">
        <v>1188</v>
      </c>
      <c r="W389" t="s">
        <v>1188</v>
      </c>
    </row>
    <row r="390" spans="1:24" x14ac:dyDescent="0.25">
      <c r="A390" t="s">
        <v>24</v>
      </c>
      <c r="B390">
        <v>1103</v>
      </c>
      <c r="C390">
        <v>5391</v>
      </c>
      <c r="D390" t="s">
        <v>1634</v>
      </c>
      <c r="E390" t="s">
        <v>818</v>
      </c>
      <c r="F390" t="s">
        <v>1635</v>
      </c>
      <c r="H390" t="s">
        <v>1634</v>
      </c>
      <c r="I390" t="s">
        <v>27</v>
      </c>
      <c r="J390" t="s">
        <v>1483</v>
      </c>
      <c r="K390" t="s">
        <v>1484</v>
      </c>
      <c r="L390" t="s">
        <v>1636</v>
      </c>
      <c r="M390" t="s">
        <v>1637</v>
      </c>
      <c r="N390" t="s">
        <v>39</v>
      </c>
      <c r="O390" t="s">
        <v>1638</v>
      </c>
      <c r="Q390" t="s">
        <v>1639</v>
      </c>
      <c r="S390" t="s">
        <v>1188</v>
      </c>
      <c r="T390" t="s">
        <v>1188</v>
      </c>
      <c r="W390" t="s">
        <v>1188</v>
      </c>
    </row>
    <row r="391" spans="1:24" x14ac:dyDescent="0.25">
      <c r="A391" t="s">
        <v>24</v>
      </c>
      <c r="B391">
        <v>1104</v>
      </c>
      <c r="C391">
        <v>3844</v>
      </c>
      <c r="D391" t="s">
        <v>1640</v>
      </c>
      <c r="E391" t="s">
        <v>818</v>
      </c>
      <c r="F391" t="s">
        <v>1641</v>
      </c>
      <c r="H391" t="s">
        <v>1640</v>
      </c>
      <c r="I391" t="s">
        <v>74</v>
      </c>
      <c r="J391" t="s">
        <v>1226</v>
      </c>
      <c r="K391" t="s">
        <v>1435</v>
      </c>
      <c r="L391" t="s">
        <v>1642</v>
      </c>
      <c r="M391" t="s">
        <v>1643</v>
      </c>
      <c r="N391" t="s">
        <v>1644</v>
      </c>
      <c r="O391" t="s">
        <v>1645</v>
      </c>
      <c r="Q391">
        <v>40634</v>
      </c>
      <c r="S391" t="s">
        <v>1286</v>
      </c>
      <c r="T391" t="s">
        <v>1188</v>
      </c>
      <c r="W391" t="s">
        <v>1188</v>
      </c>
    </row>
    <row r="392" spans="1:24" x14ac:dyDescent="0.25">
      <c r="A392" t="s">
        <v>24</v>
      </c>
      <c r="B392">
        <v>1105</v>
      </c>
      <c r="C392">
        <v>5345</v>
      </c>
      <c r="D392" t="s">
        <v>1646</v>
      </c>
      <c r="E392" t="s">
        <v>818</v>
      </c>
      <c r="F392" t="s">
        <v>1647</v>
      </c>
      <c r="H392" t="s">
        <v>1646</v>
      </c>
      <c r="I392" t="s">
        <v>1648</v>
      </c>
      <c r="J392" t="s">
        <v>1649</v>
      </c>
      <c r="K392" t="s">
        <v>1650</v>
      </c>
      <c r="L392" t="s">
        <v>1651</v>
      </c>
      <c r="M392" t="s">
        <v>1652</v>
      </c>
      <c r="N392" t="s">
        <v>1653</v>
      </c>
      <c r="O392" t="s">
        <v>1117</v>
      </c>
      <c r="Q392" t="s">
        <v>1654</v>
      </c>
      <c r="S392" t="s">
        <v>1156</v>
      </c>
      <c r="T392" t="s">
        <v>1188</v>
      </c>
      <c r="W392" t="s">
        <v>1188</v>
      </c>
      <c r="X392" t="s">
        <v>1655</v>
      </c>
    </row>
    <row r="393" spans="1:24" x14ac:dyDescent="0.25">
      <c r="A393" t="s">
        <v>24</v>
      </c>
      <c r="B393">
        <v>1106</v>
      </c>
      <c r="C393">
        <v>3708</v>
      </c>
      <c r="D393" t="s">
        <v>1656</v>
      </c>
      <c r="E393" t="s">
        <v>818</v>
      </c>
      <c r="F393" t="s">
        <v>1657</v>
      </c>
      <c r="H393" t="s">
        <v>1656</v>
      </c>
      <c r="I393" t="s">
        <v>74</v>
      </c>
      <c r="J393" t="s">
        <v>1242</v>
      </c>
      <c r="K393" t="s">
        <v>1378</v>
      </c>
      <c r="L393" t="s">
        <v>1379</v>
      </c>
      <c r="M393" t="s">
        <v>1380</v>
      </c>
      <c r="N393" t="s">
        <v>1381</v>
      </c>
      <c r="O393" t="s">
        <v>1392</v>
      </c>
      <c r="Q393">
        <v>40782</v>
      </c>
      <c r="S393" t="s">
        <v>1188</v>
      </c>
      <c r="T393" t="s">
        <v>1188</v>
      </c>
      <c r="W393" t="s">
        <v>1188</v>
      </c>
    </row>
    <row r="394" spans="1:24" x14ac:dyDescent="0.25">
      <c r="A394" t="s">
        <v>24</v>
      </c>
      <c r="B394">
        <v>1107</v>
      </c>
      <c r="C394">
        <v>5960</v>
      </c>
      <c r="D394" t="s">
        <v>1656</v>
      </c>
      <c r="E394" t="s">
        <v>818</v>
      </c>
      <c r="F394" t="s">
        <v>1657</v>
      </c>
      <c r="H394" t="s">
        <v>1656</v>
      </c>
      <c r="I394" t="s">
        <v>74</v>
      </c>
      <c r="J394" t="s">
        <v>1180</v>
      </c>
      <c r="K394" t="s">
        <v>1658</v>
      </c>
      <c r="L394" t="s">
        <v>1659</v>
      </c>
      <c r="M394" t="s">
        <v>1660</v>
      </c>
      <c r="N394" t="s">
        <v>1505</v>
      </c>
      <c r="O394" t="s">
        <v>1661</v>
      </c>
      <c r="Q394" t="s">
        <v>1662</v>
      </c>
      <c r="S394" t="s">
        <v>1187</v>
      </c>
      <c r="T394" t="s">
        <v>1188</v>
      </c>
      <c r="W394" t="s">
        <v>1188</v>
      </c>
    </row>
    <row r="395" spans="1:24" x14ac:dyDescent="0.25">
      <c r="A395" t="s">
        <v>24</v>
      </c>
      <c r="B395">
        <v>1108</v>
      </c>
      <c r="C395">
        <v>5384</v>
      </c>
      <c r="D395" t="s">
        <v>1663</v>
      </c>
      <c r="E395" t="s">
        <v>818</v>
      </c>
      <c r="F395" t="s">
        <v>1664</v>
      </c>
      <c r="H395" t="s">
        <v>1663</v>
      </c>
      <c r="I395" t="s">
        <v>27</v>
      </c>
      <c r="J395" t="s">
        <v>1483</v>
      </c>
      <c r="K395" t="s">
        <v>1484</v>
      </c>
      <c r="L395" t="s">
        <v>1636</v>
      </c>
      <c r="M395" t="s">
        <v>1665</v>
      </c>
      <c r="N395" t="s">
        <v>1666</v>
      </c>
      <c r="O395" t="s">
        <v>1638</v>
      </c>
      <c r="Q395" t="s">
        <v>1639</v>
      </c>
      <c r="S395" t="s">
        <v>1188</v>
      </c>
      <c r="T395" t="s">
        <v>1188</v>
      </c>
      <c r="W395" t="s">
        <v>1188</v>
      </c>
    </row>
    <row r="396" spans="1:24" x14ac:dyDescent="0.25">
      <c r="A396" t="s">
        <v>24</v>
      </c>
      <c r="B396">
        <v>1109</v>
      </c>
      <c r="C396">
        <v>4558</v>
      </c>
      <c r="D396" t="s">
        <v>1667</v>
      </c>
      <c r="E396" t="s">
        <v>818</v>
      </c>
      <c r="F396" t="s">
        <v>836</v>
      </c>
      <c r="H396" t="s">
        <v>1667</v>
      </c>
      <c r="I396" t="s">
        <v>74</v>
      </c>
      <c r="J396" t="s">
        <v>1279</v>
      </c>
      <c r="K396" t="s">
        <v>1668</v>
      </c>
      <c r="L396" t="s">
        <v>1669</v>
      </c>
      <c r="M396" t="s">
        <v>1670</v>
      </c>
      <c r="N396" t="s">
        <v>1671</v>
      </c>
      <c r="O396" t="s">
        <v>1672</v>
      </c>
      <c r="Q396" t="s">
        <v>1285</v>
      </c>
      <c r="S396" t="s">
        <v>1673</v>
      </c>
      <c r="T396" t="s">
        <v>1188</v>
      </c>
      <c r="W396" t="s">
        <v>1188</v>
      </c>
      <c r="X396" t="s">
        <v>1674</v>
      </c>
    </row>
    <row r="397" spans="1:24" x14ac:dyDescent="0.25">
      <c r="A397" t="s">
        <v>24</v>
      </c>
      <c r="B397">
        <v>1110</v>
      </c>
      <c r="C397">
        <v>3901</v>
      </c>
      <c r="D397" t="s">
        <v>1667</v>
      </c>
      <c r="E397" t="s">
        <v>818</v>
      </c>
      <c r="F397" t="s">
        <v>836</v>
      </c>
      <c r="H397" t="s">
        <v>1667</v>
      </c>
      <c r="I397" t="s">
        <v>74</v>
      </c>
      <c r="J397" t="s">
        <v>1215</v>
      </c>
      <c r="K397" t="s">
        <v>1216</v>
      </c>
      <c r="L397" t="s">
        <v>1675</v>
      </c>
      <c r="M397" t="s">
        <v>1676</v>
      </c>
      <c r="N397" t="s">
        <v>1677</v>
      </c>
      <c r="O397" t="s">
        <v>912</v>
      </c>
      <c r="Q397">
        <v>40799</v>
      </c>
      <c r="S397" t="s">
        <v>1221</v>
      </c>
      <c r="T397" t="s">
        <v>1188</v>
      </c>
      <c r="W397" t="s">
        <v>1188</v>
      </c>
      <c r="X397" t="s">
        <v>1678</v>
      </c>
    </row>
    <row r="398" spans="1:24" x14ac:dyDescent="0.25">
      <c r="A398" t="s">
        <v>24</v>
      </c>
      <c r="B398">
        <v>1111</v>
      </c>
      <c r="C398">
        <v>5678</v>
      </c>
      <c r="D398" t="s">
        <v>1667</v>
      </c>
      <c r="E398" t="s">
        <v>818</v>
      </c>
      <c r="F398" t="s">
        <v>836</v>
      </c>
      <c r="H398" t="s">
        <v>1667</v>
      </c>
      <c r="I398" t="s">
        <v>934</v>
      </c>
      <c r="J398" t="s">
        <v>1679</v>
      </c>
      <c r="K398" t="s">
        <v>1680</v>
      </c>
      <c r="L398" t="s">
        <v>1681</v>
      </c>
      <c r="M398" t="s">
        <v>1682</v>
      </c>
      <c r="N398" t="s">
        <v>1683</v>
      </c>
      <c r="O398" t="s">
        <v>1684</v>
      </c>
      <c r="Q398" t="s">
        <v>1685</v>
      </c>
      <c r="S398" t="s">
        <v>1188</v>
      </c>
      <c r="T398" t="s">
        <v>1188</v>
      </c>
      <c r="W398" t="s">
        <v>1188</v>
      </c>
      <c r="X398" t="s">
        <v>1686</v>
      </c>
    </row>
    <row r="399" spans="1:24" x14ac:dyDescent="0.25">
      <c r="A399" t="s">
        <v>24</v>
      </c>
      <c r="B399">
        <v>1112</v>
      </c>
      <c r="C399">
        <v>4765</v>
      </c>
      <c r="D399" t="s">
        <v>1687</v>
      </c>
      <c r="E399" t="s">
        <v>818</v>
      </c>
      <c r="F399" t="s">
        <v>1688</v>
      </c>
      <c r="H399" t="s">
        <v>1687</v>
      </c>
      <c r="I399" t="s">
        <v>74</v>
      </c>
      <c r="J399" t="s">
        <v>1242</v>
      </c>
      <c r="K399" t="s">
        <v>1689</v>
      </c>
      <c r="L399" t="s">
        <v>1690</v>
      </c>
      <c r="M399" t="s">
        <v>1691</v>
      </c>
      <c r="N399" t="s">
        <v>1692</v>
      </c>
      <c r="O399" t="s">
        <v>1693</v>
      </c>
      <c r="Q399" t="s">
        <v>1694</v>
      </c>
      <c r="S399" t="s">
        <v>1695</v>
      </c>
      <c r="T399" t="s">
        <v>1188</v>
      </c>
      <c r="W399" t="s">
        <v>1188</v>
      </c>
      <c r="X399" t="s">
        <v>1696</v>
      </c>
    </row>
    <row r="400" spans="1:24" x14ac:dyDescent="0.25">
      <c r="A400" t="s">
        <v>24</v>
      </c>
      <c r="B400">
        <v>1113</v>
      </c>
      <c r="C400">
        <v>3405</v>
      </c>
      <c r="D400" t="s">
        <v>1697</v>
      </c>
      <c r="E400" t="s">
        <v>818</v>
      </c>
      <c r="F400" t="s">
        <v>1698</v>
      </c>
      <c r="H400" t="s">
        <v>1697</v>
      </c>
      <c r="I400" t="s">
        <v>74</v>
      </c>
      <c r="J400" t="s">
        <v>1303</v>
      </c>
      <c r="K400" t="s">
        <v>1304</v>
      </c>
      <c r="L400" t="s">
        <v>1386</v>
      </c>
      <c r="M400" t="s">
        <v>1387</v>
      </c>
      <c r="N400" t="s">
        <v>1388</v>
      </c>
      <c r="O400" t="s">
        <v>1699</v>
      </c>
      <c r="Q400">
        <v>40639</v>
      </c>
      <c r="S400" t="s">
        <v>1188</v>
      </c>
      <c r="T400" t="s">
        <v>1188</v>
      </c>
      <c r="W400" t="s">
        <v>1188</v>
      </c>
      <c r="X400" t="s">
        <v>1700</v>
      </c>
    </row>
    <row r="401" spans="1:24" x14ac:dyDescent="0.25">
      <c r="A401" t="s">
        <v>24</v>
      </c>
      <c r="B401">
        <v>1114</v>
      </c>
      <c r="C401">
        <v>5854</v>
      </c>
      <c r="D401" t="s">
        <v>1701</v>
      </c>
      <c r="E401" t="s">
        <v>818</v>
      </c>
      <c r="F401" t="s">
        <v>1702</v>
      </c>
      <c r="H401" t="s">
        <v>1701</v>
      </c>
      <c r="I401" t="s">
        <v>27</v>
      </c>
      <c r="J401" t="s">
        <v>1703</v>
      </c>
      <c r="K401" t="s">
        <v>1704</v>
      </c>
      <c r="L401" t="s">
        <v>1705</v>
      </c>
      <c r="M401" t="s">
        <v>1706</v>
      </c>
      <c r="N401" t="s">
        <v>1707</v>
      </c>
      <c r="O401" t="s">
        <v>912</v>
      </c>
      <c r="Q401" t="s">
        <v>1708</v>
      </c>
      <c r="S401" t="s">
        <v>1188</v>
      </c>
      <c r="T401" t="s">
        <v>1188</v>
      </c>
      <c r="W401" t="s">
        <v>1188</v>
      </c>
    </row>
    <row r="402" spans="1:24" x14ac:dyDescent="0.25">
      <c r="A402" t="s">
        <v>24</v>
      </c>
      <c r="B402">
        <v>1115</v>
      </c>
      <c r="C402">
        <v>3910</v>
      </c>
      <c r="D402" t="s">
        <v>1709</v>
      </c>
      <c r="E402" t="s">
        <v>1710</v>
      </c>
      <c r="F402" t="s">
        <v>1711</v>
      </c>
      <c r="H402" t="s">
        <v>1709</v>
      </c>
      <c r="I402" t="s">
        <v>74</v>
      </c>
      <c r="J402" t="s">
        <v>1215</v>
      </c>
      <c r="K402" t="s">
        <v>1216</v>
      </c>
      <c r="L402" t="s">
        <v>1712</v>
      </c>
      <c r="M402" t="s">
        <v>1713</v>
      </c>
      <c r="N402" t="s">
        <v>1714</v>
      </c>
      <c r="O402" t="s">
        <v>1715</v>
      </c>
      <c r="Q402">
        <v>40800</v>
      </c>
      <c r="S402" t="s">
        <v>1221</v>
      </c>
      <c r="T402" t="s">
        <v>1188</v>
      </c>
      <c r="W402" t="s">
        <v>1188</v>
      </c>
    </row>
    <row r="403" spans="1:24" x14ac:dyDescent="0.25">
      <c r="A403" t="s">
        <v>24</v>
      </c>
      <c r="B403">
        <v>1116</v>
      </c>
      <c r="C403">
        <v>5162</v>
      </c>
      <c r="D403" t="s">
        <v>1716</v>
      </c>
      <c r="E403" t="s">
        <v>1710</v>
      </c>
      <c r="F403" t="s">
        <v>1717</v>
      </c>
      <c r="H403" t="s">
        <v>1716</v>
      </c>
      <c r="I403" t="s">
        <v>74</v>
      </c>
      <c r="J403" t="s">
        <v>1303</v>
      </c>
      <c r="K403" t="s">
        <v>1604</v>
      </c>
      <c r="L403" t="s">
        <v>1605</v>
      </c>
      <c r="M403" t="s">
        <v>1606</v>
      </c>
      <c r="N403" t="s">
        <v>1607</v>
      </c>
      <c r="O403" t="s">
        <v>1718</v>
      </c>
      <c r="Q403" t="s">
        <v>1609</v>
      </c>
      <c r="S403" t="s">
        <v>1308</v>
      </c>
      <c r="T403" t="s">
        <v>1188</v>
      </c>
      <c r="W403" t="s">
        <v>1188</v>
      </c>
      <c r="X403" t="s">
        <v>1719</v>
      </c>
    </row>
    <row r="404" spans="1:24" x14ac:dyDescent="0.25">
      <c r="A404" t="s">
        <v>24</v>
      </c>
      <c r="B404">
        <v>1117</v>
      </c>
      <c r="C404">
        <v>6030</v>
      </c>
      <c r="D404" t="s">
        <v>1720</v>
      </c>
      <c r="E404" t="s">
        <v>1710</v>
      </c>
      <c r="F404" t="s">
        <v>1721</v>
      </c>
      <c r="H404" t="s">
        <v>1720</v>
      </c>
      <c r="I404" t="s">
        <v>74</v>
      </c>
      <c r="J404" t="s">
        <v>1180</v>
      </c>
      <c r="K404" t="s">
        <v>1722</v>
      </c>
      <c r="L404" t="s">
        <v>1723</v>
      </c>
      <c r="M404" t="s">
        <v>1724</v>
      </c>
      <c r="N404" t="s">
        <v>1725</v>
      </c>
      <c r="O404" t="s">
        <v>1047</v>
      </c>
      <c r="Q404" t="s">
        <v>1726</v>
      </c>
      <c r="S404" t="s">
        <v>1188</v>
      </c>
      <c r="T404" t="s">
        <v>1188</v>
      </c>
      <c r="W404" t="s">
        <v>1188</v>
      </c>
      <c r="X404" t="s">
        <v>1727</v>
      </c>
    </row>
    <row r="405" spans="1:24" x14ac:dyDescent="0.25">
      <c r="A405" t="s">
        <v>24</v>
      </c>
      <c r="B405">
        <v>1118</v>
      </c>
      <c r="C405">
        <v>3401</v>
      </c>
      <c r="D405" t="s">
        <v>1728</v>
      </c>
      <c r="E405" t="s">
        <v>1710</v>
      </c>
      <c r="F405" t="s">
        <v>1729</v>
      </c>
      <c r="H405" t="s">
        <v>1728</v>
      </c>
      <c r="I405" t="s">
        <v>74</v>
      </c>
      <c r="J405" t="s">
        <v>1303</v>
      </c>
      <c r="K405" t="s">
        <v>1304</v>
      </c>
      <c r="L405" t="s">
        <v>1386</v>
      </c>
      <c r="M405" t="s">
        <v>1387</v>
      </c>
      <c r="N405" t="s">
        <v>1388</v>
      </c>
      <c r="O405" t="s">
        <v>1730</v>
      </c>
      <c r="Q405">
        <v>40639</v>
      </c>
      <c r="S405" t="s">
        <v>1188</v>
      </c>
      <c r="T405" t="s">
        <v>1188</v>
      </c>
      <c r="W405" t="s">
        <v>1188</v>
      </c>
      <c r="X405" t="s">
        <v>1731</v>
      </c>
    </row>
    <row r="406" spans="1:24" x14ac:dyDescent="0.25">
      <c r="A406" t="s">
        <v>24</v>
      </c>
      <c r="B406">
        <v>1119</v>
      </c>
      <c r="C406">
        <v>3794</v>
      </c>
      <c r="D406" t="s">
        <v>1732</v>
      </c>
      <c r="E406" t="s">
        <v>1733</v>
      </c>
      <c r="F406" t="s">
        <v>1734</v>
      </c>
      <c r="H406" t="s">
        <v>1732</v>
      </c>
      <c r="I406" t="s">
        <v>74</v>
      </c>
      <c r="J406" t="s">
        <v>1226</v>
      </c>
      <c r="K406" t="s">
        <v>1297</v>
      </c>
      <c r="L406" t="s">
        <v>1325</v>
      </c>
      <c r="M406" t="s">
        <v>1735</v>
      </c>
      <c r="N406" t="s">
        <v>1736</v>
      </c>
      <c r="O406" t="s">
        <v>1444</v>
      </c>
      <c r="Q406">
        <v>40815</v>
      </c>
      <c r="S406" t="s">
        <v>1188</v>
      </c>
      <c r="T406" t="s">
        <v>1188</v>
      </c>
      <c r="W406" t="s">
        <v>1188</v>
      </c>
    </row>
    <row r="407" spans="1:24" x14ac:dyDescent="0.25">
      <c r="A407" t="s">
        <v>24</v>
      </c>
      <c r="B407">
        <v>1120</v>
      </c>
      <c r="C407">
        <v>4348</v>
      </c>
      <c r="D407" t="s">
        <v>1732</v>
      </c>
      <c r="E407" t="s">
        <v>1733</v>
      </c>
      <c r="F407" t="s">
        <v>1734</v>
      </c>
      <c r="H407" t="s">
        <v>1732</v>
      </c>
      <c r="I407" t="s">
        <v>74</v>
      </c>
      <c r="J407" t="s">
        <v>1203</v>
      </c>
      <c r="K407" t="s">
        <v>1236</v>
      </c>
      <c r="L407" t="s">
        <v>1737</v>
      </c>
      <c r="M407" t="s">
        <v>1738</v>
      </c>
      <c r="N407" t="s">
        <v>1739</v>
      </c>
      <c r="O407" t="s">
        <v>1740</v>
      </c>
      <c r="Q407" t="s">
        <v>1741</v>
      </c>
      <c r="S407" t="s">
        <v>1188</v>
      </c>
      <c r="T407" t="s">
        <v>1188</v>
      </c>
      <c r="W407" t="s">
        <v>1188</v>
      </c>
      <c r="X407" t="s">
        <v>1742</v>
      </c>
    </row>
    <row r="408" spans="1:24" x14ac:dyDescent="0.25">
      <c r="A408" t="s">
        <v>24</v>
      </c>
      <c r="B408">
        <v>1121</v>
      </c>
      <c r="C408">
        <v>6058</v>
      </c>
      <c r="D408" t="s">
        <v>1743</v>
      </c>
      <c r="E408" t="s">
        <v>1733</v>
      </c>
      <c r="F408" t="s">
        <v>1744</v>
      </c>
      <c r="H408" t="s">
        <v>1743</v>
      </c>
      <c r="I408" t="s">
        <v>74</v>
      </c>
      <c r="J408" t="s">
        <v>1203</v>
      </c>
      <c r="K408" t="s">
        <v>1745</v>
      </c>
      <c r="L408" t="s">
        <v>1746</v>
      </c>
      <c r="M408" t="s">
        <v>1747</v>
      </c>
      <c r="N408" t="s">
        <v>1748</v>
      </c>
      <c r="O408" t="s">
        <v>1417</v>
      </c>
      <c r="Q408" t="s">
        <v>1749</v>
      </c>
      <c r="S408" t="s">
        <v>1187</v>
      </c>
      <c r="T408" t="s">
        <v>1188</v>
      </c>
      <c r="W408" t="s">
        <v>1188</v>
      </c>
      <c r="X408" t="s">
        <v>1750</v>
      </c>
    </row>
    <row r="409" spans="1:24" x14ac:dyDescent="0.25">
      <c r="A409" t="s">
        <v>24</v>
      </c>
      <c r="B409">
        <v>1122</v>
      </c>
      <c r="C409">
        <v>3449</v>
      </c>
      <c r="D409" t="s">
        <v>1751</v>
      </c>
      <c r="E409" t="s">
        <v>1752</v>
      </c>
      <c r="F409" t="s">
        <v>1753</v>
      </c>
      <c r="H409" t="s">
        <v>1751</v>
      </c>
      <c r="I409" t="s">
        <v>74</v>
      </c>
      <c r="J409" t="s">
        <v>1203</v>
      </c>
      <c r="K409" t="s">
        <v>1236</v>
      </c>
      <c r="L409" t="s">
        <v>1237</v>
      </c>
      <c r="M409" t="s">
        <v>1754</v>
      </c>
      <c r="N409" t="s">
        <v>1755</v>
      </c>
      <c r="O409" t="s">
        <v>1506</v>
      </c>
      <c r="Q409">
        <v>40657</v>
      </c>
      <c r="S409" t="s">
        <v>1188</v>
      </c>
      <c r="T409" t="s">
        <v>1188</v>
      </c>
      <c r="W409" t="s">
        <v>1188</v>
      </c>
      <c r="X409" t="s">
        <v>1756</v>
      </c>
    </row>
    <row r="410" spans="1:24" x14ac:dyDescent="0.25">
      <c r="A410" t="s">
        <v>24</v>
      </c>
      <c r="B410">
        <v>1123</v>
      </c>
      <c r="C410">
        <v>4165</v>
      </c>
      <c r="D410" t="s">
        <v>1757</v>
      </c>
      <c r="E410" t="s">
        <v>1758</v>
      </c>
      <c r="F410" t="s">
        <v>1759</v>
      </c>
      <c r="H410" t="s">
        <v>1757</v>
      </c>
      <c r="I410" t="s">
        <v>1253</v>
      </c>
      <c r="J410" t="s">
        <v>1760</v>
      </c>
      <c r="K410" t="s">
        <v>1761</v>
      </c>
      <c r="L410" t="s">
        <v>1762</v>
      </c>
      <c r="M410" t="s">
        <v>1763</v>
      </c>
      <c r="N410" t="s">
        <v>1764</v>
      </c>
      <c r="O410" t="s">
        <v>1506</v>
      </c>
      <c r="Q410">
        <v>40726</v>
      </c>
      <c r="S410" t="s">
        <v>1188</v>
      </c>
      <c r="T410" t="s">
        <v>1765</v>
      </c>
      <c r="W410" t="s">
        <v>1188</v>
      </c>
      <c r="X410" t="s">
        <v>1766</v>
      </c>
    </row>
    <row r="411" spans="1:24" x14ac:dyDescent="0.25">
      <c r="A411" t="s">
        <v>24</v>
      </c>
      <c r="B411">
        <v>1124</v>
      </c>
      <c r="C411">
        <v>3790</v>
      </c>
      <c r="D411" t="s">
        <v>1767</v>
      </c>
      <c r="E411" t="s">
        <v>853</v>
      </c>
      <c r="F411" t="s">
        <v>1768</v>
      </c>
      <c r="H411" t="s">
        <v>1767</v>
      </c>
      <c r="I411" t="s">
        <v>74</v>
      </c>
      <c r="J411" t="s">
        <v>1226</v>
      </c>
      <c r="K411" t="s">
        <v>1297</v>
      </c>
      <c r="L411" t="s">
        <v>1325</v>
      </c>
      <c r="M411" t="s">
        <v>1769</v>
      </c>
      <c r="N411" t="s">
        <v>1770</v>
      </c>
      <c r="O411" t="s">
        <v>1771</v>
      </c>
      <c r="Q411">
        <v>40815</v>
      </c>
      <c r="S411" t="s">
        <v>1188</v>
      </c>
      <c r="T411" t="s">
        <v>1188</v>
      </c>
      <c r="W411" t="s">
        <v>1188</v>
      </c>
    </row>
    <row r="412" spans="1:24" x14ac:dyDescent="0.25">
      <c r="A412" t="s">
        <v>24</v>
      </c>
      <c r="B412">
        <v>1125</v>
      </c>
      <c r="C412">
        <v>3603</v>
      </c>
      <c r="D412" t="s">
        <v>1772</v>
      </c>
      <c r="E412" t="s">
        <v>1773</v>
      </c>
      <c r="F412" t="s">
        <v>1774</v>
      </c>
      <c r="H412" t="s">
        <v>1772</v>
      </c>
      <c r="I412" t="s">
        <v>74</v>
      </c>
      <c r="J412" t="s">
        <v>1242</v>
      </c>
      <c r="K412" t="s">
        <v>1378</v>
      </c>
      <c r="L412" t="s">
        <v>1379</v>
      </c>
      <c r="M412" t="s">
        <v>1380</v>
      </c>
      <c r="N412" t="s">
        <v>1381</v>
      </c>
      <c r="O412" t="s">
        <v>1775</v>
      </c>
      <c r="Q412">
        <v>40743</v>
      </c>
      <c r="S412" t="s">
        <v>1187</v>
      </c>
      <c r="T412" t="s">
        <v>1188</v>
      </c>
      <c r="W412" t="s">
        <v>1188</v>
      </c>
    </row>
    <row r="413" spans="1:24" x14ac:dyDescent="0.25">
      <c r="A413" t="s">
        <v>24</v>
      </c>
      <c r="B413">
        <v>1126</v>
      </c>
      <c r="C413">
        <v>3845</v>
      </c>
      <c r="D413" t="s">
        <v>1776</v>
      </c>
      <c r="E413" t="s">
        <v>1777</v>
      </c>
      <c r="F413" t="s">
        <v>1778</v>
      </c>
      <c r="H413" t="s">
        <v>1776</v>
      </c>
      <c r="I413" t="s">
        <v>74</v>
      </c>
      <c r="J413" t="s">
        <v>1226</v>
      </c>
      <c r="K413" t="s">
        <v>1435</v>
      </c>
      <c r="L413" t="s">
        <v>1642</v>
      </c>
      <c r="M413" t="s">
        <v>1643</v>
      </c>
      <c r="N413" t="s">
        <v>1644</v>
      </c>
      <c r="O413" t="s">
        <v>1645</v>
      </c>
      <c r="Q413">
        <v>40634</v>
      </c>
      <c r="S413" t="s">
        <v>1286</v>
      </c>
      <c r="T413" t="s">
        <v>1188</v>
      </c>
      <c r="W413" t="s">
        <v>1188</v>
      </c>
    </row>
    <row r="414" spans="1:24" x14ac:dyDescent="0.25">
      <c r="A414" t="s">
        <v>24</v>
      </c>
      <c r="B414">
        <v>1127</v>
      </c>
      <c r="C414">
        <v>4174</v>
      </c>
      <c r="D414" t="s">
        <v>1776</v>
      </c>
      <c r="E414" t="s">
        <v>1777</v>
      </c>
      <c r="F414" t="s">
        <v>1778</v>
      </c>
      <c r="H414" t="s">
        <v>1776</v>
      </c>
      <c r="I414" t="s">
        <v>1253</v>
      </c>
      <c r="J414" t="s">
        <v>1760</v>
      </c>
      <c r="K414" t="s">
        <v>1761</v>
      </c>
      <c r="L414" t="s">
        <v>1762</v>
      </c>
      <c r="M414" t="s">
        <v>1779</v>
      </c>
      <c r="N414" t="s">
        <v>1780</v>
      </c>
      <c r="O414" t="s">
        <v>1781</v>
      </c>
      <c r="Q414">
        <v>40726</v>
      </c>
      <c r="S414" t="s">
        <v>1188</v>
      </c>
      <c r="T414" t="s">
        <v>1188</v>
      </c>
      <c r="W414" t="s">
        <v>1188</v>
      </c>
    </row>
    <row r="415" spans="1:24" x14ac:dyDescent="0.25">
      <c r="A415" t="s">
        <v>24</v>
      </c>
      <c r="B415">
        <v>1128</v>
      </c>
      <c r="C415">
        <v>3848</v>
      </c>
      <c r="D415" t="s">
        <v>1782</v>
      </c>
      <c r="E415" t="s">
        <v>1783</v>
      </c>
      <c r="F415" t="s">
        <v>1784</v>
      </c>
      <c r="H415" t="s">
        <v>1782</v>
      </c>
      <c r="I415" t="s">
        <v>74</v>
      </c>
      <c r="J415" t="s">
        <v>1226</v>
      </c>
      <c r="K415" t="s">
        <v>1435</v>
      </c>
      <c r="L415" t="s">
        <v>1642</v>
      </c>
      <c r="M415" t="s">
        <v>1643</v>
      </c>
      <c r="N415" t="s">
        <v>1644</v>
      </c>
      <c r="O415" t="s">
        <v>1645</v>
      </c>
      <c r="Q415">
        <v>40634</v>
      </c>
      <c r="S415" t="s">
        <v>1286</v>
      </c>
      <c r="T415" t="s">
        <v>1188</v>
      </c>
      <c r="W415" t="s">
        <v>1188</v>
      </c>
    </row>
    <row r="416" spans="1:24" x14ac:dyDescent="0.25">
      <c r="A416" t="s">
        <v>24</v>
      </c>
      <c r="B416">
        <v>1129</v>
      </c>
      <c r="C416">
        <v>5545</v>
      </c>
      <c r="D416" t="s">
        <v>1785</v>
      </c>
      <c r="E416" t="s">
        <v>1786</v>
      </c>
      <c r="F416" t="s">
        <v>1787</v>
      </c>
      <c r="H416" t="s">
        <v>1785</v>
      </c>
      <c r="I416" t="s">
        <v>27</v>
      </c>
      <c r="J416" t="s">
        <v>1596</v>
      </c>
      <c r="K416" t="s">
        <v>1597</v>
      </c>
      <c r="L416" t="s">
        <v>1598</v>
      </c>
      <c r="M416" t="s">
        <v>1788</v>
      </c>
      <c r="N416" t="s">
        <v>1621</v>
      </c>
      <c r="O416" t="s">
        <v>1789</v>
      </c>
      <c r="Q416" t="s">
        <v>1600</v>
      </c>
      <c r="S416" t="s">
        <v>1188</v>
      </c>
      <c r="T416" t="s">
        <v>1188</v>
      </c>
      <c r="W416" t="s">
        <v>1188</v>
      </c>
      <c r="X416" t="s">
        <v>1790</v>
      </c>
    </row>
    <row r="417" spans="1:24" x14ac:dyDescent="0.25">
      <c r="A417" t="s">
        <v>24</v>
      </c>
      <c r="B417">
        <v>1130</v>
      </c>
      <c r="C417">
        <v>3685</v>
      </c>
      <c r="D417" t="s">
        <v>1791</v>
      </c>
      <c r="E417" t="s">
        <v>1792</v>
      </c>
      <c r="F417" t="s">
        <v>1793</v>
      </c>
      <c r="H417" t="s">
        <v>1791</v>
      </c>
      <c r="I417" t="s">
        <v>74</v>
      </c>
      <c r="J417" t="s">
        <v>1203</v>
      </c>
      <c r="K417" t="s">
        <v>1318</v>
      </c>
      <c r="L417" t="s">
        <v>1319</v>
      </c>
      <c r="M417" t="s">
        <v>1794</v>
      </c>
      <c r="N417" t="s">
        <v>1795</v>
      </c>
      <c r="O417" t="s">
        <v>1374</v>
      </c>
      <c r="Q417">
        <v>40774</v>
      </c>
      <c r="S417" t="s">
        <v>1188</v>
      </c>
      <c r="T417" t="s">
        <v>1188</v>
      </c>
      <c r="W417" t="s">
        <v>1188</v>
      </c>
      <c r="X417" t="s">
        <v>1796</v>
      </c>
    </row>
    <row r="418" spans="1:24" x14ac:dyDescent="0.25">
      <c r="A418" t="s">
        <v>24</v>
      </c>
      <c r="B418">
        <v>1131</v>
      </c>
      <c r="C418">
        <v>5404</v>
      </c>
      <c r="D418" t="s">
        <v>1797</v>
      </c>
      <c r="E418" t="s">
        <v>886</v>
      </c>
      <c r="F418" t="s">
        <v>887</v>
      </c>
      <c r="G418" t="s">
        <v>888</v>
      </c>
      <c r="H418" t="s">
        <v>1797</v>
      </c>
      <c r="I418" t="s">
        <v>27</v>
      </c>
      <c r="J418" t="s">
        <v>1483</v>
      </c>
      <c r="K418" t="s">
        <v>1484</v>
      </c>
      <c r="L418" t="s">
        <v>1485</v>
      </c>
      <c r="M418" t="s">
        <v>1798</v>
      </c>
      <c r="N418" t="s">
        <v>1799</v>
      </c>
      <c r="O418" t="s">
        <v>1800</v>
      </c>
      <c r="Q418" t="s">
        <v>1801</v>
      </c>
      <c r="S418" t="s">
        <v>1308</v>
      </c>
      <c r="T418" t="s">
        <v>1188</v>
      </c>
      <c r="W418" t="s">
        <v>1188</v>
      </c>
    </row>
    <row r="419" spans="1:24" x14ac:dyDescent="0.25">
      <c r="A419" t="s">
        <v>24</v>
      </c>
      <c r="B419">
        <v>1132</v>
      </c>
      <c r="C419">
        <v>6090</v>
      </c>
      <c r="D419" t="s">
        <v>1802</v>
      </c>
      <c r="E419" t="s">
        <v>890</v>
      </c>
      <c r="F419" t="s">
        <v>1803</v>
      </c>
      <c r="H419" t="s">
        <v>1802</v>
      </c>
      <c r="I419" t="s">
        <v>74</v>
      </c>
      <c r="J419" t="s">
        <v>1804</v>
      </c>
      <c r="K419" t="s">
        <v>1805</v>
      </c>
      <c r="L419" t="s">
        <v>1806</v>
      </c>
      <c r="M419" t="s">
        <v>1807</v>
      </c>
      <c r="N419" t="s">
        <v>1799</v>
      </c>
      <c r="O419" t="s">
        <v>1808</v>
      </c>
      <c r="Q419" t="s">
        <v>1809</v>
      </c>
      <c r="S419" t="s">
        <v>1187</v>
      </c>
      <c r="T419" t="s">
        <v>1188</v>
      </c>
      <c r="W419" t="s">
        <v>1188</v>
      </c>
      <c r="X419" t="s">
        <v>1810</v>
      </c>
    </row>
    <row r="420" spans="1:24" x14ac:dyDescent="0.25">
      <c r="A420" t="s">
        <v>24</v>
      </c>
      <c r="B420">
        <v>1133</v>
      </c>
      <c r="C420">
        <v>3586</v>
      </c>
      <c r="D420" t="s">
        <v>1811</v>
      </c>
      <c r="E420" t="s">
        <v>890</v>
      </c>
      <c r="F420" t="s">
        <v>1812</v>
      </c>
      <c r="H420" t="s">
        <v>1811</v>
      </c>
      <c r="I420" t="s">
        <v>74</v>
      </c>
      <c r="J420" t="s">
        <v>1242</v>
      </c>
      <c r="K420" t="s">
        <v>1243</v>
      </c>
      <c r="L420" t="s">
        <v>1244</v>
      </c>
      <c r="M420" t="s">
        <v>1813</v>
      </c>
      <c r="N420" t="s">
        <v>1814</v>
      </c>
      <c r="O420" t="s">
        <v>1815</v>
      </c>
      <c r="Q420">
        <v>40687</v>
      </c>
      <c r="S420" t="s">
        <v>1248</v>
      </c>
      <c r="T420" t="s">
        <v>1188</v>
      </c>
      <c r="W420" t="s">
        <v>1188</v>
      </c>
      <c r="X420" t="s">
        <v>1816</v>
      </c>
    </row>
    <row r="421" spans="1:24" x14ac:dyDescent="0.25">
      <c r="A421" t="s">
        <v>24</v>
      </c>
      <c r="B421">
        <v>1134</v>
      </c>
      <c r="C421">
        <v>4990</v>
      </c>
      <c r="D421" t="s">
        <v>1817</v>
      </c>
      <c r="E421" t="s">
        <v>890</v>
      </c>
      <c r="F421" t="s">
        <v>1818</v>
      </c>
      <c r="H421" t="s">
        <v>1817</v>
      </c>
      <c r="I421" t="s">
        <v>74</v>
      </c>
      <c r="J421" t="s">
        <v>1215</v>
      </c>
      <c r="K421" t="s">
        <v>1362</v>
      </c>
      <c r="L421" t="s">
        <v>1363</v>
      </c>
      <c r="M421" t="s">
        <v>1567</v>
      </c>
      <c r="N421" t="s">
        <v>1568</v>
      </c>
      <c r="O421" t="s">
        <v>1819</v>
      </c>
      <c r="Q421" t="s">
        <v>1358</v>
      </c>
      <c r="S421" t="s">
        <v>1188</v>
      </c>
      <c r="T421" t="s">
        <v>1188</v>
      </c>
      <c r="W421" t="s">
        <v>1188</v>
      </c>
      <c r="X421" t="s">
        <v>1820</v>
      </c>
    </row>
    <row r="422" spans="1:24" x14ac:dyDescent="0.25">
      <c r="A422" t="s">
        <v>24</v>
      </c>
      <c r="B422">
        <v>1135</v>
      </c>
      <c r="C422">
        <v>6079</v>
      </c>
      <c r="D422" t="s">
        <v>1821</v>
      </c>
      <c r="E422" t="s">
        <v>890</v>
      </c>
      <c r="F422" t="s">
        <v>1822</v>
      </c>
      <c r="H422" t="s">
        <v>1821</v>
      </c>
      <c r="I422" t="s">
        <v>74</v>
      </c>
      <c r="J422" t="s">
        <v>1804</v>
      </c>
      <c r="K422" t="s">
        <v>1805</v>
      </c>
      <c r="L422" t="s">
        <v>1806</v>
      </c>
      <c r="M422" t="s">
        <v>1807</v>
      </c>
      <c r="N422" t="s">
        <v>1799</v>
      </c>
      <c r="O422" t="s">
        <v>1808</v>
      </c>
      <c r="Q422" t="s">
        <v>1809</v>
      </c>
      <c r="S422" t="s">
        <v>1187</v>
      </c>
      <c r="T422" t="s">
        <v>1188</v>
      </c>
      <c r="W422" t="s">
        <v>1188</v>
      </c>
    </row>
    <row r="423" spans="1:24" x14ac:dyDescent="0.25">
      <c r="A423" t="s">
        <v>24</v>
      </c>
      <c r="B423">
        <v>1136</v>
      </c>
      <c r="C423">
        <v>3979</v>
      </c>
      <c r="D423" t="s">
        <v>1823</v>
      </c>
      <c r="E423" t="s">
        <v>890</v>
      </c>
      <c r="F423" t="s">
        <v>1824</v>
      </c>
      <c r="H423" t="s">
        <v>1823</v>
      </c>
      <c r="I423" t="s">
        <v>74</v>
      </c>
      <c r="J423" t="s">
        <v>1180</v>
      </c>
      <c r="K423" t="s">
        <v>1271</v>
      </c>
      <c r="L423" t="s">
        <v>1272</v>
      </c>
      <c r="M423" t="s">
        <v>1825</v>
      </c>
      <c r="N423" t="s">
        <v>1826</v>
      </c>
      <c r="O423" t="s">
        <v>1357</v>
      </c>
      <c r="Q423">
        <v>40453</v>
      </c>
      <c r="S423" t="s">
        <v>1286</v>
      </c>
      <c r="T423" t="s">
        <v>1188</v>
      </c>
      <c r="W423" t="s">
        <v>1188</v>
      </c>
      <c r="X423" t="s">
        <v>1827</v>
      </c>
    </row>
    <row r="424" spans="1:24" x14ac:dyDescent="0.25">
      <c r="A424" t="s">
        <v>24</v>
      </c>
      <c r="B424">
        <v>1137</v>
      </c>
      <c r="C424">
        <v>3526</v>
      </c>
      <c r="D424" t="s">
        <v>1828</v>
      </c>
      <c r="E424" t="s">
        <v>1829</v>
      </c>
      <c r="F424" t="s">
        <v>1830</v>
      </c>
      <c r="H424" t="s">
        <v>1828</v>
      </c>
      <c r="I424" t="s">
        <v>74</v>
      </c>
      <c r="J424" t="s">
        <v>1242</v>
      </c>
      <c r="K424" t="s">
        <v>1243</v>
      </c>
      <c r="L424" t="s">
        <v>1244</v>
      </c>
      <c r="M424" t="s">
        <v>1573</v>
      </c>
      <c r="N424" t="s">
        <v>1574</v>
      </c>
      <c r="O424" t="s">
        <v>1831</v>
      </c>
      <c r="Q424">
        <v>40686</v>
      </c>
      <c r="S424" t="s">
        <v>1248</v>
      </c>
      <c r="T424" t="s">
        <v>1188</v>
      </c>
      <c r="W424" t="s">
        <v>1188</v>
      </c>
      <c r="X424" t="s">
        <v>1832</v>
      </c>
    </row>
    <row r="425" spans="1:24" x14ac:dyDescent="0.25">
      <c r="A425" t="s">
        <v>24</v>
      </c>
      <c r="B425">
        <v>1138</v>
      </c>
      <c r="C425">
        <v>5460</v>
      </c>
      <c r="D425" t="s">
        <v>1833</v>
      </c>
      <c r="E425" t="s">
        <v>1834</v>
      </c>
      <c r="F425" t="s">
        <v>1835</v>
      </c>
      <c r="H425" t="s">
        <v>1833</v>
      </c>
      <c r="I425" t="s">
        <v>74</v>
      </c>
      <c r="J425" t="s">
        <v>1242</v>
      </c>
      <c r="K425" t="s">
        <v>1243</v>
      </c>
      <c r="L425" t="s">
        <v>1244</v>
      </c>
      <c r="M425" t="s">
        <v>1836</v>
      </c>
      <c r="N425" t="s">
        <v>1837</v>
      </c>
      <c r="O425" t="s">
        <v>912</v>
      </c>
      <c r="Q425" t="s">
        <v>1838</v>
      </c>
      <c r="S425" t="s">
        <v>1839</v>
      </c>
      <c r="T425" t="s">
        <v>1188</v>
      </c>
      <c r="W425" t="s">
        <v>1188</v>
      </c>
      <c r="X425" t="s">
        <v>1344</v>
      </c>
    </row>
    <row r="426" spans="1:24" x14ac:dyDescent="0.25">
      <c r="A426" t="s">
        <v>24</v>
      </c>
      <c r="B426">
        <v>1139</v>
      </c>
      <c r="C426">
        <v>3519</v>
      </c>
      <c r="D426" t="s">
        <v>1840</v>
      </c>
      <c r="E426" t="s">
        <v>1834</v>
      </c>
      <c r="F426" t="s">
        <v>1841</v>
      </c>
      <c r="H426" t="s">
        <v>1840</v>
      </c>
      <c r="I426" t="s">
        <v>74</v>
      </c>
      <c r="J426" t="s">
        <v>1242</v>
      </c>
      <c r="K426" t="s">
        <v>1243</v>
      </c>
      <c r="L426" t="s">
        <v>1244</v>
      </c>
      <c r="M426" t="s">
        <v>1842</v>
      </c>
      <c r="N426" t="s">
        <v>1843</v>
      </c>
      <c r="O426" t="s">
        <v>1541</v>
      </c>
      <c r="Q426">
        <v>40685</v>
      </c>
      <c r="S426" t="s">
        <v>1248</v>
      </c>
      <c r="T426" t="s">
        <v>1188</v>
      </c>
      <c r="W426" t="s">
        <v>1188</v>
      </c>
      <c r="X426" t="s">
        <v>1844</v>
      </c>
    </row>
    <row r="427" spans="1:24" x14ac:dyDescent="0.25">
      <c r="A427" t="s">
        <v>24</v>
      </c>
      <c r="B427">
        <v>1140</v>
      </c>
      <c r="C427">
        <v>4173</v>
      </c>
      <c r="D427" t="s">
        <v>1845</v>
      </c>
      <c r="E427" t="s">
        <v>1834</v>
      </c>
      <c r="F427" t="s">
        <v>1846</v>
      </c>
      <c r="H427" t="s">
        <v>1845</v>
      </c>
      <c r="I427" t="s">
        <v>1253</v>
      </c>
      <c r="J427" t="s">
        <v>1760</v>
      </c>
      <c r="K427" t="s">
        <v>1761</v>
      </c>
      <c r="L427" t="s">
        <v>1762</v>
      </c>
      <c r="M427" t="s">
        <v>1847</v>
      </c>
      <c r="N427" t="s">
        <v>1246</v>
      </c>
      <c r="O427" t="s">
        <v>1417</v>
      </c>
      <c r="Q427">
        <v>40726</v>
      </c>
      <c r="S427" t="s">
        <v>1188</v>
      </c>
      <c r="T427" t="s">
        <v>1188</v>
      </c>
      <c r="W427" t="s">
        <v>1188</v>
      </c>
      <c r="X427" t="s">
        <v>1848</v>
      </c>
    </row>
    <row r="428" spans="1:24" x14ac:dyDescent="0.25">
      <c r="A428" t="s">
        <v>24</v>
      </c>
      <c r="B428">
        <v>1141</v>
      </c>
      <c r="C428">
        <v>3867</v>
      </c>
      <c r="D428" t="s">
        <v>1849</v>
      </c>
      <c r="E428" t="s">
        <v>919</v>
      </c>
      <c r="F428" t="s">
        <v>978</v>
      </c>
      <c r="H428" t="s">
        <v>1849</v>
      </c>
      <c r="I428" t="s">
        <v>74</v>
      </c>
      <c r="J428" t="s">
        <v>1226</v>
      </c>
      <c r="K428" t="s">
        <v>1227</v>
      </c>
      <c r="L428" t="s">
        <v>1228</v>
      </c>
      <c r="M428" t="s">
        <v>1850</v>
      </c>
      <c r="N428" t="s">
        <v>1851</v>
      </c>
      <c r="O428" t="s">
        <v>840</v>
      </c>
      <c r="Q428">
        <v>40635</v>
      </c>
      <c r="S428" t="s">
        <v>1188</v>
      </c>
      <c r="T428" t="s">
        <v>1188</v>
      </c>
      <c r="W428" t="s">
        <v>1188</v>
      </c>
      <c r="X428" t="s">
        <v>1189</v>
      </c>
    </row>
    <row r="429" spans="1:24" x14ac:dyDescent="0.25">
      <c r="A429" t="s">
        <v>24</v>
      </c>
      <c r="B429">
        <v>1142</v>
      </c>
      <c r="C429">
        <v>3866</v>
      </c>
      <c r="D429" t="s">
        <v>1852</v>
      </c>
      <c r="E429" t="s">
        <v>919</v>
      </c>
      <c r="F429" t="s">
        <v>1853</v>
      </c>
      <c r="H429" t="s">
        <v>1852</v>
      </c>
      <c r="I429" t="s">
        <v>74</v>
      </c>
      <c r="J429" t="s">
        <v>1226</v>
      </c>
      <c r="K429" t="s">
        <v>1227</v>
      </c>
      <c r="L429" t="s">
        <v>1228</v>
      </c>
      <c r="M429" t="s">
        <v>1229</v>
      </c>
      <c r="N429" t="s">
        <v>1230</v>
      </c>
      <c r="O429" t="s">
        <v>1231</v>
      </c>
      <c r="Q429">
        <v>40635</v>
      </c>
      <c r="S429" t="s">
        <v>1188</v>
      </c>
      <c r="T429" t="s">
        <v>1188</v>
      </c>
      <c r="W429" t="s">
        <v>1188</v>
      </c>
    </row>
    <row r="430" spans="1:24" x14ac:dyDescent="0.25">
      <c r="A430" t="s">
        <v>24</v>
      </c>
      <c r="B430">
        <v>1143</v>
      </c>
      <c r="C430">
        <v>3947</v>
      </c>
      <c r="D430" t="s">
        <v>1854</v>
      </c>
      <c r="E430" t="s">
        <v>919</v>
      </c>
      <c r="F430" t="s">
        <v>1855</v>
      </c>
      <c r="H430" t="s">
        <v>1854</v>
      </c>
      <c r="I430" t="s">
        <v>74</v>
      </c>
      <c r="J430" t="s">
        <v>1180</v>
      </c>
      <c r="K430" t="s">
        <v>1271</v>
      </c>
      <c r="L430" t="s">
        <v>1272</v>
      </c>
      <c r="M430" t="s">
        <v>1273</v>
      </c>
      <c r="N430" t="s">
        <v>1274</v>
      </c>
      <c r="O430" t="s">
        <v>912</v>
      </c>
      <c r="Q430">
        <v>40454</v>
      </c>
      <c r="S430" t="s">
        <v>1275</v>
      </c>
      <c r="T430" t="s">
        <v>1188</v>
      </c>
      <c r="W430" t="s">
        <v>1188</v>
      </c>
    </row>
    <row r="431" spans="1:24" x14ac:dyDescent="0.25">
      <c r="A431" t="s">
        <v>24</v>
      </c>
      <c r="B431">
        <v>1144</v>
      </c>
      <c r="C431">
        <v>5437</v>
      </c>
      <c r="D431" t="s">
        <v>1856</v>
      </c>
      <c r="E431" t="s">
        <v>1857</v>
      </c>
      <c r="F431" t="s">
        <v>1858</v>
      </c>
      <c r="H431" t="s">
        <v>1856</v>
      </c>
      <c r="I431" t="s">
        <v>27</v>
      </c>
      <c r="J431" t="s">
        <v>1483</v>
      </c>
      <c r="K431" t="s">
        <v>1484</v>
      </c>
      <c r="L431" t="s">
        <v>1485</v>
      </c>
      <c r="M431" t="s">
        <v>1859</v>
      </c>
      <c r="N431" t="s">
        <v>1860</v>
      </c>
      <c r="O431" t="s">
        <v>1357</v>
      </c>
      <c r="Q431" t="s">
        <v>1489</v>
      </c>
      <c r="S431" t="s">
        <v>1308</v>
      </c>
      <c r="T431" t="s">
        <v>1188</v>
      </c>
      <c r="W431" t="s">
        <v>1188</v>
      </c>
    </row>
    <row r="432" spans="1:24" x14ac:dyDescent="0.25">
      <c r="A432" t="s">
        <v>24</v>
      </c>
      <c r="B432">
        <v>1145</v>
      </c>
      <c r="C432">
        <v>4613</v>
      </c>
      <c r="D432" t="s">
        <v>1861</v>
      </c>
      <c r="E432" t="s">
        <v>1862</v>
      </c>
      <c r="F432" t="s">
        <v>1863</v>
      </c>
      <c r="H432" t="s">
        <v>1861</v>
      </c>
      <c r="I432" t="s">
        <v>74</v>
      </c>
      <c r="J432" t="s">
        <v>1203</v>
      </c>
      <c r="K432" t="s">
        <v>1404</v>
      </c>
      <c r="L432" t="s">
        <v>1864</v>
      </c>
      <c r="M432" t="s">
        <v>1865</v>
      </c>
      <c r="N432" t="s">
        <v>1230</v>
      </c>
      <c r="O432" t="s">
        <v>1866</v>
      </c>
      <c r="Q432" t="s">
        <v>1867</v>
      </c>
      <c r="S432" t="s">
        <v>1286</v>
      </c>
      <c r="T432" t="s">
        <v>1188</v>
      </c>
      <c r="W432" t="s">
        <v>1188</v>
      </c>
      <c r="X432" t="s">
        <v>1868</v>
      </c>
    </row>
    <row r="433" spans="1:24" x14ac:dyDescent="0.25">
      <c r="A433" t="s">
        <v>24</v>
      </c>
      <c r="B433">
        <v>1146</v>
      </c>
      <c r="C433">
        <v>3924</v>
      </c>
      <c r="D433" t="s">
        <v>1869</v>
      </c>
      <c r="E433" t="s">
        <v>926</v>
      </c>
      <c r="F433" t="s">
        <v>1870</v>
      </c>
      <c r="G433" t="s">
        <v>1871</v>
      </c>
      <c r="H433" t="s">
        <v>1869</v>
      </c>
      <c r="I433" t="s">
        <v>74</v>
      </c>
      <c r="J433" t="s">
        <v>1215</v>
      </c>
      <c r="K433" t="s">
        <v>1216</v>
      </c>
      <c r="L433" t="s">
        <v>1217</v>
      </c>
      <c r="M433" t="s">
        <v>1872</v>
      </c>
      <c r="N433" t="s">
        <v>1307</v>
      </c>
      <c r="O433" t="s">
        <v>1488</v>
      </c>
      <c r="Q433">
        <v>40800</v>
      </c>
      <c r="S433" t="s">
        <v>1221</v>
      </c>
      <c r="T433" t="s">
        <v>1188</v>
      </c>
      <c r="W433" t="s">
        <v>1188</v>
      </c>
    </row>
    <row r="434" spans="1:24" x14ac:dyDescent="0.25">
      <c r="A434" t="s">
        <v>24</v>
      </c>
      <c r="B434">
        <v>1147</v>
      </c>
      <c r="C434">
        <v>5790</v>
      </c>
      <c r="D434" t="s">
        <v>1873</v>
      </c>
      <c r="E434" t="s">
        <v>926</v>
      </c>
      <c r="F434" t="s">
        <v>1874</v>
      </c>
      <c r="G434" t="s">
        <v>1875</v>
      </c>
      <c r="H434" t="s">
        <v>1873</v>
      </c>
      <c r="I434" t="s">
        <v>74</v>
      </c>
      <c r="J434" t="s">
        <v>1203</v>
      </c>
      <c r="K434" t="s">
        <v>1236</v>
      </c>
      <c r="L434" t="s">
        <v>1428</v>
      </c>
      <c r="M434" t="s">
        <v>1876</v>
      </c>
      <c r="N434" t="s">
        <v>1877</v>
      </c>
      <c r="O434" t="s">
        <v>1488</v>
      </c>
      <c r="Q434" t="s">
        <v>1878</v>
      </c>
      <c r="S434" t="s">
        <v>1879</v>
      </c>
      <c r="T434" t="s">
        <v>1188</v>
      </c>
      <c r="W434" t="s">
        <v>1188</v>
      </c>
    </row>
    <row r="435" spans="1:24" x14ac:dyDescent="0.25">
      <c r="A435" t="s">
        <v>24</v>
      </c>
      <c r="B435">
        <v>1148</v>
      </c>
      <c r="C435">
        <v>4686</v>
      </c>
      <c r="D435" t="s">
        <v>1880</v>
      </c>
      <c r="E435" t="s">
        <v>1881</v>
      </c>
      <c r="F435" t="s">
        <v>1882</v>
      </c>
      <c r="H435" t="s">
        <v>1880</v>
      </c>
      <c r="I435" t="s">
        <v>74</v>
      </c>
      <c r="J435" t="s">
        <v>1203</v>
      </c>
      <c r="K435" t="s">
        <v>1204</v>
      </c>
      <c r="L435" t="s">
        <v>1428</v>
      </c>
      <c r="M435" t="s">
        <v>1883</v>
      </c>
      <c r="N435" t="s">
        <v>1884</v>
      </c>
      <c r="O435" t="s">
        <v>1885</v>
      </c>
      <c r="Q435" t="s">
        <v>1432</v>
      </c>
      <c r="S435" t="s">
        <v>1188</v>
      </c>
      <c r="T435" t="s">
        <v>1188</v>
      </c>
      <c r="W435" t="s">
        <v>1188</v>
      </c>
    </row>
    <row r="436" spans="1:24" x14ac:dyDescent="0.25">
      <c r="A436" t="s">
        <v>24</v>
      </c>
      <c r="B436">
        <v>1149</v>
      </c>
      <c r="C436">
        <v>4891</v>
      </c>
      <c r="D436" t="s">
        <v>1886</v>
      </c>
      <c r="E436" t="s">
        <v>1887</v>
      </c>
      <c r="F436" t="s">
        <v>1888</v>
      </c>
      <c r="H436" t="s">
        <v>1886</v>
      </c>
      <c r="I436" t="s">
        <v>74</v>
      </c>
      <c r="J436" t="s">
        <v>1203</v>
      </c>
      <c r="K436" t="s">
        <v>1889</v>
      </c>
      <c r="L436" t="s">
        <v>1890</v>
      </c>
      <c r="M436" t="s">
        <v>1891</v>
      </c>
      <c r="N436" t="s">
        <v>1892</v>
      </c>
      <c r="O436" t="s">
        <v>1893</v>
      </c>
      <c r="Q436" t="s">
        <v>1894</v>
      </c>
      <c r="S436" t="s">
        <v>1308</v>
      </c>
      <c r="T436" t="s">
        <v>1188</v>
      </c>
      <c r="W436" t="s">
        <v>1188</v>
      </c>
      <c r="X436" t="s">
        <v>1742</v>
      </c>
    </row>
    <row r="437" spans="1:24" x14ac:dyDescent="0.25">
      <c r="A437" t="s">
        <v>24</v>
      </c>
      <c r="B437">
        <v>1150</v>
      </c>
      <c r="C437">
        <v>4202</v>
      </c>
      <c r="D437" t="s">
        <v>1895</v>
      </c>
      <c r="E437" t="s">
        <v>984</v>
      </c>
      <c r="F437" t="s">
        <v>1896</v>
      </c>
      <c r="G437" t="s">
        <v>1897</v>
      </c>
      <c r="H437" t="s">
        <v>1895</v>
      </c>
      <c r="I437" t="s">
        <v>1253</v>
      </c>
      <c r="J437" t="s">
        <v>1254</v>
      </c>
      <c r="K437" t="s">
        <v>1255</v>
      </c>
      <c r="L437" t="s">
        <v>1256</v>
      </c>
      <c r="M437" t="s">
        <v>1257</v>
      </c>
      <c r="N437" t="s">
        <v>1258</v>
      </c>
      <c r="O437" t="s">
        <v>1898</v>
      </c>
      <c r="Q437">
        <v>40730</v>
      </c>
      <c r="S437" t="s">
        <v>1260</v>
      </c>
      <c r="T437" t="s">
        <v>1188</v>
      </c>
      <c r="W437" t="s">
        <v>1188</v>
      </c>
    </row>
    <row r="438" spans="1:24" x14ac:dyDescent="0.25">
      <c r="A438" t="s">
        <v>24</v>
      </c>
      <c r="B438">
        <v>1151</v>
      </c>
      <c r="C438">
        <v>4300</v>
      </c>
      <c r="D438" t="s">
        <v>1899</v>
      </c>
      <c r="E438" t="s">
        <v>1900</v>
      </c>
      <c r="F438" t="s">
        <v>1901</v>
      </c>
      <c r="H438" t="s">
        <v>1899</v>
      </c>
      <c r="I438" t="s">
        <v>74</v>
      </c>
      <c r="J438" t="s">
        <v>1203</v>
      </c>
      <c r="K438" t="s">
        <v>1236</v>
      </c>
      <c r="L438" t="s">
        <v>1902</v>
      </c>
      <c r="M438" t="s">
        <v>1903</v>
      </c>
      <c r="N438" t="s">
        <v>1904</v>
      </c>
      <c r="O438" t="s">
        <v>1293</v>
      </c>
      <c r="Q438" t="s">
        <v>1905</v>
      </c>
      <c r="S438" t="s">
        <v>1188</v>
      </c>
      <c r="T438" t="s">
        <v>1188</v>
      </c>
      <c r="W438" t="s">
        <v>1188</v>
      </c>
    </row>
    <row r="439" spans="1:24" x14ac:dyDescent="0.25">
      <c r="A439" t="s">
        <v>24</v>
      </c>
      <c r="B439">
        <v>1152</v>
      </c>
      <c r="C439">
        <v>5317</v>
      </c>
      <c r="D439" t="s">
        <v>1906</v>
      </c>
      <c r="E439" t="s">
        <v>1907</v>
      </c>
      <c r="F439" t="s">
        <v>1908</v>
      </c>
      <c r="H439" t="s">
        <v>1906</v>
      </c>
      <c r="I439" t="s">
        <v>199</v>
      </c>
      <c r="J439" t="s">
        <v>1909</v>
      </c>
      <c r="K439" t="s">
        <v>1910</v>
      </c>
      <c r="L439" t="s">
        <v>1911</v>
      </c>
      <c r="M439" t="s">
        <v>1912</v>
      </c>
      <c r="N439" t="s">
        <v>1748</v>
      </c>
      <c r="O439" t="s">
        <v>1408</v>
      </c>
      <c r="Q439" t="s">
        <v>1913</v>
      </c>
      <c r="S439" t="s">
        <v>1914</v>
      </c>
      <c r="T439" t="s">
        <v>1188</v>
      </c>
      <c r="W439" t="s">
        <v>1188</v>
      </c>
      <c r="X439" t="s">
        <v>1523</v>
      </c>
    </row>
    <row r="440" spans="1:24" x14ac:dyDescent="0.25">
      <c r="A440" t="s">
        <v>24</v>
      </c>
      <c r="B440">
        <v>1153</v>
      </c>
      <c r="C440">
        <v>6013</v>
      </c>
      <c r="D440" t="s">
        <v>1915</v>
      </c>
      <c r="E440" t="s">
        <v>1916</v>
      </c>
      <c r="F440" t="s">
        <v>1917</v>
      </c>
      <c r="H440" t="s">
        <v>1915</v>
      </c>
      <c r="I440" t="s">
        <v>74</v>
      </c>
      <c r="J440" t="s">
        <v>1180</v>
      </c>
      <c r="K440" t="s">
        <v>1722</v>
      </c>
      <c r="L440" t="s">
        <v>1723</v>
      </c>
      <c r="M440" t="s">
        <v>1918</v>
      </c>
      <c r="N440" t="s">
        <v>1919</v>
      </c>
      <c r="O440" t="s">
        <v>1920</v>
      </c>
      <c r="Q440" t="s">
        <v>1726</v>
      </c>
      <c r="S440" t="s">
        <v>1188</v>
      </c>
      <c r="T440" t="s">
        <v>1188</v>
      </c>
      <c r="W440" t="s">
        <v>1188</v>
      </c>
    </row>
    <row r="441" spans="1:24" x14ac:dyDescent="0.25">
      <c r="A441" t="s">
        <v>24</v>
      </c>
      <c r="B441">
        <v>1154</v>
      </c>
      <c r="C441">
        <v>5262</v>
      </c>
      <c r="D441" t="s">
        <v>1921</v>
      </c>
      <c r="E441" t="s">
        <v>1916</v>
      </c>
      <c r="F441" t="s">
        <v>1922</v>
      </c>
      <c r="H441" t="s">
        <v>1921</v>
      </c>
      <c r="I441" t="s">
        <v>199</v>
      </c>
      <c r="J441" t="s">
        <v>1613</v>
      </c>
      <c r="K441" t="s">
        <v>1614</v>
      </c>
      <c r="L441" t="s">
        <v>1923</v>
      </c>
      <c r="M441" t="s">
        <v>1924</v>
      </c>
      <c r="N441" t="s">
        <v>1925</v>
      </c>
      <c r="O441" t="s">
        <v>1926</v>
      </c>
      <c r="Q441" t="s">
        <v>1927</v>
      </c>
      <c r="S441" t="s">
        <v>1914</v>
      </c>
      <c r="T441" t="s">
        <v>1188</v>
      </c>
      <c r="W441" t="s">
        <v>1188</v>
      </c>
    </row>
    <row r="442" spans="1:24" x14ac:dyDescent="0.25">
      <c r="A442" t="s">
        <v>24</v>
      </c>
      <c r="B442">
        <v>1155</v>
      </c>
      <c r="C442">
        <v>5179</v>
      </c>
      <c r="D442" t="s">
        <v>1928</v>
      </c>
      <c r="E442" t="s">
        <v>1929</v>
      </c>
      <c r="F442" t="s">
        <v>1930</v>
      </c>
      <c r="H442" t="s">
        <v>1928</v>
      </c>
      <c r="I442" t="s">
        <v>74</v>
      </c>
      <c r="J442" t="s">
        <v>1303</v>
      </c>
      <c r="K442" t="s">
        <v>1604</v>
      </c>
      <c r="L442" t="s">
        <v>1605</v>
      </c>
      <c r="M442" t="s">
        <v>1606</v>
      </c>
      <c r="N442" t="s">
        <v>1607</v>
      </c>
      <c r="O442" t="s">
        <v>1608</v>
      </c>
      <c r="Q442" t="s">
        <v>1609</v>
      </c>
      <c r="S442" t="s">
        <v>1308</v>
      </c>
      <c r="T442" t="s">
        <v>1188</v>
      </c>
      <c r="W442" t="s">
        <v>1188</v>
      </c>
      <c r="X442" t="s">
        <v>1931</v>
      </c>
    </row>
    <row r="443" spans="1:24" x14ac:dyDescent="0.25">
      <c r="A443" t="s">
        <v>24</v>
      </c>
      <c r="B443">
        <v>1156</v>
      </c>
      <c r="C443">
        <v>5156</v>
      </c>
      <c r="D443" t="s">
        <v>1932</v>
      </c>
      <c r="E443" t="s">
        <v>1933</v>
      </c>
      <c r="F443" t="s">
        <v>1934</v>
      </c>
      <c r="H443" t="s">
        <v>1932</v>
      </c>
      <c r="I443" t="s">
        <v>74</v>
      </c>
      <c r="J443" t="s">
        <v>1303</v>
      </c>
      <c r="K443" t="s">
        <v>1604</v>
      </c>
      <c r="L443" t="s">
        <v>1605</v>
      </c>
      <c r="M443" t="s">
        <v>1606</v>
      </c>
      <c r="N443" t="s">
        <v>1607</v>
      </c>
      <c r="O443" t="s">
        <v>1935</v>
      </c>
      <c r="Q443" t="s">
        <v>1609</v>
      </c>
      <c r="S443" t="s">
        <v>1308</v>
      </c>
      <c r="T443" t="s">
        <v>1188</v>
      </c>
      <c r="W443" t="s">
        <v>1188</v>
      </c>
      <c r="X443" t="s">
        <v>1347</v>
      </c>
    </row>
    <row r="444" spans="1:24" x14ac:dyDescent="0.25">
      <c r="A444" t="s">
        <v>24</v>
      </c>
      <c r="B444">
        <v>1157</v>
      </c>
      <c r="C444">
        <v>3877</v>
      </c>
      <c r="D444" t="s">
        <v>1936</v>
      </c>
      <c r="E444" t="s">
        <v>1937</v>
      </c>
      <c r="F444" t="s">
        <v>1938</v>
      </c>
      <c r="H444" t="s">
        <v>1936</v>
      </c>
      <c r="I444" t="s">
        <v>27</v>
      </c>
      <c r="J444" t="s">
        <v>1501</v>
      </c>
      <c r="K444" t="s">
        <v>1517</v>
      </c>
      <c r="L444" t="s">
        <v>1518</v>
      </c>
      <c r="M444" t="s">
        <v>1939</v>
      </c>
      <c r="N444" t="s">
        <v>1940</v>
      </c>
      <c r="O444" t="s">
        <v>1941</v>
      </c>
      <c r="Q444">
        <v>40830</v>
      </c>
      <c r="S444" t="s">
        <v>1522</v>
      </c>
      <c r="T444" t="s">
        <v>1942</v>
      </c>
      <c r="W444" t="s">
        <v>1188</v>
      </c>
    </row>
    <row r="445" spans="1:24" x14ac:dyDescent="0.25">
      <c r="A445" t="s">
        <v>24</v>
      </c>
      <c r="B445">
        <v>1158</v>
      </c>
      <c r="C445">
        <v>3709</v>
      </c>
      <c r="D445" t="s">
        <v>1943</v>
      </c>
      <c r="E445" t="s">
        <v>1944</v>
      </c>
      <c r="F445" t="s">
        <v>1945</v>
      </c>
      <c r="H445" t="s">
        <v>1943</v>
      </c>
      <c r="I445" t="s">
        <v>74</v>
      </c>
      <c r="J445" t="s">
        <v>1242</v>
      </c>
      <c r="K445" t="s">
        <v>1378</v>
      </c>
      <c r="L445" t="s">
        <v>1379</v>
      </c>
      <c r="M445" t="s">
        <v>1380</v>
      </c>
      <c r="N445" t="s">
        <v>1381</v>
      </c>
      <c r="O445" t="s">
        <v>1382</v>
      </c>
      <c r="Q445">
        <v>40782</v>
      </c>
      <c r="S445" t="s">
        <v>1188</v>
      </c>
      <c r="T445" t="s">
        <v>1188</v>
      </c>
      <c r="W445" t="s">
        <v>1188</v>
      </c>
      <c r="X445" t="s">
        <v>1946</v>
      </c>
    </row>
    <row r="446" spans="1:24" x14ac:dyDescent="0.25">
      <c r="A446" t="s">
        <v>24</v>
      </c>
      <c r="B446">
        <v>1159</v>
      </c>
      <c r="C446">
        <v>4406</v>
      </c>
      <c r="D446" t="s">
        <v>1943</v>
      </c>
      <c r="E446" t="s">
        <v>1944</v>
      </c>
      <c r="F446" t="s">
        <v>1945</v>
      </c>
      <c r="H446" t="s">
        <v>1943</v>
      </c>
      <c r="I446" t="s">
        <v>74</v>
      </c>
      <c r="J446" t="s">
        <v>1203</v>
      </c>
      <c r="K446" t="s">
        <v>1204</v>
      </c>
      <c r="L446" t="s">
        <v>1947</v>
      </c>
      <c r="M446" t="s">
        <v>1948</v>
      </c>
      <c r="N446" t="s">
        <v>1949</v>
      </c>
      <c r="O446" t="s">
        <v>1950</v>
      </c>
      <c r="Q446" t="s">
        <v>1951</v>
      </c>
      <c r="S446" t="s">
        <v>1952</v>
      </c>
      <c r="T446" t="s">
        <v>1188</v>
      </c>
      <c r="W446" t="s">
        <v>1188</v>
      </c>
      <c r="X446" t="s">
        <v>1946</v>
      </c>
    </row>
    <row r="447" spans="1:24" x14ac:dyDescent="0.25">
      <c r="A447" t="s">
        <v>24</v>
      </c>
      <c r="B447">
        <v>1160</v>
      </c>
      <c r="C447">
        <v>4813</v>
      </c>
      <c r="D447" t="s">
        <v>1953</v>
      </c>
      <c r="E447" t="s">
        <v>1022</v>
      </c>
      <c r="F447" t="s">
        <v>1023</v>
      </c>
      <c r="H447" t="s">
        <v>1953</v>
      </c>
      <c r="I447" t="s">
        <v>74</v>
      </c>
      <c r="J447" t="s">
        <v>1203</v>
      </c>
      <c r="K447" t="s">
        <v>1236</v>
      </c>
      <c r="L447" t="s">
        <v>1954</v>
      </c>
      <c r="M447" t="s">
        <v>1955</v>
      </c>
      <c r="N447" t="s">
        <v>1425</v>
      </c>
      <c r="O447" t="s">
        <v>1956</v>
      </c>
      <c r="Q447" t="s">
        <v>1957</v>
      </c>
      <c r="S447" t="s">
        <v>1958</v>
      </c>
      <c r="T447" t="s">
        <v>1188</v>
      </c>
      <c r="W447" t="s">
        <v>1188</v>
      </c>
    </row>
    <row r="448" spans="1:24" x14ac:dyDescent="0.25">
      <c r="A448" t="s">
        <v>24</v>
      </c>
      <c r="B448">
        <v>1161</v>
      </c>
      <c r="C448">
        <v>5283</v>
      </c>
      <c r="D448" t="s">
        <v>1959</v>
      </c>
      <c r="E448" t="s">
        <v>1960</v>
      </c>
      <c r="F448" t="s">
        <v>1961</v>
      </c>
      <c r="H448" t="s">
        <v>1959</v>
      </c>
      <c r="I448" t="s">
        <v>199</v>
      </c>
      <c r="J448" t="s">
        <v>1613</v>
      </c>
      <c r="K448" t="s">
        <v>1614</v>
      </c>
      <c r="L448" t="s">
        <v>1923</v>
      </c>
      <c r="M448" t="s">
        <v>1962</v>
      </c>
      <c r="N448" t="s">
        <v>1963</v>
      </c>
      <c r="O448" t="s">
        <v>1964</v>
      </c>
      <c r="Q448" t="s">
        <v>1927</v>
      </c>
      <c r="S448" t="s">
        <v>1914</v>
      </c>
      <c r="T448" t="s">
        <v>1188</v>
      </c>
      <c r="W448" t="s">
        <v>1188</v>
      </c>
    </row>
    <row r="449" spans="1:24" x14ac:dyDescent="0.25">
      <c r="A449" t="s">
        <v>24</v>
      </c>
      <c r="B449">
        <v>1162</v>
      </c>
      <c r="C449">
        <v>5970</v>
      </c>
      <c r="D449" t="s">
        <v>1965</v>
      </c>
      <c r="E449" t="s">
        <v>1966</v>
      </c>
      <c r="F449" t="s">
        <v>1967</v>
      </c>
      <c r="H449" t="s">
        <v>1965</v>
      </c>
      <c r="I449" t="s">
        <v>74</v>
      </c>
      <c r="J449" t="s">
        <v>1180</v>
      </c>
      <c r="K449" t="s">
        <v>1193</v>
      </c>
      <c r="L449" t="s">
        <v>1194</v>
      </c>
      <c r="M449" t="s">
        <v>1968</v>
      </c>
      <c r="N449" t="s">
        <v>1969</v>
      </c>
      <c r="O449" t="s">
        <v>1970</v>
      </c>
      <c r="Q449" s="2" t="s">
        <v>1971</v>
      </c>
      <c r="S449" t="s">
        <v>1187</v>
      </c>
      <c r="T449" t="s">
        <v>1188</v>
      </c>
      <c r="W449" t="s">
        <v>1188</v>
      </c>
      <c r="X449" t="s">
        <v>1972</v>
      </c>
    </row>
    <row r="450" spans="1:24" x14ac:dyDescent="0.25">
      <c r="A450" t="s">
        <v>24</v>
      </c>
      <c r="B450">
        <v>1163</v>
      </c>
      <c r="C450">
        <v>3876</v>
      </c>
      <c r="D450" t="s">
        <v>1973</v>
      </c>
      <c r="E450" t="s">
        <v>1966</v>
      </c>
      <c r="F450" t="s">
        <v>1974</v>
      </c>
      <c r="H450" t="s">
        <v>1973</v>
      </c>
      <c r="I450" t="s">
        <v>27</v>
      </c>
      <c r="J450" t="s">
        <v>1501</v>
      </c>
      <c r="K450" t="s">
        <v>1517</v>
      </c>
      <c r="L450" t="s">
        <v>1518</v>
      </c>
      <c r="M450" t="s">
        <v>1939</v>
      </c>
      <c r="N450" t="s">
        <v>1940</v>
      </c>
      <c r="O450" t="s">
        <v>1975</v>
      </c>
      <c r="Q450" s="2" t="s">
        <v>1976</v>
      </c>
      <c r="S450" t="s">
        <v>1522</v>
      </c>
      <c r="T450" t="s">
        <v>1942</v>
      </c>
      <c r="W450" t="s">
        <v>1188</v>
      </c>
    </row>
    <row r="451" spans="1:24" x14ac:dyDescent="0.25">
      <c r="A451" t="s">
        <v>24</v>
      </c>
      <c r="B451">
        <v>1164</v>
      </c>
      <c r="C451">
        <v>3847</v>
      </c>
      <c r="D451" t="s">
        <v>1977</v>
      </c>
      <c r="E451" t="s">
        <v>1966</v>
      </c>
      <c r="F451" t="s">
        <v>1978</v>
      </c>
      <c r="H451" t="s">
        <v>1977</v>
      </c>
      <c r="I451" t="s">
        <v>74</v>
      </c>
      <c r="J451" t="s">
        <v>1226</v>
      </c>
      <c r="K451" t="s">
        <v>1435</v>
      </c>
      <c r="L451" t="s">
        <v>1642</v>
      </c>
      <c r="M451" t="s">
        <v>1643</v>
      </c>
      <c r="N451" t="s">
        <v>1644</v>
      </c>
      <c r="O451" t="s">
        <v>1645</v>
      </c>
      <c r="Q451">
        <v>40634</v>
      </c>
      <c r="S451" t="s">
        <v>1286</v>
      </c>
      <c r="T451" t="s">
        <v>1188</v>
      </c>
      <c r="W451" t="s">
        <v>1188</v>
      </c>
      <c r="X451" t="s">
        <v>1979</v>
      </c>
    </row>
    <row r="452" spans="1:24" x14ac:dyDescent="0.25">
      <c r="A452" t="s">
        <v>24</v>
      </c>
      <c r="B452">
        <v>1165</v>
      </c>
      <c r="C452">
        <v>5462</v>
      </c>
      <c r="D452" t="s">
        <v>1980</v>
      </c>
      <c r="E452" t="s">
        <v>1033</v>
      </c>
      <c r="F452" t="s">
        <v>1981</v>
      </c>
      <c r="H452" t="s">
        <v>1980</v>
      </c>
      <c r="I452" t="s">
        <v>74</v>
      </c>
      <c r="J452" t="s">
        <v>1242</v>
      </c>
      <c r="K452" t="s">
        <v>1243</v>
      </c>
      <c r="L452" t="s">
        <v>1244</v>
      </c>
      <c r="M452" t="s">
        <v>1836</v>
      </c>
      <c r="N452" t="s">
        <v>1837</v>
      </c>
      <c r="O452" t="s">
        <v>912</v>
      </c>
      <c r="Q452" t="s">
        <v>1838</v>
      </c>
      <c r="S452" t="s">
        <v>1839</v>
      </c>
      <c r="T452" t="s">
        <v>1188</v>
      </c>
      <c r="W452" t="s">
        <v>1188</v>
      </c>
      <c r="X452" t="s">
        <v>1982</v>
      </c>
    </row>
    <row r="453" spans="1:24" x14ac:dyDescent="0.25">
      <c r="A453" t="s">
        <v>24</v>
      </c>
      <c r="B453">
        <v>1166</v>
      </c>
      <c r="C453">
        <v>5912</v>
      </c>
      <c r="D453" t="s">
        <v>1983</v>
      </c>
      <c r="E453" t="s">
        <v>1033</v>
      </c>
      <c r="F453" t="s">
        <v>1984</v>
      </c>
      <c r="H453" t="s">
        <v>1983</v>
      </c>
      <c r="I453" t="s">
        <v>74</v>
      </c>
      <c r="J453" t="s">
        <v>1215</v>
      </c>
      <c r="K453" t="s">
        <v>1587</v>
      </c>
      <c r="L453" t="s">
        <v>1588</v>
      </c>
      <c r="M453" t="s">
        <v>1985</v>
      </c>
      <c r="N453" t="s">
        <v>1969</v>
      </c>
      <c r="O453" t="s">
        <v>1553</v>
      </c>
      <c r="Q453" t="s">
        <v>1592</v>
      </c>
      <c r="S453" t="s">
        <v>1286</v>
      </c>
      <c r="T453" t="s">
        <v>1610</v>
      </c>
      <c r="W453" t="s">
        <v>1188</v>
      </c>
      <c r="X453" t="s">
        <v>1986</v>
      </c>
    </row>
    <row r="454" spans="1:24" x14ac:dyDescent="0.25">
      <c r="A454" t="s">
        <v>24</v>
      </c>
      <c r="B454">
        <v>1167</v>
      </c>
      <c r="C454">
        <v>5413</v>
      </c>
      <c r="D454" t="s">
        <v>1987</v>
      </c>
      <c r="E454" t="s">
        <v>1033</v>
      </c>
      <c r="F454" t="s">
        <v>1988</v>
      </c>
      <c r="H454" t="s">
        <v>1987</v>
      </c>
      <c r="I454" t="s">
        <v>27</v>
      </c>
      <c r="J454" t="s">
        <v>1483</v>
      </c>
      <c r="K454" t="s">
        <v>1484</v>
      </c>
      <c r="L454" t="s">
        <v>1485</v>
      </c>
      <c r="M454" t="s">
        <v>1989</v>
      </c>
      <c r="N454" t="s">
        <v>1990</v>
      </c>
      <c r="O454" t="s">
        <v>290</v>
      </c>
      <c r="Q454" t="s">
        <v>1489</v>
      </c>
      <c r="S454" t="s">
        <v>1188</v>
      </c>
      <c r="T454" t="s">
        <v>1188</v>
      </c>
      <c r="W454" t="s">
        <v>1188</v>
      </c>
      <c r="X454" t="s">
        <v>1991</v>
      </c>
    </row>
    <row r="455" spans="1:24" x14ac:dyDescent="0.25">
      <c r="A455" t="s">
        <v>24</v>
      </c>
      <c r="B455">
        <v>1168</v>
      </c>
      <c r="C455">
        <v>3480</v>
      </c>
      <c r="D455" t="s">
        <v>1992</v>
      </c>
      <c r="E455" t="s">
        <v>1033</v>
      </c>
      <c r="F455" t="s">
        <v>1993</v>
      </c>
      <c r="H455" t="s">
        <v>1992</v>
      </c>
      <c r="I455" t="s">
        <v>74</v>
      </c>
      <c r="J455" t="s">
        <v>1203</v>
      </c>
      <c r="K455" t="s">
        <v>1236</v>
      </c>
      <c r="L455" t="s">
        <v>1237</v>
      </c>
      <c r="M455" t="s">
        <v>1238</v>
      </c>
      <c r="N455" t="s">
        <v>1239</v>
      </c>
      <c r="O455" t="s">
        <v>1408</v>
      </c>
      <c r="Q455">
        <v>40670</v>
      </c>
      <c r="S455" t="s">
        <v>1188</v>
      </c>
      <c r="T455" t="s">
        <v>1188</v>
      </c>
      <c r="W455" t="s">
        <v>1188</v>
      </c>
    </row>
    <row r="456" spans="1:24" x14ac:dyDescent="0.25">
      <c r="A456" t="s">
        <v>24</v>
      </c>
      <c r="B456">
        <v>1169</v>
      </c>
      <c r="C456">
        <v>4913</v>
      </c>
      <c r="D456" t="s">
        <v>1994</v>
      </c>
      <c r="E456" t="s">
        <v>1995</v>
      </c>
      <c r="F456" t="s">
        <v>1996</v>
      </c>
      <c r="H456" t="s">
        <v>1994</v>
      </c>
      <c r="I456" t="s">
        <v>74</v>
      </c>
      <c r="J456" t="s">
        <v>1203</v>
      </c>
      <c r="K456" t="s">
        <v>1889</v>
      </c>
      <c r="L456" t="s">
        <v>1890</v>
      </c>
      <c r="M456" t="s">
        <v>1997</v>
      </c>
      <c r="N456" t="s">
        <v>1998</v>
      </c>
      <c r="O456" t="s">
        <v>1374</v>
      </c>
      <c r="Q456" t="s">
        <v>1894</v>
      </c>
      <c r="S456" t="s">
        <v>1308</v>
      </c>
      <c r="T456" t="s">
        <v>1188</v>
      </c>
      <c r="W456" t="s">
        <v>1188</v>
      </c>
    </row>
    <row r="457" spans="1:24" x14ac:dyDescent="0.25">
      <c r="A457" t="s">
        <v>24</v>
      </c>
      <c r="B457">
        <v>1170</v>
      </c>
      <c r="C457">
        <v>4744</v>
      </c>
      <c r="D457" t="s">
        <v>1999</v>
      </c>
      <c r="E457" t="s">
        <v>2000</v>
      </c>
      <c r="F457" t="s">
        <v>2001</v>
      </c>
      <c r="H457" t="s">
        <v>1999</v>
      </c>
      <c r="I457" t="s">
        <v>74</v>
      </c>
      <c r="J457" t="s">
        <v>1242</v>
      </c>
      <c r="K457" t="s">
        <v>2002</v>
      </c>
      <c r="L457" t="s">
        <v>2003</v>
      </c>
      <c r="M457" t="s">
        <v>2004</v>
      </c>
      <c r="N457" t="s">
        <v>2005</v>
      </c>
      <c r="O457" t="s">
        <v>2006</v>
      </c>
      <c r="Q457" t="s">
        <v>2007</v>
      </c>
      <c r="S457" t="s">
        <v>1695</v>
      </c>
      <c r="T457" t="s">
        <v>1188</v>
      </c>
      <c r="W457" t="s">
        <v>1188</v>
      </c>
    </row>
    <row r="458" spans="1:24" x14ac:dyDescent="0.25">
      <c r="A458" t="s">
        <v>24</v>
      </c>
      <c r="B458">
        <v>1171</v>
      </c>
      <c r="C458">
        <v>3688</v>
      </c>
      <c r="D458" t="s">
        <v>2008</v>
      </c>
      <c r="E458" t="s">
        <v>1040</v>
      </c>
      <c r="F458" t="s">
        <v>1050</v>
      </c>
      <c r="H458" t="s">
        <v>2008</v>
      </c>
      <c r="I458" t="s">
        <v>343</v>
      </c>
      <c r="J458" t="s">
        <v>2009</v>
      </c>
      <c r="K458" t="s">
        <v>2010</v>
      </c>
      <c r="L458" t="s">
        <v>2011</v>
      </c>
      <c r="M458" t="s">
        <v>2012</v>
      </c>
      <c r="N458" t="s">
        <v>2013</v>
      </c>
      <c r="O458" t="s">
        <v>2014</v>
      </c>
      <c r="Q458">
        <v>40767</v>
      </c>
      <c r="S458" t="s">
        <v>1188</v>
      </c>
      <c r="T458" t="s">
        <v>1188</v>
      </c>
      <c r="W458" t="s">
        <v>1188</v>
      </c>
    </row>
    <row r="459" spans="1:24" x14ac:dyDescent="0.25">
      <c r="A459" t="s">
        <v>24</v>
      </c>
      <c r="B459">
        <v>1172</v>
      </c>
      <c r="C459">
        <v>5425</v>
      </c>
      <c r="D459" t="s">
        <v>1110</v>
      </c>
      <c r="E459" t="s">
        <v>1111</v>
      </c>
      <c r="F459" t="s">
        <v>1112</v>
      </c>
      <c r="H459" t="s">
        <v>1110</v>
      </c>
      <c r="I459" t="s">
        <v>27</v>
      </c>
      <c r="J459" t="s">
        <v>1483</v>
      </c>
      <c r="K459" t="s">
        <v>1484</v>
      </c>
      <c r="L459" t="s">
        <v>1485</v>
      </c>
      <c r="M459" t="s">
        <v>2015</v>
      </c>
      <c r="N459" t="s">
        <v>2016</v>
      </c>
      <c r="O459" t="s">
        <v>1541</v>
      </c>
      <c r="Q459" t="s">
        <v>1489</v>
      </c>
      <c r="S459" t="s">
        <v>1308</v>
      </c>
      <c r="T459" t="s">
        <v>1188</v>
      </c>
      <c r="W459" t="s">
        <v>1188</v>
      </c>
    </row>
    <row r="460" spans="1:24" x14ac:dyDescent="0.25">
      <c r="A460" t="s">
        <v>24</v>
      </c>
      <c r="B460">
        <v>1173</v>
      </c>
      <c r="C460">
        <v>4727</v>
      </c>
      <c r="D460" t="s">
        <v>2017</v>
      </c>
      <c r="E460" t="s">
        <v>2018</v>
      </c>
      <c r="F460" t="s">
        <v>2019</v>
      </c>
      <c r="H460" t="s">
        <v>2017</v>
      </c>
      <c r="I460" t="s">
        <v>74</v>
      </c>
      <c r="J460" t="s">
        <v>1242</v>
      </c>
      <c r="K460" t="s">
        <v>2002</v>
      </c>
      <c r="L460" t="s">
        <v>2003</v>
      </c>
      <c r="M460" t="s">
        <v>2020</v>
      </c>
      <c r="N460" t="s">
        <v>2021</v>
      </c>
      <c r="O460" t="s">
        <v>1117</v>
      </c>
      <c r="Q460" t="s">
        <v>2007</v>
      </c>
      <c r="S460" t="s">
        <v>1695</v>
      </c>
      <c r="T460" t="s">
        <v>1188</v>
      </c>
      <c r="W460" t="s">
        <v>1188</v>
      </c>
      <c r="X460" t="s">
        <v>2022</v>
      </c>
    </row>
    <row r="461" spans="1:24" x14ac:dyDescent="0.25">
      <c r="A461" t="s">
        <v>24</v>
      </c>
      <c r="B461">
        <v>1174</v>
      </c>
      <c r="C461">
        <v>6082</v>
      </c>
      <c r="D461" t="s">
        <v>2023</v>
      </c>
      <c r="E461" t="s">
        <v>1142</v>
      </c>
      <c r="F461" t="s">
        <v>2024</v>
      </c>
      <c r="H461" t="s">
        <v>2023</v>
      </c>
      <c r="I461" t="s">
        <v>74</v>
      </c>
      <c r="J461" t="s">
        <v>1804</v>
      </c>
      <c r="K461" t="s">
        <v>1805</v>
      </c>
      <c r="L461" t="s">
        <v>1806</v>
      </c>
      <c r="M461" t="s">
        <v>1807</v>
      </c>
      <c r="N461" t="s">
        <v>2025</v>
      </c>
      <c r="O461" t="s">
        <v>1808</v>
      </c>
      <c r="Q461" s="2" t="s">
        <v>2026</v>
      </c>
      <c r="S461" t="s">
        <v>1187</v>
      </c>
      <c r="T461" t="s">
        <v>1188</v>
      </c>
      <c r="W461" t="s">
        <v>1188</v>
      </c>
    </row>
    <row r="462" spans="1:24" x14ac:dyDescent="0.25">
      <c r="A462" t="s">
        <v>24</v>
      </c>
      <c r="B462">
        <v>1175</v>
      </c>
      <c r="C462">
        <v>3982</v>
      </c>
      <c r="D462" t="s">
        <v>2027</v>
      </c>
      <c r="E462" t="s">
        <v>2028</v>
      </c>
      <c r="F462" t="s">
        <v>2029</v>
      </c>
      <c r="H462" t="s">
        <v>2027</v>
      </c>
      <c r="I462" t="s">
        <v>74</v>
      </c>
      <c r="J462" t="s">
        <v>1180</v>
      </c>
      <c r="K462" t="s">
        <v>1271</v>
      </c>
      <c r="L462" t="s">
        <v>1272</v>
      </c>
      <c r="M462" t="s">
        <v>1825</v>
      </c>
      <c r="N462" t="s">
        <v>1826</v>
      </c>
      <c r="O462" t="s">
        <v>2030</v>
      </c>
      <c r="Q462">
        <v>40453</v>
      </c>
      <c r="S462" t="s">
        <v>1286</v>
      </c>
      <c r="T462" t="s">
        <v>1188</v>
      </c>
      <c r="W462" t="s">
        <v>1188</v>
      </c>
      <c r="X462" t="s">
        <v>2031</v>
      </c>
    </row>
    <row r="463" spans="1:24" x14ac:dyDescent="0.25">
      <c r="A463" t="s">
        <v>24</v>
      </c>
      <c r="B463">
        <v>1176</v>
      </c>
      <c r="C463">
        <v>3386</v>
      </c>
      <c r="D463" t="s">
        <v>2032</v>
      </c>
      <c r="E463" t="s">
        <v>2028</v>
      </c>
      <c r="F463" t="s">
        <v>2033</v>
      </c>
      <c r="H463" t="s">
        <v>2032</v>
      </c>
      <c r="I463" t="s">
        <v>74</v>
      </c>
      <c r="J463" t="s">
        <v>1303</v>
      </c>
      <c r="K463" t="s">
        <v>1304</v>
      </c>
      <c r="L463" t="s">
        <v>1386</v>
      </c>
      <c r="M463" t="s">
        <v>1387</v>
      </c>
      <c r="N463" t="s">
        <v>1388</v>
      </c>
      <c r="O463" t="s">
        <v>1964</v>
      </c>
      <c r="Q463">
        <v>40639</v>
      </c>
      <c r="S463" t="s">
        <v>1188</v>
      </c>
      <c r="T463" t="s">
        <v>1188</v>
      </c>
      <c r="W463" t="s">
        <v>1188</v>
      </c>
      <c r="X463" t="s">
        <v>1344</v>
      </c>
    </row>
    <row r="464" spans="1:24" x14ac:dyDescent="0.25">
      <c r="A464" t="s">
        <v>24</v>
      </c>
      <c r="B464">
        <v>1177</v>
      </c>
      <c r="C464">
        <v>3549</v>
      </c>
      <c r="D464" t="s">
        <v>2034</v>
      </c>
      <c r="E464" t="s">
        <v>2028</v>
      </c>
      <c r="F464" t="s">
        <v>2035</v>
      </c>
      <c r="H464" t="s">
        <v>2034</v>
      </c>
      <c r="I464" t="s">
        <v>74</v>
      </c>
      <c r="J464" t="s">
        <v>1242</v>
      </c>
      <c r="K464" t="s">
        <v>1243</v>
      </c>
      <c r="L464" t="s">
        <v>1244</v>
      </c>
      <c r="M464" t="s">
        <v>1265</v>
      </c>
      <c r="N464" t="s">
        <v>1246</v>
      </c>
      <c r="O464" t="s">
        <v>2036</v>
      </c>
      <c r="Q464">
        <v>40686</v>
      </c>
      <c r="S464" t="s">
        <v>1248</v>
      </c>
      <c r="T464" t="s">
        <v>1188</v>
      </c>
      <c r="W464" t="s">
        <v>1188</v>
      </c>
      <c r="X464" t="s">
        <v>2037</v>
      </c>
    </row>
    <row r="465" spans="1:24" x14ac:dyDescent="0.25">
      <c r="A465" t="s">
        <v>24</v>
      </c>
      <c r="B465">
        <v>1178</v>
      </c>
      <c r="C465">
        <v>4035</v>
      </c>
      <c r="D465" t="s">
        <v>2038</v>
      </c>
      <c r="E465" t="s">
        <v>2039</v>
      </c>
      <c r="F465" t="s">
        <v>2040</v>
      </c>
      <c r="H465" t="s">
        <v>2038</v>
      </c>
      <c r="I465" t="s">
        <v>74</v>
      </c>
      <c r="J465" t="s">
        <v>1279</v>
      </c>
      <c r="K465" t="s">
        <v>1559</v>
      </c>
      <c r="L465" t="s">
        <v>1560</v>
      </c>
      <c r="M465" t="s">
        <v>2041</v>
      </c>
      <c r="N465" t="s">
        <v>1258</v>
      </c>
      <c r="O465" t="s">
        <v>1941</v>
      </c>
      <c r="Q465">
        <v>40786</v>
      </c>
      <c r="S465" t="s">
        <v>1188</v>
      </c>
      <c r="T465" t="s">
        <v>1188</v>
      </c>
      <c r="W465" t="s">
        <v>1188</v>
      </c>
    </row>
    <row r="466" spans="1:24" x14ac:dyDescent="0.25">
      <c r="A466" t="s">
        <v>24</v>
      </c>
      <c r="B466">
        <v>1179</v>
      </c>
      <c r="C466">
        <v>5038</v>
      </c>
      <c r="D466" t="s">
        <v>2042</v>
      </c>
      <c r="E466" t="s">
        <v>2039</v>
      </c>
      <c r="F466" t="s">
        <v>2043</v>
      </c>
      <c r="H466" t="s">
        <v>2042</v>
      </c>
      <c r="I466" t="s">
        <v>74</v>
      </c>
      <c r="J466" t="s">
        <v>1203</v>
      </c>
      <c r="K466" t="s">
        <v>1348</v>
      </c>
      <c r="L466" t="s">
        <v>1349</v>
      </c>
      <c r="M466" t="s">
        <v>1355</v>
      </c>
      <c r="N466" t="s">
        <v>1356</v>
      </c>
      <c r="O466" t="s">
        <v>1357</v>
      </c>
      <c r="Q466" t="s">
        <v>1358</v>
      </c>
      <c r="S466" t="s">
        <v>1188</v>
      </c>
      <c r="T466" t="s">
        <v>1188</v>
      </c>
      <c r="W466" t="s">
        <v>1188</v>
      </c>
    </row>
    <row r="467" spans="1:24" x14ac:dyDescent="0.25">
      <c r="A467" t="s">
        <v>24</v>
      </c>
      <c r="B467">
        <v>1180</v>
      </c>
      <c r="C467">
        <v>4859</v>
      </c>
      <c r="D467" t="s">
        <v>2044</v>
      </c>
      <c r="E467" t="s">
        <v>2039</v>
      </c>
      <c r="F467" t="s">
        <v>2045</v>
      </c>
      <c r="H467" t="s">
        <v>2044</v>
      </c>
      <c r="I467" t="s">
        <v>74</v>
      </c>
      <c r="J467" t="s">
        <v>1215</v>
      </c>
      <c r="K467" t="s">
        <v>1362</v>
      </c>
      <c r="L467" t="s">
        <v>1363</v>
      </c>
      <c r="M467" t="s">
        <v>1547</v>
      </c>
      <c r="N467" t="s">
        <v>1548</v>
      </c>
      <c r="O467" t="s">
        <v>1357</v>
      </c>
      <c r="Q467" t="s">
        <v>1367</v>
      </c>
      <c r="S467" t="s">
        <v>1188</v>
      </c>
      <c r="T467" t="s">
        <v>1188</v>
      </c>
      <c r="W467" t="s">
        <v>1188</v>
      </c>
    </row>
    <row r="468" spans="1:24" x14ac:dyDescent="0.25">
      <c r="A468" t="s">
        <v>24</v>
      </c>
      <c r="B468">
        <v>1181</v>
      </c>
      <c r="C468">
        <v>3500</v>
      </c>
      <c r="D468" t="s">
        <v>2046</v>
      </c>
      <c r="E468" t="s">
        <v>1152</v>
      </c>
      <c r="F468" t="s">
        <v>1153</v>
      </c>
      <c r="H468" t="s">
        <v>2046</v>
      </c>
      <c r="I468" t="s">
        <v>74</v>
      </c>
      <c r="J468" t="s">
        <v>1242</v>
      </c>
      <c r="K468" t="s">
        <v>1243</v>
      </c>
      <c r="L468" t="s">
        <v>1244</v>
      </c>
      <c r="M468" t="s">
        <v>2047</v>
      </c>
      <c r="N468" t="s">
        <v>2048</v>
      </c>
      <c r="O468" t="s">
        <v>2049</v>
      </c>
      <c r="Q468">
        <v>40688</v>
      </c>
      <c r="S468" t="s">
        <v>1188</v>
      </c>
      <c r="T468" t="s">
        <v>1188</v>
      </c>
      <c r="W468" t="s">
        <v>1188</v>
      </c>
      <c r="X468" t="s">
        <v>2050</v>
      </c>
    </row>
    <row r="469" spans="1:24" x14ac:dyDescent="0.25">
      <c r="A469" t="s">
        <v>24</v>
      </c>
      <c r="B469">
        <v>1182</v>
      </c>
      <c r="C469">
        <v>3761</v>
      </c>
      <c r="D469" t="s">
        <v>2051</v>
      </c>
      <c r="E469" t="s">
        <v>2052</v>
      </c>
      <c r="F469" t="s">
        <v>2053</v>
      </c>
      <c r="H469" t="s">
        <v>2051</v>
      </c>
      <c r="I469" t="s">
        <v>74</v>
      </c>
      <c r="J469" t="s">
        <v>1226</v>
      </c>
      <c r="K469" t="s">
        <v>1297</v>
      </c>
      <c r="L469" t="s">
        <v>1325</v>
      </c>
      <c r="M469" t="s">
        <v>1332</v>
      </c>
      <c r="N469" t="s">
        <v>1333</v>
      </c>
      <c r="O469" t="s">
        <v>1328</v>
      </c>
      <c r="Q469">
        <v>40814</v>
      </c>
      <c r="S469" t="s">
        <v>1187</v>
      </c>
      <c r="T469" t="s">
        <v>1188</v>
      </c>
      <c r="W469" t="s">
        <v>1188</v>
      </c>
      <c r="X469" t="s">
        <v>2054</v>
      </c>
    </row>
    <row r="470" spans="1:24" x14ac:dyDescent="0.25">
      <c r="A470" t="s">
        <v>24</v>
      </c>
      <c r="B470">
        <v>1183</v>
      </c>
      <c r="C470">
        <v>4575</v>
      </c>
      <c r="D470" t="s">
        <v>2055</v>
      </c>
      <c r="E470" t="s">
        <v>2052</v>
      </c>
      <c r="F470" t="s">
        <v>2056</v>
      </c>
      <c r="H470" t="s">
        <v>2055</v>
      </c>
      <c r="I470" t="s">
        <v>74</v>
      </c>
      <c r="J470" t="s">
        <v>1279</v>
      </c>
      <c r="K470" t="s">
        <v>1280</v>
      </c>
      <c r="L470" t="s">
        <v>1281</v>
      </c>
      <c r="M470" t="s">
        <v>1282</v>
      </c>
      <c r="N470" t="s">
        <v>1283</v>
      </c>
      <c r="O470" t="s">
        <v>1284</v>
      </c>
      <c r="Q470" t="s">
        <v>1285</v>
      </c>
      <c r="S470" t="s">
        <v>1286</v>
      </c>
      <c r="T470" t="s">
        <v>1188</v>
      </c>
      <c r="W470" t="s">
        <v>1188</v>
      </c>
      <c r="X470" t="s">
        <v>2057</v>
      </c>
    </row>
    <row r="471" spans="1:24" x14ac:dyDescent="0.25">
      <c r="A471" t="s">
        <v>24</v>
      </c>
      <c r="B471">
        <v>1184</v>
      </c>
      <c r="C471">
        <v>4295</v>
      </c>
      <c r="D471" t="s">
        <v>2058</v>
      </c>
      <c r="E471" t="s">
        <v>2052</v>
      </c>
      <c r="F471" t="s">
        <v>2059</v>
      </c>
      <c r="H471" t="s">
        <v>2058</v>
      </c>
      <c r="I471" t="s">
        <v>74</v>
      </c>
      <c r="J471" t="s">
        <v>1203</v>
      </c>
      <c r="K471" t="s">
        <v>1236</v>
      </c>
      <c r="L471" t="s">
        <v>1902</v>
      </c>
      <c r="M471" t="s">
        <v>1903</v>
      </c>
      <c r="N471" t="s">
        <v>1904</v>
      </c>
      <c r="O471" t="s">
        <v>1408</v>
      </c>
      <c r="Q471" t="s">
        <v>1905</v>
      </c>
      <c r="S471" t="s">
        <v>1188</v>
      </c>
      <c r="T471" t="s">
        <v>1188</v>
      </c>
      <c r="W471" t="s">
        <v>1188</v>
      </c>
      <c r="X471" t="s">
        <v>2060</v>
      </c>
    </row>
    <row r="472" spans="1:24" x14ac:dyDescent="0.25">
      <c r="A472" t="s">
        <v>24</v>
      </c>
      <c r="B472">
        <v>1186</v>
      </c>
      <c r="C472">
        <v>3535</v>
      </c>
      <c r="D472" t="s">
        <v>2061</v>
      </c>
      <c r="E472" t="s">
        <v>2052</v>
      </c>
      <c r="F472" t="s">
        <v>2062</v>
      </c>
      <c r="H472" t="s">
        <v>2061</v>
      </c>
      <c r="I472" t="s">
        <v>74</v>
      </c>
      <c r="J472" t="s">
        <v>1242</v>
      </c>
      <c r="K472" t="s">
        <v>1243</v>
      </c>
      <c r="L472" t="s">
        <v>1244</v>
      </c>
      <c r="M472" t="s">
        <v>2063</v>
      </c>
      <c r="N472" t="s">
        <v>1621</v>
      </c>
      <c r="O472" t="s">
        <v>2064</v>
      </c>
      <c r="Q472">
        <v>40686</v>
      </c>
      <c r="S472" t="s">
        <v>1248</v>
      </c>
      <c r="T472" t="s">
        <v>1188</v>
      </c>
      <c r="W472" t="s">
        <v>1188</v>
      </c>
      <c r="X472" t="s">
        <v>2065</v>
      </c>
    </row>
    <row r="473" spans="1:24" x14ac:dyDescent="0.25">
      <c r="A473" t="s">
        <v>24</v>
      </c>
      <c r="B473">
        <v>1187</v>
      </c>
      <c r="C473">
        <v>3764</v>
      </c>
      <c r="D473" t="s">
        <v>2066</v>
      </c>
      <c r="E473" t="s">
        <v>2052</v>
      </c>
      <c r="F473" t="s">
        <v>2067</v>
      </c>
      <c r="H473" t="s">
        <v>2066</v>
      </c>
      <c r="I473" t="s">
        <v>74</v>
      </c>
      <c r="J473" t="s">
        <v>1226</v>
      </c>
      <c r="K473" t="s">
        <v>1297</v>
      </c>
      <c r="L473" t="s">
        <v>1325</v>
      </c>
      <c r="M473" t="s">
        <v>1326</v>
      </c>
      <c r="N473" t="s">
        <v>1327</v>
      </c>
      <c r="O473" t="s">
        <v>1328</v>
      </c>
      <c r="Q473">
        <v>40814</v>
      </c>
      <c r="S473" t="s">
        <v>1187</v>
      </c>
      <c r="T473" t="s">
        <v>1188</v>
      </c>
      <c r="W473" t="s">
        <v>1188</v>
      </c>
    </row>
    <row r="474" spans="1:24" x14ac:dyDescent="0.25">
      <c r="A474" t="s">
        <v>24</v>
      </c>
      <c r="B474">
        <v>1188</v>
      </c>
      <c r="C474">
        <v>4013</v>
      </c>
      <c r="D474" t="s">
        <v>2068</v>
      </c>
      <c r="E474" t="s">
        <v>2069</v>
      </c>
      <c r="F474" t="s">
        <v>2070</v>
      </c>
      <c r="H474" t="s">
        <v>2068</v>
      </c>
      <c r="I474" t="s">
        <v>74</v>
      </c>
      <c r="J474" t="s">
        <v>1203</v>
      </c>
      <c r="K474" t="s">
        <v>1236</v>
      </c>
      <c r="L474" t="s">
        <v>1737</v>
      </c>
      <c r="M474" t="s">
        <v>2071</v>
      </c>
      <c r="N474" t="s">
        <v>1473</v>
      </c>
      <c r="O474" t="s">
        <v>2072</v>
      </c>
      <c r="Q474" s="2" t="s">
        <v>2073</v>
      </c>
      <c r="S474" t="s">
        <v>1188</v>
      </c>
      <c r="T474" t="s">
        <v>1188</v>
      </c>
      <c r="W474" t="s">
        <v>1188</v>
      </c>
    </row>
    <row r="475" spans="1:24" x14ac:dyDescent="0.25">
      <c r="A475" t="s">
        <v>24</v>
      </c>
      <c r="B475">
        <v>1189</v>
      </c>
      <c r="C475">
        <v>3618</v>
      </c>
      <c r="D475" t="s">
        <v>2074</v>
      </c>
      <c r="E475" t="s">
        <v>2069</v>
      </c>
      <c r="F475" t="s">
        <v>2075</v>
      </c>
      <c r="H475" t="s">
        <v>2074</v>
      </c>
      <c r="I475" t="s">
        <v>74</v>
      </c>
      <c r="J475" t="s">
        <v>1203</v>
      </c>
      <c r="K475" t="s">
        <v>1318</v>
      </c>
      <c r="L475" t="s">
        <v>1319</v>
      </c>
      <c r="M475" t="s">
        <v>1372</v>
      </c>
      <c r="N475" t="s">
        <v>1373</v>
      </c>
      <c r="O475" t="s">
        <v>1374</v>
      </c>
      <c r="Q475">
        <v>40750</v>
      </c>
      <c r="S475" t="s">
        <v>1188</v>
      </c>
      <c r="T475" t="s">
        <v>1188</v>
      </c>
      <c r="W475" t="s">
        <v>1188</v>
      </c>
      <c r="X475" t="s">
        <v>2076</v>
      </c>
    </row>
    <row r="476" spans="1:24" x14ac:dyDescent="0.25">
      <c r="A476" t="s">
        <v>24</v>
      </c>
      <c r="B476">
        <v>1190</v>
      </c>
      <c r="C476">
        <v>4056</v>
      </c>
      <c r="D476" t="s">
        <v>2077</v>
      </c>
      <c r="E476" t="s">
        <v>1164</v>
      </c>
      <c r="F476" t="s">
        <v>2078</v>
      </c>
      <c r="H476" t="s">
        <v>2077</v>
      </c>
      <c r="I476" t="s">
        <v>199</v>
      </c>
      <c r="J476" t="s">
        <v>1613</v>
      </c>
      <c r="K476" t="s">
        <v>1614</v>
      </c>
      <c r="L476" t="s">
        <v>2079</v>
      </c>
      <c r="M476" t="s">
        <v>2080</v>
      </c>
      <c r="N476" t="s">
        <v>1505</v>
      </c>
      <c r="O476" t="s">
        <v>1408</v>
      </c>
      <c r="Q476">
        <v>40681</v>
      </c>
      <c r="S476" t="s">
        <v>1286</v>
      </c>
      <c r="T476" t="s">
        <v>1188</v>
      </c>
      <c r="W476" t="s">
        <v>1188</v>
      </c>
    </row>
    <row r="477" spans="1:24" x14ac:dyDescent="0.25">
      <c r="A477" t="s">
        <v>24</v>
      </c>
      <c r="B477">
        <v>1191</v>
      </c>
      <c r="C477">
        <v>5320</v>
      </c>
      <c r="D477" t="s">
        <v>2081</v>
      </c>
      <c r="E477" t="s">
        <v>1164</v>
      </c>
      <c r="F477" t="s">
        <v>2082</v>
      </c>
      <c r="H477" t="s">
        <v>2081</v>
      </c>
      <c r="I477" t="s">
        <v>199</v>
      </c>
      <c r="J477" t="s">
        <v>1909</v>
      </c>
      <c r="K477" t="s">
        <v>1910</v>
      </c>
      <c r="L477" t="s">
        <v>1911</v>
      </c>
      <c r="M477" t="s">
        <v>2083</v>
      </c>
      <c r="N477" t="s">
        <v>2084</v>
      </c>
      <c r="O477" t="s">
        <v>2085</v>
      </c>
      <c r="Q477" t="s">
        <v>1913</v>
      </c>
      <c r="S477" t="s">
        <v>1914</v>
      </c>
      <c r="T477" t="s">
        <v>1188</v>
      </c>
      <c r="W477" t="s">
        <v>1188</v>
      </c>
    </row>
    <row r="478" spans="1:24" x14ac:dyDescent="0.25">
      <c r="A478" t="s">
        <v>24</v>
      </c>
      <c r="B478">
        <v>1192</v>
      </c>
      <c r="D478" t="s">
        <v>35</v>
      </c>
      <c r="E478" t="s">
        <v>36</v>
      </c>
      <c r="F478" t="s">
        <v>37</v>
      </c>
      <c r="H478" t="s">
        <v>35</v>
      </c>
      <c r="I478" t="s">
        <v>2086</v>
      </c>
      <c r="K478" t="s">
        <v>2087</v>
      </c>
      <c r="M478" t="s">
        <v>2088</v>
      </c>
      <c r="N478" t="s">
        <v>2089</v>
      </c>
      <c r="O478" t="s">
        <v>2090</v>
      </c>
      <c r="P478" t="s">
        <v>2091</v>
      </c>
      <c r="Q478">
        <v>40459</v>
      </c>
      <c r="S478" t="s">
        <v>2092</v>
      </c>
      <c r="T478" t="s">
        <v>2092</v>
      </c>
      <c r="W478" t="s">
        <v>2092</v>
      </c>
    </row>
    <row r="479" spans="1:24" x14ac:dyDescent="0.25">
      <c r="A479" t="s">
        <v>24</v>
      </c>
      <c r="B479">
        <v>1193</v>
      </c>
      <c r="D479" t="s">
        <v>2093</v>
      </c>
      <c r="E479" t="s">
        <v>2094</v>
      </c>
      <c r="F479" t="s">
        <v>2095</v>
      </c>
      <c r="H479" t="s">
        <v>2093</v>
      </c>
      <c r="I479" t="s">
        <v>2086</v>
      </c>
      <c r="K479" t="s">
        <v>2087</v>
      </c>
      <c r="M479" t="s">
        <v>2096</v>
      </c>
      <c r="N479" t="s">
        <v>2097</v>
      </c>
      <c r="O479" t="s">
        <v>2098</v>
      </c>
      <c r="P479" t="s">
        <v>2099</v>
      </c>
      <c r="Q479">
        <v>40459</v>
      </c>
      <c r="S479" t="s">
        <v>2092</v>
      </c>
      <c r="T479" t="s">
        <v>2092</v>
      </c>
      <c r="W479" t="s">
        <v>2092</v>
      </c>
    </row>
    <row r="480" spans="1:24" x14ac:dyDescent="0.25">
      <c r="A480" t="s">
        <v>24</v>
      </c>
      <c r="B480">
        <v>1194</v>
      </c>
      <c r="D480" t="s">
        <v>2100</v>
      </c>
      <c r="E480" t="s">
        <v>206</v>
      </c>
      <c r="F480" t="s">
        <v>1354</v>
      </c>
      <c r="H480" t="s">
        <v>2100</v>
      </c>
      <c r="I480" t="s">
        <v>2086</v>
      </c>
      <c r="K480" t="s">
        <v>2087</v>
      </c>
      <c r="M480" t="s">
        <v>2088</v>
      </c>
      <c r="N480" t="s">
        <v>2089</v>
      </c>
      <c r="O480" t="s">
        <v>2101</v>
      </c>
      <c r="P480" t="s">
        <v>2102</v>
      </c>
      <c r="Q480">
        <v>40459</v>
      </c>
      <c r="S480" t="s">
        <v>2092</v>
      </c>
      <c r="T480" t="s">
        <v>2092</v>
      </c>
      <c r="W480" t="s">
        <v>2092</v>
      </c>
    </row>
    <row r="481" spans="1:24" x14ac:dyDescent="0.25">
      <c r="A481" t="s">
        <v>24</v>
      </c>
      <c r="B481">
        <v>1195</v>
      </c>
      <c r="D481" t="s">
        <v>2103</v>
      </c>
      <c r="E481" t="s">
        <v>1360</v>
      </c>
      <c r="F481" t="s">
        <v>2104</v>
      </c>
      <c r="H481" t="s">
        <v>2103</v>
      </c>
      <c r="I481" t="s">
        <v>2086</v>
      </c>
      <c r="K481" t="s">
        <v>2087</v>
      </c>
      <c r="M481" t="s">
        <v>2105</v>
      </c>
      <c r="N481" t="s">
        <v>2106</v>
      </c>
      <c r="O481" t="s">
        <v>2271</v>
      </c>
      <c r="P481" t="s">
        <v>2108</v>
      </c>
      <c r="Q481">
        <v>40459</v>
      </c>
      <c r="S481" t="s">
        <v>2092</v>
      </c>
      <c r="T481" t="s">
        <v>2092</v>
      </c>
      <c r="W481" t="s">
        <v>2092</v>
      </c>
    </row>
    <row r="482" spans="1:24" x14ac:dyDescent="0.25">
      <c r="A482" t="s">
        <v>24</v>
      </c>
      <c r="B482">
        <v>1196</v>
      </c>
      <c r="D482" t="s">
        <v>2109</v>
      </c>
      <c r="E482" t="s">
        <v>1370</v>
      </c>
      <c r="F482" t="s">
        <v>2110</v>
      </c>
      <c r="H482" t="s">
        <v>2109</v>
      </c>
      <c r="I482" t="s">
        <v>2086</v>
      </c>
      <c r="K482" t="s">
        <v>2087</v>
      </c>
      <c r="M482" t="s">
        <v>2111</v>
      </c>
      <c r="N482" t="s">
        <v>2112</v>
      </c>
      <c r="O482" t="s">
        <v>2113</v>
      </c>
      <c r="P482" t="s">
        <v>2114</v>
      </c>
      <c r="Q482">
        <v>40466</v>
      </c>
      <c r="S482" t="s">
        <v>2115</v>
      </c>
      <c r="T482" t="s">
        <v>2115</v>
      </c>
      <c r="W482" t="s">
        <v>2092</v>
      </c>
    </row>
    <row r="483" spans="1:24" x14ac:dyDescent="0.25">
      <c r="A483" t="s">
        <v>24</v>
      </c>
      <c r="B483">
        <v>1197</v>
      </c>
      <c r="D483" t="s">
        <v>2116</v>
      </c>
      <c r="E483" t="s">
        <v>226</v>
      </c>
      <c r="F483" t="s">
        <v>227</v>
      </c>
      <c r="H483" t="s">
        <v>2116</v>
      </c>
      <c r="I483" t="s">
        <v>2086</v>
      </c>
      <c r="K483" t="s">
        <v>2087</v>
      </c>
      <c r="M483" t="s">
        <v>2117</v>
      </c>
      <c r="N483" t="s">
        <v>2118</v>
      </c>
      <c r="O483" t="s">
        <v>5971</v>
      </c>
      <c r="P483" t="s">
        <v>2120</v>
      </c>
      <c r="Q483">
        <v>40466</v>
      </c>
      <c r="S483" t="s">
        <v>2115</v>
      </c>
      <c r="T483" t="s">
        <v>2115</v>
      </c>
      <c r="W483" t="s">
        <v>2092</v>
      </c>
    </row>
    <row r="484" spans="1:24" x14ac:dyDescent="0.25">
      <c r="A484" t="s">
        <v>24</v>
      </c>
      <c r="B484">
        <v>1198</v>
      </c>
      <c r="D484" t="s">
        <v>2121</v>
      </c>
      <c r="E484" t="s">
        <v>232</v>
      </c>
      <c r="F484" t="s">
        <v>2122</v>
      </c>
      <c r="H484" t="s">
        <v>2121</v>
      </c>
      <c r="I484" t="s">
        <v>2086</v>
      </c>
      <c r="K484" t="s">
        <v>2087</v>
      </c>
      <c r="M484" t="s">
        <v>2111</v>
      </c>
      <c r="N484" t="s">
        <v>2112</v>
      </c>
      <c r="O484" t="s">
        <v>2123</v>
      </c>
      <c r="P484" t="s">
        <v>2114</v>
      </c>
      <c r="Q484">
        <v>40466</v>
      </c>
      <c r="S484" t="s">
        <v>2115</v>
      </c>
      <c r="T484" t="s">
        <v>2115</v>
      </c>
      <c r="W484" t="s">
        <v>2092</v>
      </c>
    </row>
    <row r="485" spans="1:24" x14ac:dyDescent="0.25">
      <c r="A485" t="s">
        <v>24</v>
      </c>
      <c r="B485">
        <v>1199</v>
      </c>
      <c r="D485" t="s">
        <v>2124</v>
      </c>
      <c r="E485" t="s">
        <v>232</v>
      </c>
      <c r="F485" t="s">
        <v>2125</v>
      </c>
      <c r="H485" t="s">
        <v>2124</v>
      </c>
      <c r="I485" t="s">
        <v>2086</v>
      </c>
      <c r="K485" t="s">
        <v>2087</v>
      </c>
      <c r="M485" t="s">
        <v>2096</v>
      </c>
      <c r="N485" t="s">
        <v>2126</v>
      </c>
      <c r="O485" t="s">
        <v>2127</v>
      </c>
      <c r="Q485">
        <v>40459</v>
      </c>
      <c r="S485" t="s">
        <v>2092</v>
      </c>
      <c r="T485" t="s">
        <v>2092</v>
      </c>
      <c r="W485" t="s">
        <v>2092</v>
      </c>
    </row>
    <row r="486" spans="1:24" x14ac:dyDescent="0.25">
      <c r="A486" t="s">
        <v>24</v>
      </c>
      <c r="B486">
        <v>1200</v>
      </c>
      <c r="D486" t="s">
        <v>2128</v>
      </c>
      <c r="E486" t="s">
        <v>1191</v>
      </c>
      <c r="F486" t="s">
        <v>67</v>
      </c>
      <c r="H486" t="s">
        <v>2128</v>
      </c>
      <c r="M486" t="s">
        <v>2129</v>
      </c>
      <c r="Q486">
        <v>26491</v>
      </c>
    </row>
    <row r="487" spans="1:24" x14ac:dyDescent="0.25">
      <c r="A487" t="s">
        <v>24</v>
      </c>
      <c r="B487">
        <v>1201</v>
      </c>
      <c r="D487" t="s">
        <v>35</v>
      </c>
      <c r="E487" t="s">
        <v>36</v>
      </c>
      <c r="F487" t="s">
        <v>37</v>
      </c>
      <c r="H487" t="s">
        <v>35</v>
      </c>
      <c r="I487" t="s">
        <v>199</v>
      </c>
      <c r="K487" t="s">
        <v>2130</v>
      </c>
      <c r="L487" t="s">
        <v>2131</v>
      </c>
      <c r="M487" t="s">
        <v>2132</v>
      </c>
      <c r="Q487">
        <v>33109</v>
      </c>
      <c r="S487" t="s">
        <v>119</v>
      </c>
      <c r="T487" t="s">
        <v>120</v>
      </c>
    </row>
    <row r="488" spans="1:24" x14ac:dyDescent="0.25">
      <c r="A488" t="s">
        <v>24</v>
      </c>
      <c r="B488">
        <v>1202</v>
      </c>
      <c r="D488" t="s">
        <v>2133</v>
      </c>
      <c r="E488" t="s">
        <v>2134</v>
      </c>
      <c r="F488" t="s">
        <v>2135</v>
      </c>
      <c r="G488" t="s">
        <v>2136</v>
      </c>
      <c r="H488" t="s">
        <v>2133</v>
      </c>
      <c r="I488" t="s">
        <v>2137</v>
      </c>
      <c r="J488" t="s">
        <v>1203</v>
      </c>
      <c r="K488" t="s">
        <v>2138</v>
      </c>
      <c r="L488" t="s">
        <v>2139</v>
      </c>
      <c r="M488" t="s">
        <v>2140</v>
      </c>
      <c r="N488" t="s">
        <v>2141</v>
      </c>
      <c r="O488" t="s">
        <v>5592</v>
      </c>
      <c r="P488" t="s">
        <v>2143</v>
      </c>
      <c r="Q488">
        <v>40984</v>
      </c>
      <c r="S488" t="s">
        <v>1188</v>
      </c>
      <c r="T488" t="s">
        <v>1188</v>
      </c>
      <c r="W488" t="s">
        <v>1188</v>
      </c>
    </row>
    <row r="489" spans="1:24" x14ac:dyDescent="0.25">
      <c r="A489" t="s">
        <v>24</v>
      </c>
      <c r="B489">
        <v>1203</v>
      </c>
      <c r="D489" t="s">
        <v>1249</v>
      </c>
      <c r="E489" t="s">
        <v>1250</v>
      </c>
      <c r="F489" t="s">
        <v>1251</v>
      </c>
      <c r="G489" t="s">
        <v>1252</v>
      </c>
      <c r="H489" t="s">
        <v>1249</v>
      </c>
      <c r="I489" t="s">
        <v>199</v>
      </c>
      <c r="J489" t="s">
        <v>2144</v>
      </c>
      <c r="K489" t="s">
        <v>2145</v>
      </c>
      <c r="L489" t="s">
        <v>2146</v>
      </c>
      <c r="M489" t="s">
        <v>2147</v>
      </c>
      <c r="N489" t="s">
        <v>1487</v>
      </c>
      <c r="O489" t="s">
        <v>2148</v>
      </c>
      <c r="P489" t="s">
        <v>2149</v>
      </c>
      <c r="Q489">
        <v>40372</v>
      </c>
      <c r="S489" t="s">
        <v>1188</v>
      </c>
      <c r="T489" t="s">
        <v>1188</v>
      </c>
      <c r="U489" t="s">
        <v>1334</v>
      </c>
      <c r="W489" t="s">
        <v>1188</v>
      </c>
    </row>
    <row r="490" spans="1:24" x14ac:dyDescent="0.25">
      <c r="A490" t="s">
        <v>24</v>
      </c>
      <c r="B490">
        <v>1204</v>
      </c>
      <c r="D490" t="s">
        <v>1261</v>
      </c>
      <c r="E490" t="s">
        <v>1262</v>
      </c>
      <c r="F490" t="s">
        <v>1263</v>
      </c>
      <c r="G490" t="s">
        <v>1264</v>
      </c>
      <c r="H490" t="s">
        <v>1261</v>
      </c>
      <c r="I490" t="s">
        <v>2137</v>
      </c>
      <c r="J490" t="s">
        <v>1279</v>
      </c>
      <c r="K490" t="s">
        <v>2150</v>
      </c>
      <c r="L490" t="s">
        <v>2151</v>
      </c>
      <c r="M490" t="s">
        <v>2152</v>
      </c>
      <c r="N490" t="s">
        <v>2153</v>
      </c>
      <c r="O490" t="s">
        <v>2154</v>
      </c>
      <c r="P490" t="s">
        <v>2155</v>
      </c>
      <c r="Q490">
        <v>41019</v>
      </c>
      <c r="S490" t="s">
        <v>1286</v>
      </c>
      <c r="T490" t="s">
        <v>1188</v>
      </c>
      <c r="W490" t="s">
        <v>1188</v>
      </c>
    </row>
    <row r="491" spans="1:24" x14ac:dyDescent="0.25">
      <c r="A491" t="s">
        <v>24</v>
      </c>
      <c r="B491">
        <v>1205</v>
      </c>
      <c r="D491" t="s">
        <v>2156</v>
      </c>
      <c r="E491" t="s">
        <v>2157</v>
      </c>
      <c r="F491" t="s">
        <v>2158</v>
      </c>
      <c r="H491" t="s">
        <v>2159</v>
      </c>
      <c r="I491" t="s">
        <v>2137</v>
      </c>
      <c r="J491" t="s">
        <v>1203</v>
      </c>
      <c r="K491" t="s">
        <v>2138</v>
      </c>
      <c r="M491" t="s">
        <v>2160</v>
      </c>
      <c r="N491" t="s">
        <v>2161</v>
      </c>
      <c r="O491" t="s">
        <v>2162</v>
      </c>
      <c r="Q491">
        <v>35917</v>
      </c>
      <c r="S491" t="s">
        <v>2163</v>
      </c>
      <c r="T491" t="s">
        <v>2164</v>
      </c>
      <c r="U491" t="s">
        <v>1188</v>
      </c>
      <c r="W491" t="s">
        <v>2163</v>
      </c>
      <c r="X491" t="s">
        <v>2165</v>
      </c>
    </row>
    <row r="492" spans="1:24" x14ac:dyDescent="0.25">
      <c r="A492" t="s">
        <v>24</v>
      </c>
      <c r="B492">
        <v>1206</v>
      </c>
      <c r="D492" t="s">
        <v>1277</v>
      </c>
      <c r="E492" t="s">
        <v>190</v>
      </c>
      <c r="F492" t="s">
        <v>1278</v>
      </c>
      <c r="G492" t="s">
        <v>2166</v>
      </c>
      <c r="H492" t="s">
        <v>1277</v>
      </c>
      <c r="I492" t="s">
        <v>2137</v>
      </c>
      <c r="J492" t="s">
        <v>1279</v>
      </c>
      <c r="K492" t="s">
        <v>2167</v>
      </c>
      <c r="L492" t="s">
        <v>1281</v>
      </c>
      <c r="M492" t="s">
        <v>2168</v>
      </c>
      <c r="N492" t="s">
        <v>1283</v>
      </c>
      <c r="O492" t="s">
        <v>1284</v>
      </c>
      <c r="P492" t="s">
        <v>2169</v>
      </c>
      <c r="Q492">
        <v>41020</v>
      </c>
      <c r="S492" t="s">
        <v>2170</v>
      </c>
      <c r="T492" t="s">
        <v>1188</v>
      </c>
      <c r="W492" t="s">
        <v>1188</v>
      </c>
      <c r="X492" t="s">
        <v>1287</v>
      </c>
    </row>
    <row r="493" spans="1:24" x14ac:dyDescent="0.25">
      <c r="A493" t="s">
        <v>24</v>
      </c>
      <c r="B493">
        <v>1207</v>
      </c>
      <c r="D493" t="s">
        <v>2171</v>
      </c>
      <c r="E493" t="s">
        <v>1316</v>
      </c>
      <c r="F493" t="s">
        <v>2172</v>
      </c>
      <c r="G493" t="s">
        <v>2173</v>
      </c>
      <c r="H493" t="s">
        <v>2171</v>
      </c>
      <c r="I493" t="s">
        <v>2137</v>
      </c>
      <c r="J493" t="s">
        <v>1203</v>
      </c>
      <c r="K493" t="s">
        <v>2138</v>
      </c>
      <c r="L493" t="s">
        <v>2174</v>
      </c>
      <c r="M493" t="s">
        <v>2175</v>
      </c>
      <c r="N493" t="s">
        <v>1451</v>
      </c>
      <c r="O493" t="s">
        <v>2176</v>
      </c>
      <c r="P493" t="s">
        <v>2177</v>
      </c>
      <c r="Q493">
        <v>40966</v>
      </c>
      <c r="S493" t="s">
        <v>1188</v>
      </c>
      <c r="T493" t="s">
        <v>1188</v>
      </c>
      <c r="W493" t="s">
        <v>1188</v>
      </c>
      <c r="X493" t="s">
        <v>2178</v>
      </c>
    </row>
    <row r="494" spans="1:24" x14ac:dyDescent="0.25">
      <c r="A494" t="s">
        <v>24</v>
      </c>
      <c r="B494">
        <v>1208</v>
      </c>
      <c r="D494" t="s">
        <v>2179</v>
      </c>
      <c r="E494" t="s">
        <v>1316</v>
      </c>
      <c r="F494" t="s">
        <v>2180</v>
      </c>
      <c r="G494" t="s">
        <v>2181</v>
      </c>
      <c r="H494" t="s">
        <v>2179</v>
      </c>
      <c r="I494" t="s">
        <v>2137</v>
      </c>
      <c r="J494" t="s">
        <v>1279</v>
      </c>
      <c r="K494" t="s">
        <v>2150</v>
      </c>
      <c r="L494" t="s">
        <v>2151</v>
      </c>
      <c r="M494" t="s">
        <v>2182</v>
      </c>
      <c r="N494" t="s">
        <v>2183</v>
      </c>
      <c r="O494" t="s">
        <v>1117</v>
      </c>
      <c r="P494" t="s">
        <v>2184</v>
      </c>
      <c r="Q494">
        <v>41019</v>
      </c>
      <c r="S494" t="s">
        <v>2170</v>
      </c>
      <c r="T494" t="s">
        <v>1188</v>
      </c>
      <c r="W494" t="s">
        <v>1188</v>
      </c>
      <c r="X494" t="s">
        <v>2185</v>
      </c>
    </row>
    <row r="495" spans="1:24" x14ac:dyDescent="0.25">
      <c r="A495" t="s">
        <v>24</v>
      </c>
      <c r="B495">
        <v>1209</v>
      </c>
      <c r="D495" t="s">
        <v>2186</v>
      </c>
      <c r="E495" t="s">
        <v>1360</v>
      </c>
      <c r="F495" t="s">
        <v>2187</v>
      </c>
      <c r="G495" t="s">
        <v>2188</v>
      </c>
      <c r="H495" t="s">
        <v>2186</v>
      </c>
      <c r="I495" t="s">
        <v>2189</v>
      </c>
      <c r="J495" t="s">
        <v>2190</v>
      </c>
      <c r="K495" t="s">
        <v>2191</v>
      </c>
      <c r="L495" t="s">
        <v>2192</v>
      </c>
      <c r="M495" t="s">
        <v>2193</v>
      </c>
      <c r="N495" t="s">
        <v>2194</v>
      </c>
      <c r="O495" t="s">
        <v>2195</v>
      </c>
      <c r="P495" t="s">
        <v>2196</v>
      </c>
      <c r="Q495">
        <v>36352</v>
      </c>
      <c r="S495" t="s">
        <v>2197</v>
      </c>
      <c r="T495" t="s">
        <v>2197</v>
      </c>
    </row>
    <row r="496" spans="1:24" x14ac:dyDescent="0.25">
      <c r="A496" t="s">
        <v>24</v>
      </c>
      <c r="B496">
        <v>1210</v>
      </c>
      <c r="D496" t="s">
        <v>2198</v>
      </c>
      <c r="E496" t="s">
        <v>218</v>
      </c>
      <c r="F496" t="s">
        <v>2199</v>
      </c>
      <c r="G496" t="s">
        <v>2200</v>
      </c>
      <c r="H496" t="s">
        <v>2201</v>
      </c>
      <c r="I496" t="s">
        <v>199</v>
      </c>
      <c r="M496" t="s">
        <v>2202</v>
      </c>
      <c r="Q496">
        <v>1931</v>
      </c>
      <c r="S496" t="s">
        <v>2203</v>
      </c>
      <c r="T496" t="s">
        <v>2204</v>
      </c>
      <c r="W496" t="s">
        <v>2203</v>
      </c>
    </row>
    <row r="497" spans="1:24" x14ac:dyDescent="0.25">
      <c r="A497" t="s">
        <v>24</v>
      </c>
      <c r="B497">
        <v>1211</v>
      </c>
      <c r="D497" t="s">
        <v>2205</v>
      </c>
      <c r="E497" t="s">
        <v>218</v>
      </c>
      <c r="F497" t="s">
        <v>2199</v>
      </c>
      <c r="H497" t="s">
        <v>2205</v>
      </c>
      <c r="M497" t="s">
        <v>2206</v>
      </c>
      <c r="O497" t="s">
        <v>2207</v>
      </c>
      <c r="Q497" t="s">
        <v>2208</v>
      </c>
    </row>
    <row r="498" spans="1:24" x14ac:dyDescent="0.25">
      <c r="A498" t="s">
        <v>24</v>
      </c>
      <c r="B498">
        <v>1212</v>
      </c>
      <c r="D498" t="s">
        <v>2209</v>
      </c>
      <c r="E498" t="s">
        <v>218</v>
      </c>
      <c r="F498" t="s">
        <v>2210</v>
      </c>
      <c r="G498" t="s">
        <v>2211</v>
      </c>
      <c r="H498" t="s">
        <v>2209</v>
      </c>
      <c r="I498" t="s">
        <v>2137</v>
      </c>
      <c r="J498" t="s">
        <v>1203</v>
      </c>
      <c r="K498" t="s">
        <v>2138</v>
      </c>
      <c r="L498" t="s">
        <v>1947</v>
      </c>
      <c r="M498" t="s">
        <v>2212</v>
      </c>
      <c r="N498" t="s">
        <v>1327</v>
      </c>
      <c r="O498" t="s">
        <v>2213</v>
      </c>
      <c r="P498" t="s">
        <v>2214</v>
      </c>
      <c r="Q498">
        <v>41008</v>
      </c>
      <c r="S498" t="s">
        <v>1188</v>
      </c>
      <c r="T498" t="s">
        <v>1188</v>
      </c>
      <c r="W498" t="s">
        <v>1188</v>
      </c>
    </row>
    <row r="499" spans="1:24" x14ac:dyDescent="0.25">
      <c r="A499" t="s">
        <v>24</v>
      </c>
      <c r="B499">
        <v>1213</v>
      </c>
      <c r="D499" t="s">
        <v>2215</v>
      </c>
      <c r="E499" t="s">
        <v>218</v>
      </c>
      <c r="F499" t="s">
        <v>2216</v>
      </c>
      <c r="G499" t="s">
        <v>2217</v>
      </c>
      <c r="H499" t="s">
        <v>2215</v>
      </c>
      <c r="I499" t="s">
        <v>1253</v>
      </c>
      <c r="J499" t="s">
        <v>1394</v>
      </c>
      <c r="K499" t="s">
        <v>2218</v>
      </c>
      <c r="M499" t="s">
        <v>2219</v>
      </c>
      <c r="N499" t="s">
        <v>2220</v>
      </c>
      <c r="O499" t="s">
        <v>2221</v>
      </c>
      <c r="P499" t="s">
        <v>2222</v>
      </c>
      <c r="Q499">
        <v>40721</v>
      </c>
      <c r="S499" t="s">
        <v>2170</v>
      </c>
      <c r="T499" t="s">
        <v>1188</v>
      </c>
      <c r="W499" t="s">
        <v>1188</v>
      </c>
    </row>
    <row r="500" spans="1:24" x14ac:dyDescent="0.25">
      <c r="A500" t="s">
        <v>24</v>
      </c>
      <c r="B500">
        <v>1214</v>
      </c>
      <c r="D500" t="s">
        <v>2116</v>
      </c>
      <c r="E500" t="s">
        <v>226</v>
      </c>
      <c r="F500" t="s">
        <v>227</v>
      </c>
      <c r="H500" t="s">
        <v>2116</v>
      </c>
      <c r="I500" t="s">
        <v>2137</v>
      </c>
      <c r="L500" t="s">
        <v>2223</v>
      </c>
      <c r="M500" t="s">
        <v>2224</v>
      </c>
      <c r="N500" t="s">
        <v>2225</v>
      </c>
      <c r="O500" t="s">
        <v>2226</v>
      </c>
      <c r="Q500">
        <v>27923</v>
      </c>
      <c r="S500" t="s">
        <v>2227</v>
      </c>
      <c r="T500" t="s">
        <v>2228</v>
      </c>
      <c r="X500" t="s">
        <v>2229</v>
      </c>
    </row>
    <row r="501" spans="1:24" x14ac:dyDescent="0.25">
      <c r="A501" t="s">
        <v>24</v>
      </c>
      <c r="B501">
        <v>1215</v>
      </c>
      <c r="D501" t="s">
        <v>2230</v>
      </c>
      <c r="E501" t="s">
        <v>232</v>
      </c>
      <c r="F501" t="s">
        <v>2231</v>
      </c>
      <c r="H501" t="s">
        <v>2232</v>
      </c>
      <c r="L501" t="s">
        <v>1228</v>
      </c>
      <c r="Q501">
        <v>6120</v>
      </c>
      <c r="S501" t="s">
        <v>148</v>
      </c>
      <c r="U501" t="s">
        <v>1188</v>
      </c>
    </row>
    <row r="502" spans="1:24" x14ac:dyDescent="0.25">
      <c r="A502" t="s">
        <v>24</v>
      </c>
      <c r="B502">
        <v>1216</v>
      </c>
      <c r="D502" t="s">
        <v>2233</v>
      </c>
      <c r="E502" t="s">
        <v>232</v>
      </c>
      <c r="F502" t="s">
        <v>2234</v>
      </c>
      <c r="G502" t="s">
        <v>2235</v>
      </c>
      <c r="H502" t="s">
        <v>2233</v>
      </c>
      <c r="I502" t="s">
        <v>199</v>
      </c>
      <c r="M502" t="s">
        <v>2236</v>
      </c>
      <c r="Q502">
        <v>1921</v>
      </c>
      <c r="S502" t="s">
        <v>2203</v>
      </c>
      <c r="T502" t="s">
        <v>2204</v>
      </c>
      <c r="X502" t="s">
        <v>2237</v>
      </c>
    </row>
    <row r="503" spans="1:24" x14ac:dyDescent="0.25">
      <c r="A503" t="s">
        <v>24</v>
      </c>
      <c r="B503">
        <v>1217</v>
      </c>
      <c r="D503" t="s">
        <v>2238</v>
      </c>
      <c r="E503" t="s">
        <v>232</v>
      </c>
      <c r="F503" t="s">
        <v>2239</v>
      </c>
      <c r="G503" t="s">
        <v>2240</v>
      </c>
      <c r="H503" t="s">
        <v>2238</v>
      </c>
      <c r="M503" t="s">
        <v>2129</v>
      </c>
      <c r="N503" t="s">
        <v>1425</v>
      </c>
      <c r="Q503">
        <v>26491</v>
      </c>
    </row>
    <row r="504" spans="1:24" x14ac:dyDescent="0.25">
      <c r="A504" t="s">
        <v>24</v>
      </c>
      <c r="B504">
        <v>1218</v>
      </c>
      <c r="D504" t="s">
        <v>2230</v>
      </c>
      <c r="E504" t="s">
        <v>232</v>
      </c>
      <c r="F504" t="s">
        <v>2231</v>
      </c>
      <c r="H504" t="s">
        <v>2241</v>
      </c>
      <c r="L504" t="s">
        <v>1228</v>
      </c>
      <c r="Q504">
        <v>6119</v>
      </c>
      <c r="S504" t="s">
        <v>148</v>
      </c>
      <c r="U504" t="s">
        <v>1188</v>
      </c>
    </row>
    <row r="505" spans="1:24" x14ac:dyDescent="0.25">
      <c r="A505" t="s">
        <v>24</v>
      </c>
      <c r="B505">
        <v>1219</v>
      </c>
      <c r="D505" t="s">
        <v>2242</v>
      </c>
      <c r="E505" t="s">
        <v>232</v>
      </c>
      <c r="F505" t="s">
        <v>237</v>
      </c>
      <c r="H505" t="s">
        <v>2243</v>
      </c>
      <c r="I505" t="s">
        <v>2244</v>
      </c>
      <c r="K505" t="s">
        <v>2245</v>
      </c>
      <c r="L505" t="s">
        <v>106</v>
      </c>
      <c r="M505" t="s">
        <v>2246</v>
      </c>
      <c r="N505" t="s">
        <v>2247</v>
      </c>
      <c r="Q505">
        <v>26874</v>
      </c>
      <c r="S505" t="s">
        <v>2248</v>
      </c>
      <c r="U505" t="s">
        <v>120</v>
      </c>
    </row>
    <row r="506" spans="1:24" x14ac:dyDescent="0.25">
      <c r="A506" t="s">
        <v>24</v>
      </c>
      <c r="B506">
        <v>1220</v>
      </c>
      <c r="D506" t="s">
        <v>2249</v>
      </c>
      <c r="E506" t="s">
        <v>232</v>
      </c>
      <c r="F506" t="s">
        <v>67</v>
      </c>
      <c r="H506" t="s">
        <v>2249</v>
      </c>
      <c r="I506" t="s">
        <v>2137</v>
      </c>
      <c r="J506" t="s">
        <v>1203</v>
      </c>
      <c r="K506" t="s">
        <v>2250</v>
      </c>
      <c r="L506" t="s">
        <v>2251</v>
      </c>
      <c r="M506" t="s">
        <v>2252</v>
      </c>
      <c r="O506" t="s">
        <v>2253</v>
      </c>
      <c r="P506" t="s">
        <v>2254</v>
      </c>
      <c r="Q506">
        <v>39487</v>
      </c>
      <c r="S506" t="s">
        <v>2255</v>
      </c>
      <c r="T506" t="s">
        <v>2255</v>
      </c>
    </row>
    <row r="507" spans="1:24" x14ac:dyDescent="0.25">
      <c r="A507" t="s">
        <v>24</v>
      </c>
      <c r="B507">
        <v>1221</v>
      </c>
      <c r="D507" t="s">
        <v>2256</v>
      </c>
      <c r="E507" t="s">
        <v>1458</v>
      </c>
      <c r="F507" t="s">
        <v>2257</v>
      </c>
      <c r="H507" t="s">
        <v>2256</v>
      </c>
      <c r="I507" t="s">
        <v>2137</v>
      </c>
      <c r="M507" t="s">
        <v>2258</v>
      </c>
      <c r="Q507">
        <v>24706</v>
      </c>
      <c r="S507" t="s">
        <v>2259</v>
      </c>
      <c r="U507" t="s">
        <v>109</v>
      </c>
    </row>
    <row r="508" spans="1:24" x14ac:dyDescent="0.25">
      <c r="A508" t="s">
        <v>24</v>
      </c>
      <c r="B508">
        <v>1222</v>
      </c>
      <c r="D508" t="s">
        <v>2260</v>
      </c>
      <c r="E508" t="s">
        <v>1477</v>
      </c>
      <c r="F508" t="s">
        <v>2261</v>
      </c>
      <c r="G508" t="s">
        <v>2262</v>
      </c>
      <c r="H508" t="s">
        <v>2260</v>
      </c>
      <c r="I508" t="s">
        <v>2137</v>
      </c>
      <c r="J508" t="s">
        <v>1242</v>
      </c>
      <c r="K508" t="s">
        <v>2263</v>
      </c>
      <c r="L508" t="s">
        <v>2264</v>
      </c>
      <c r="M508" t="s">
        <v>2265</v>
      </c>
      <c r="N508" t="s">
        <v>1590</v>
      </c>
      <c r="O508" t="s">
        <v>1893</v>
      </c>
      <c r="P508" t="s">
        <v>2266</v>
      </c>
      <c r="Q508">
        <v>40968</v>
      </c>
      <c r="S508" t="s">
        <v>2267</v>
      </c>
      <c r="T508" t="s">
        <v>1188</v>
      </c>
      <c r="W508" t="s">
        <v>1188</v>
      </c>
      <c r="X508" t="s">
        <v>2268</v>
      </c>
    </row>
    <row r="509" spans="1:24" x14ac:dyDescent="0.25">
      <c r="A509" t="s">
        <v>24</v>
      </c>
      <c r="B509">
        <v>1223</v>
      </c>
      <c r="D509" t="s">
        <v>2269</v>
      </c>
      <c r="E509" t="s">
        <v>1477</v>
      </c>
      <c r="F509" t="s">
        <v>2270</v>
      </c>
      <c r="H509" t="s">
        <v>2269</v>
      </c>
      <c r="I509" t="s">
        <v>2086</v>
      </c>
      <c r="K509" t="s">
        <v>2087</v>
      </c>
      <c r="M509" t="s">
        <v>2105</v>
      </c>
      <c r="N509" t="s">
        <v>2106</v>
      </c>
      <c r="O509" t="s">
        <v>2271</v>
      </c>
      <c r="P509" t="s">
        <v>2108</v>
      </c>
      <c r="Q509">
        <v>40459</v>
      </c>
      <c r="S509" t="s">
        <v>2092</v>
      </c>
      <c r="T509" t="s">
        <v>2092</v>
      </c>
      <c r="W509" t="s">
        <v>2092</v>
      </c>
    </row>
    <row r="510" spans="1:24" x14ac:dyDescent="0.25">
      <c r="A510" t="s">
        <v>24</v>
      </c>
      <c r="B510">
        <v>1224</v>
      </c>
      <c r="D510" t="s">
        <v>2272</v>
      </c>
      <c r="E510" t="s">
        <v>1477</v>
      </c>
      <c r="F510" t="s">
        <v>2273</v>
      </c>
      <c r="G510" t="s">
        <v>2274</v>
      </c>
      <c r="H510" t="s">
        <v>2272</v>
      </c>
      <c r="I510" t="s">
        <v>2137</v>
      </c>
      <c r="J510" t="s">
        <v>1203</v>
      </c>
      <c r="K510" t="s">
        <v>2138</v>
      </c>
      <c r="L510" t="s">
        <v>2275</v>
      </c>
      <c r="M510" t="s">
        <v>2276</v>
      </c>
      <c r="N510" t="s">
        <v>1739</v>
      </c>
      <c r="O510" t="s">
        <v>1740</v>
      </c>
      <c r="P510" t="s">
        <v>2277</v>
      </c>
      <c r="Q510">
        <v>40978</v>
      </c>
      <c r="S510" t="s">
        <v>1188</v>
      </c>
      <c r="T510" t="s">
        <v>1188</v>
      </c>
      <c r="W510" t="s">
        <v>1188</v>
      </c>
    </row>
    <row r="511" spans="1:24" x14ac:dyDescent="0.25">
      <c r="A511" t="s">
        <v>24</v>
      </c>
      <c r="B511">
        <v>1225</v>
      </c>
      <c r="D511" t="s">
        <v>2278</v>
      </c>
      <c r="E511" t="s">
        <v>1477</v>
      </c>
      <c r="F511" t="s">
        <v>2279</v>
      </c>
      <c r="G511" t="s">
        <v>2280</v>
      </c>
      <c r="H511" t="s">
        <v>2278</v>
      </c>
      <c r="I511" t="s">
        <v>2137</v>
      </c>
      <c r="J511" t="s">
        <v>1279</v>
      </c>
      <c r="K511" t="s">
        <v>2150</v>
      </c>
      <c r="L511" t="s">
        <v>2151</v>
      </c>
      <c r="M511" t="s">
        <v>2281</v>
      </c>
      <c r="N511" t="s">
        <v>2153</v>
      </c>
      <c r="O511" t="s">
        <v>2282</v>
      </c>
      <c r="P511" t="s">
        <v>2155</v>
      </c>
      <c r="Q511">
        <v>41019</v>
      </c>
      <c r="S511" t="s">
        <v>1286</v>
      </c>
      <c r="T511" t="s">
        <v>1188</v>
      </c>
      <c r="W511" t="s">
        <v>1188</v>
      </c>
      <c r="X511" t="s">
        <v>2283</v>
      </c>
    </row>
    <row r="512" spans="1:24" x14ac:dyDescent="0.25">
      <c r="A512" t="s">
        <v>24</v>
      </c>
      <c r="B512">
        <v>1226</v>
      </c>
      <c r="D512" t="s">
        <v>2284</v>
      </c>
      <c r="E512" t="s">
        <v>2285</v>
      </c>
      <c r="F512" t="s">
        <v>2286</v>
      </c>
      <c r="H512" t="s">
        <v>2284</v>
      </c>
      <c r="I512" t="s">
        <v>2086</v>
      </c>
      <c r="K512" t="s">
        <v>2087</v>
      </c>
      <c r="M512" t="s">
        <v>2287</v>
      </c>
      <c r="N512" t="s">
        <v>2288</v>
      </c>
      <c r="O512" t="s">
        <v>2289</v>
      </c>
      <c r="P512" t="s">
        <v>2290</v>
      </c>
      <c r="Q512">
        <v>40459</v>
      </c>
      <c r="S512" t="s">
        <v>2092</v>
      </c>
      <c r="T512" t="s">
        <v>2092</v>
      </c>
      <c r="W512" t="s">
        <v>2092</v>
      </c>
    </row>
    <row r="513" spans="1:23" x14ac:dyDescent="0.25">
      <c r="A513" t="s">
        <v>24</v>
      </c>
      <c r="B513">
        <v>1227</v>
      </c>
      <c r="D513" t="s">
        <v>2256</v>
      </c>
      <c r="E513" t="s">
        <v>1458</v>
      </c>
      <c r="F513" t="s">
        <v>2257</v>
      </c>
      <c r="H513" t="s">
        <v>2256</v>
      </c>
      <c r="I513" t="s">
        <v>2086</v>
      </c>
      <c r="K513" t="s">
        <v>2087</v>
      </c>
      <c r="M513" t="s">
        <v>2105</v>
      </c>
      <c r="N513" t="s">
        <v>2106</v>
      </c>
      <c r="O513" t="s">
        <v>2291</v>
      </c>
      <c r="P513" t="s">
        <v>2108</v>
      </c>
      <c r="Q513">
        <v>40459</v>
      </c>
      <c r="S513" t="s">
        <v>2092</v>
      </c>
      <c r="T513" t="s">
        <v>2092</v>
      </c>
      <c r="W513" t="s">
        <v>2092</v>
      </c>
    </row>
    <row r="514" spans="1:23" x14ac:dyDescent="0.25">
      <c r="A514" t="s">
        <v>24</v>
      </c>
      <c r="B514">
        <v>1228</v>
      </c>
      <c r="D514" t="s">
        <v>2292</v>
      </c>
      <c r="E514" t="s">
        <v>1458</v>
      </c>
      <c r="F514" t="s">
        <v>2293</v>
      </c>
      <c r="H514" t="s">
        <v>2292</v>
      </c>
      <c r="I514" t="s">
        <v>2086</v>
      </c>
      <c r="K514" t="s">
        <v>2087</v>
      </c>
      <c r="M514" t="s">
        <v>2088</v>
      </c>
      <c r="N514" t="s">
        <v>2089</v>
      </c>
      <c r="O514" t="s">
        <v>2294</v>
      </c>
      <c r="P514" t="s">
        <v>2102</v>
      </c>
      <c r="Q514">
        <v>40459</v>
      </c>
      <c r="S514" t="s">
        <v>2092</v>
      </c>
      <c r="T514" t="s">
        <v>2092</v>
      </c>
      <c r="W514" t="s">
        <v>2092</v>
      </c>
    </row>
    <row r="515" spans="1:23" x14ac:dyDescent="0.25">
      <c r="A515" t="s">
        <v>24</v>
      </c>
      <c r="B515">
        <v>1229</v>
      </c>
      <c r="D515" t="s">
        <v>301</v>
      </c>
      <c r="E515" t="s">
        <v>26</v>
      </c>
      <c r="F515" t="s">
        <v>302</v>
      </c>
      <c r="H515" t="s">
        <v>2295</v>
      </c>
      <c r="I515" t="s">
        <v>2137</v>
      </c>
      <c r="K515" t="s">
        <v>2296</v>
      </c>
      <c r="L515" t="s">
        <v>2297</v>
      </c>
      <c r="M515" t="s">
        <v>2298</v>
      </c>
      <c r="O515" t="s">
        <v>62</v>
      </c>
      <c r="Q515">
        <v>39695</v>
      </c>
      <c r="S515" t="s">
        <v>789</v>
      </c>
      <c r="T515" t="s">
        <v>789</v>
      </c>
      <c r="U515" t="s">
        <v>816</v>
      </c>
      <c r="W515" t="s">
        <v>789</v>
      </c>
    </row>
    <row r="516" spans="1:23" x14ac:dyDescent="0.25">
      <c r="A516" t="s">
        <v>24</v>
      </c>
      <c r="B516">
        <v>1230</v>
      </c>
      <c r="D516" t="s">
        <v>2299</v>
      </c>
      <c r="E516" t="s">
        <v>26</v>
      </c>
      <c r="F516" t="s">
        <v>2300</v>
      </c>
      <c r="H516" t="s">
        <v>2299</v>
      </c>
      <c r="I516" t="s">
        <v>2086</v>
      </c>
      <c r="K516" t="s">
        <v>2087</v>
      </c>
      <c r="M516" t="s">
        <v>2088</v>
      </c>
      <c r="N516" t="s">
        <v>2089</v>
      </c>
      <c r="O516" t="s">
        <v>2090</v>
      </c>
      <c r="P516" t="s">
        <v>2102</v>
      </c>
      <c r="Q516">
        <v>40459</v>
      </c>
      <c r="S516" t="s">
        <v>2092</v>
      </c>
      <c r="T516" t="s">
        <v>2092</v>
      </c>
      <c r="W516" t="s">
        <v>2092</v>
      </c>
    </row>
    <row r="517" spans="1:23" x14ac:dyDescent="0.25">
      <c r="A517" t="s">
        <v>24</v>
      </c>
      <c r="B517">
        <v>1231</v>
      </c>
      <c r="D517" t="s">
        <v>1482</v>
      </c>
      <c r="E517" t="s">
        <v>26</v>
      </c>
      <c r="F517" t="s">
        <v>308</v>
      </c>
      <c r="G517" t="s">
        <v>2301</v>
      </c>
      <c r="H517" t="s">
        <v>1482</v>
      </c>
      <c r="I517" t="s">
        <v>2137</v>
      </c>
      <c r="J517" t="s">
        <v>1279</v>
      </c>
      <c r="K517" t="s">
        <v>2302</v>
      </c>
      <c r="L517" t="s">
        <v>2303</v>
      </c>
      <c r="M517" t="s">
        <v>2304</v>
      </c>
      <c r="N517" t="s">
        <v>2305</v>
      </c>
      <c r="O517" t="s">
        <v>2306</v>
      </c>
      <c r="P517" t="s">
        <v>2307</v>
      </c>
      <c r="Q517">
        <v>40786</v>
      </c>
      <c r="S517" t="s">
        <v>1188</v>
      </c>
      <c r="T517" t="s">
        <v>1188</v>
      </c>
      <c r="W517" t="s">
        <v>1188</v>
      </c>
    </row>
    <row r="518" spans="1:23" x14ac:dyDescent="0.25">
      <c r="A518" t="s">
        <v>24</v>
      </c>
      <c r="B518">
        <v>1232</v>
      </c>
      <c r="D518" t="s">
        <v>563</v>
      </c>
      <c r="E518" t="s">
        <v>26</v>
      </c>
      <c r="F518" t="s">
        <v>564</v>
      </c>
      <c r="H518" t="s">
        <v>563</v>
      </c>
      <c r="I518" t="s">
        <v>2086</v>
      </c>
      <c r="K518" t="s">
        <v>2087</v>
      </c>
      <c r="M518" t="s">
        <v>2308</v>
      </c>
      <c r="N518" t="s">
        <v>2112</v>
      </c>
      <c r="O518" t="s">
        <v>2309</v>
      </c>
      <c r="P518" t="s">
        <v>2310</v>
      </c>
      <c r="Q518">
        <v>40466</v>
      </c>
      <c r="S518" t="s">
        <v>2115</v>
      </c>
      <c r="T518" t="s">
        <v>2115</v>
      </c>
      <c r="W518" t="s">
        <v>2092</v>
      </c>
    </row>
    <row r="519" spans="1:23" x14ac:dyDescent="0.25">
      <c r="A519" t="s">
        <v>24</v>
      </c>
      <c r="B519">
        <v>1233</v>
      </c>
      <c r="D519" t="s">
        <v>2311</v>
      </c>
      <c r="E519" t="s">
        <v>26</v>
      </c>
      <c r="F519" t="s">
        <v>2312</v>
      </c>
      <c r="H519" t="s">
        <v>2311</v>
      </c>
      <c r="I519" t="s">
        <v>2313</v>
      </c>
      <c r="K519" t="s">
        <v>2314</v>
      </c>
      <c r="L519" t="s">
        <v>2315</v>
      </c>
      <c r="M519" t="s">
        <v>2316</v>
      </c>
      <c r="O519" t="s">
        <v>2317</v>
      </c>
      <c r="Q519">
        <v>33095</v>
      </c>
      <c r="S519" t="s">
        <v>2318</v>
      </c>
      <c r="T519" t="s">
        <v>2318</v>
      </c>
    </row>
    <row r="520" spans="1:23" x14ac:dyDescent="0.25">
      <c r="A520" t="s">
        <v>24</v>
      </c>
      <c r="B520">
        <v>1234</v>
      </c>
      <c r="D520" t="s">
        <v>577</v>
      </c>
      <c r="E520" t="s">
        <v>26</v>
      </c>
      <c r="F520" t="s">
        <v>578</v>
      </c>
      <c r="H520" t="s">
        <v>577</v>
      </c>
      <c r="I520" t="s">
        <v>2086</v>
      </c>
      <c r="K520" t="s">
        <v>2087</v>
      </c>
      <c r="M520" t="s">
        <v>2105</v>
      </c>
      <c r="N520" t="s">
        <v>2106</v>
      </c>
      <c r="O520" t="s">
        <v>2291</v>
      </c>
      <c r="P520" t="s">
        <v>2108</v>
      </c>
      <c r="Q520">
        <v>40459</v>
      </c>
      <c r="S520" t="s">
        <v>2092</v>
      </c>
      <c r="T520" t="s">
        <v>2092</v>
      </c>
      <c r="W520" t="s">
        <v>2092</v>
      </c>
    </row>
    <row r="521" spans="1:23" x14ac:dyDescent="0.25">
      <c r="A521" t="s">
        <v>24</v>
      </c>
      <c r="B521">
        <v>1235</v>
      </c>
      <c r="D521" t="s">
        <v>620</v>
      </c>
      <c r="E521" t="s">
        <v>26</v>
      </c>
      <c r="F521" t="s">
        <v>618</v>
      </c>
      <c r="H521" t="s">
        <v>620</v>
      </c>
      <c r="I521" t="s">
        <v>2086</v>
      </c>
      <c r="K521" t="s">
        <v>2087</v>
      </c>
      <c r="M521" t="s">
        <v>2308</v>
      </c>
      <c r="N521" t="s">
        <v>2112</v>
      </c>
      <c r="P521" t="s">
        <v>2310</v>
      </c>
      <c r="Q521">
        <v>40466</v>
      </c>
      <c r="S521" t="s">
        <v>2115</v>
      </c>
      <c r="T521" t="s">
        <v>2115</v>
      </c>
      <c r="W521" t="s">
        <v>2092</v>
      </c>
    </row>
    <row r="522" spans="1:23" x14ac:dyDescent="0.25">
      <c r="A522" t="s">
        <v>24</v>
      </c>
      <c r="B522">
        <v>1236</v>
      </c>
      <c r="D522" t="s">
        <v>620</v>
      </c>
      <c r="E522" t="s">
        <v>26</v>
      </c>
      <c r="F522" t="s">
        <v>618</v>
      </c>
      <c r="H522" t="s">
        <v>620</v>
      </c>
      <c r="I522" t="s">
        <v>2086</v>
      </c>
      <c r="K522" t="s">
        <v>2087</v>
      </c>
      <c r="M522" t="s">
        <v>2111</v>
      </c>
      <c r="N522" t="s">
        <v>2112</v>
      </c>
      <c r="O522" t="s">
        <v>2319</v>
      </c>
      <c r="P522" t="s">
        <v>2114</v>
      </c>
      <c r="Q522">
        <v>40466</v>
      </c>
      <c r="S522" t="s">
        <v>2115</v>
      </c>
      <c r="T522" t="s">
        <v>2115</v>
      </c>
      <c r="W522" t="s">
        <v>2092</v>
      </c>
    </row>
    <row r="523" spans="1:23" x14ac:dyDescent="0.25">
      <c r="A523" t="s">
        <v>24</v>
      </c>
      <c r="B523">
        <v>1237</v>
      </c>
      <c r="D523" t="s">
        <v>2320</v>
      </c>
      <c r="E523" t="s">
        <v>26</v>
      </c>
      <c r="F523" t="s">
        <v>2321</v>
      </c>
      <c r="H523" t="s">
        <v>2320</v>
      </c>
      <c r="I523" t="s">
        <v>2086</v>
      </c>
      <c r="K523" t="s">
        <v>2087</v>
      </c>
      <c r="M523" t="s">
        <v>2088</v>
      </c>
      <c r="N523" t="s">
        <v>2089</v>
      </c>
      <c r="O523" t="s">
        <v>2090</v>
      </c>
      <c r="P523" t="s">
        <v>2102</v>
      </c>
      <c r="Q523">
        <v>40459</v>
      </c>
      <c r="S523" t="s">
        <v>2092</v>
      </c>
      <c r="T523" t="s">
        <v>2092</v>
      </c>
      <c r="W523" t="s">
        <v>2092</v>
      </c>
    </row>
    <row r="524" spans="1:23" x14ac:dyDescent="0.25">
      <c r="A524" t="s">
        <v>24</v>
      </c>
      <c r="B524">
        <v>1238</v>
      </c>
      <c r="D524" t="s">
        <v>2320</v>
      </c>
      <c r="E524" t="s">
        <v>26</v>
      </c>
      <c r="F524" t="s">
        <v>2321</v>
      </c>
      <c r="H524" t="s">
        <v>2320</v>
      </c>
      <c r="M524" t="s">
        <v>2258</v>
      </c>
      <c r="Q524">
        <v>24706</v>
      </c>
      <c r="S524" t="s">
        <v>2259</v>
      </c>
    </row>
    <row r="525" spans="1:23" x14ac:dyDescent="0.25">
      <c r="A525" t="s">
        <v>24</v>
      </c>
      <c r="B525">
        <v>1239</v>
      </c>
      <c r="D525" t="s">
        <v>2322</v>
      </c>
      <c r="E525" t="s">
        <v>26</v>
      </c>
      <c r="F525" t="s">
        <v>747</v>
      </c>
      <c r="G525" t="s">
        <v>2323</v>
      </c>
      <c r="H525" t="s">
        <v>2322</v>
      </c>
      <c r="I525" t="s">
        <v>2189</v>
      </c>
      <c r="J525" t="s">
        <v>2190</v>
      </c>
      <c r="K525" t="s">
        <v>2191</v>
      </c>
      <c r="L525" t="s">
        <v>2192</v>
      </c>
      <c r="M525" t="s">
        <v>2193</v>
      </c>
      <c r="N525" t="s">
        <v>2194</v>
      </c>
      <c r="O525" t="s">
        <v>2195</v>
      </c>
      <c r="P525" t="s">
        <v>2324</v>
      </c>
      <c r="Q525">
        <v>36352</v>
      </c>
      <c r="S525" t="s">
        <v>2197</v>
      </c>
      <c r="T525" t="s">
        <v>2197</v>
      </c>
    </row>
    <row r="526" spans="1:23" x14ac:dyDescent="0.25">
      <c r="A526" t="s">
        <v>24</v>
      </c>
      <c r="B526">
        <v>1240</v>
      </c>
      <c r="D526" t="s">
        <v>2325</v>
      </c>
      <c r="E526" t="s">
        <v>26</v>
      </c>
      <c r="F526" t="s">
        <v>2326</v>
      </c>
      <c r="G526" t="s">
        <v>2327</v>
      </c>
      <c r="H526" t="s">
        <v>2325</v>
      </c>
      <c r="I526" t="s">
        <v>2189</v>
      </c>
      <c r="J526" t="s">
        <v>2190</v>
      </c>
      <c r="K526" t="s">
        <v>2191</v>
      </c>
      <c r="L526" t="s">
        <v>2192</v>
      </c>
      <c r="M526" t="s">
        <v>2193</v>
      </c>
      <c r="N526" t="s">
        <v>2328</v>
      </c>
      <c r="O526" t="s">
        <v>2195</v>
      </c>
      <c r="P526" t="s">
        <v>2324</v>
      </c>
      <c r="Q526">
        <v>36352</v>
      </c>
      <c r="S526" t="s">
        <v>2197</v>
      </c>
      <c r="T526" t="s">
        <v>2197</v>
      </c>
    </row>
    <row r="527" spans="1:23" x14ac:dyDescent="0.25">
      <c r="A527" t="s">
        <v>24</v>
      </c>
      <c r="B527">
        <v>1241</v>
      </c>
      <c r="D527" t="s">
        <v>2329</v>
      </c>
      <c r="E527" t="s">
        <v>26</v>
      </c>
      <c r="F527" t="s">
        <v>2330</v>
      </c>
      <c r="H527" t="s">
        <v>2329</v>
      </c>
      <c r="I527" t="s">
        <v>2086</v>
      </c>
      <c r="K527" t="s">
        <v>2087</v>
      </c>
      <c r="M527" t="s">
        <v>2088</v>
      </c>
      <c r="N527" t="s">
        <v>2089</v>
      </c>
      <c r="O527" t="s">
        <v>2090</v>
      </c>
      <c r="P527" t="s">
        <v>2102</v>
      </c>
      <c r="Q527">
        <v>40459</v>
      </c>
      <c r="S527" t="s">
        <v>2092</v>
      </c>
      <c r="T527" t="s">
        <v>2092</v>
      </c>
      <c r="W527" t="s">
        <v>2092</v>
      </c>
    </row>
    <row r="528" spans="1:23" x14ac:dyDescent="0.25">
      <c r="A528" t="s">
        <v>24</v>
      </c>
      <c r="B528">
        <v>1242</v>
      </c>
      <c r="D528" t="s">
        <v>2331</v>
      </c>
      <c r="E528" t="s">
        <v>26</v>
      </c>
      <c r="F528" t="s">
        <v>2332</v>
      </c>
      <c r="G528" t="s">
        <v>2333</v>
      </c>
      <c r="H528" t="s">
        <v>2331</v>
      </c>
      <c r="I528" t="s">
        <v>2334</v>
      </c>
      <c r="K528" t="s">
        <v>2335</v>
      </c>
      <c r="L528" t="s">
        <v>2336</v>
      </c>
      <c r="M528" t="s">
        <v>2337</v>
      </c>
      <c r="N528" t="s">
        <v>2338</v>
      </c>
      <c r="Q528">
        <v>32297</v>
      </c>
      <c r="S528" t="s">
        <v>2318</v>
      </c>
      <c r="T528" t="s">
        <v>2318</v>
      </c>
    </row>
    <row r="529" spans="1:23" x14ac:dyDescent="0.25">
      <c r="A529" t="s">
        <v>24</v>
      </c>
      <c r="B529">
        <v>1243</v>
      </c>
      <c r="D529" t="s">
        <v>303</v>
      </c>
      <c r="E529" t="s">
        <v>26</v>
      </c>
      <c r="F529" t="s">
        <v>67</v>
      </c>
      <c r="H529" t="s">
        <v>303</v>
      </c>
      <c r="J529" t="s">
        <v>2339</v>
      </c>
      <c r="L529" t="s">
        <v>2340</v>
      </c>
      <c r="M529" t="s">
        <v>2341</v>
      </c>
      <c r="Q529" t="s">
        <v>2342</v>
      </c>
      <c r="S529" t="s">
        <v>2343</v>
      </c>
      <c r="T529" t="s">
        <v>2343</v>
      </c>
    </row>
    <row r="530" spans="1:23" x14ac:dyDescent="0.25">
      <c r="A530" t="s">
        <v>24</v>
      </c>
      <c r="B530">
        <v>1244</v>
      </c>
      <c r="D530" t="s">
        <v>303</v>
      </c>
      <c r="E530" t="s">
        <v>26</v>
      </c>
      <c r="F530" t="s">
        <v>67</v>
      </c>
      <c r="H530" t="s">
        <v>303</v>
      </c>
      <c r="I530" t="s">
        <v>74</v>
      </c>
      <c r="L530" t="s">
        <v>2344</v>
      </c>
      <c r="N530" t="s">
        <v>1877</v>
      </c>
      <c r="O530" t="s">
        <v>2345</v>
      </c>
      <c r="Q530">
        <v>26491</v>
      </c>
    </row>
    <row r="531" spans="1:23" x14ac:dyDescent="0.25">
      <c r="A531" t="s">
        <v>24</v>
      </c>
      <c r="B531">
        <v>1245</v>
      </c>
      <c r="D531" t="s">
        <v>303</v>
      </c>
      <c r="E531" t="s">
        <v>26</v>
      </c>
      <c r="F531" t="s">
        <v>67</v>
      </c>
      <c r="H531" t="s">
        <v>303</v>
      </c>
      <c r="I531" t="s">
        <v>74</v>
      </c>
      <c r="L531" t="s">
        <v>2344</v>
      </c>
      <c r="N531" t="s">
        <v>1877</v>
      </c>
      <c r="O531" t="s">
        <v>2346</v>
      </c>
      <c r="Q531">
        <v>26491</v>
      </c>
    </row>
    <row r="532" spans="1:23" x14ac:dyDescent="0.25">
      <c r="A532" t="s">
        <v>24</v>
      </c>
      <c r="B532">
        <v>1246</v>
      </c>
      <c r="D532" t="s">
        <v>303</v>
      </c>
      <c r="E532" t="s">
        <v>26</v>
      </c>
      <c r="F532" t="s">
        <v>67</v>
      </c>
      <c r="H532" t="s">
        <v>303</v>
      </c>
      <c r="I532" t="s">
        <v>74</v>
      </c>
      <c r="L532" t="s">
        <v>2344</v>
      </c>
      <c r="N532" t="s">
        <v>2347</v>
      </c>
      <c r="O532" t="s">
        <v>2348</v>
      </c>
      <c r="Q532">
        <v>26491</v>
      </c>
    </row>
    <row r="533" spans="1:23" x14ac:dyDescent="0.25">
      <c r="A533" t="s">
        <v>24</v>
      </c>
      <c r="B533">
        <v>1247</v>
      </c>
      <c r="D533" t="s">
        <v>303</v>
      </c>
      <c r="E533" t="s">
        <v>26</v>
      </c>
      <c r="F533" t="s">
        <v>67</v>
      </c>
      <c r="H533" t="s">
        <v>303</v>
      </c>
      <c r="I533" t="s">
        <v>74</v>
      </c>
      <c r="L533" t="s">
        <v>2344</v>
      </c>
      <c r="N533" t="s">
        <v>1877</v>
      </c>
      <c r="O533" t="s">
        <v>2349</v>
      </c>
      <c r="Q533">
        <v>26491</v>
      </c>
    </row>
    <row r="534" spans="1:23" x14ac:dyDescent="0.25">
      <c r="A534" t="s">
        <v>24</v>
      </c>
      <c r="B534">
        <v>1248</v>
      </c>
      <c r="D534" t="s">
        <v>303</v>
      </c>
      <c r="E534" t="s">
        <v>26</v>
      </c>
      <c r="F534" t="s">
        <v>67</v>
      </c>
      <c r="H534" t="s">
        <v>303</v>
      </c>
      <c r="I534" t="s">
        <v>2350</v>
      </c>
      <c r="J534" t="s">
        <v>2351</v>
      </c>
      <c r="L534" t="s">
        <v>2352</v>
      </c>
      <c r="M534" t="s">
        <v>2353</v>
      </c>
      <c r="N534" t="s">
        <v>2354</v>
      </c>
      <c r="P534" t="s">
        <v>2355</v>
      </c>
      <c r="Q534">
        <v>37831</v>
      </c>
      <c r="S534" t="s">
        <v>2356</v>
      </c>
    </row>
    <row r="535" spans="1:23" x14ac:dyDescent="0.25">
      <c r="A535" t="s">
        <v>24</v>
      </c>
      <c r="B535">
        <v>1249</v>
      </c>
      <c r="D535" t="s">
        <v>2357</v>
      </c>
      <c r="E535" t="s">
        <v>2358</v>
      </c>
      <c r="F535" t="s">
        <v>2359</v>
      </c>
      <c r="G535" t="s">
        <v>2360</v>
      </c>
      <c r="H535" t="s">
        <v>2357</v>
      </c>
      <c r="I535" t="s">
        <v>74</v>
      </c>
      <c r="J535" t="s">
        <v>2361</v>
      </c>
      <c r="L535" t="s">
        <v>2362</v>
      </c>
      <c r="M535" t="s">
        <v>2363</v>
      </c>
      <c r="N535" t="s">
        <v>2364</v>
      </c>
      <c r="O535" t="s">
        <v>2365</v>
      </c>
      <c r="Q535">
        <v>15823</v>
      </c>
      <c r="S535" t="s">
        <v>167</v>
      </c>
      <c r="T535" t="s">
        <v>2366</v>
      </c>
    </row>
    <row r="536" spans="1:23" x14ac:dyDescent="0.25">
      <c r="A536" t="s">
        <v>24</v>
      </c>
      <c r="B536">
        <v>1250</v>
      </c>
      <c r="D536" t="s">
        <v>2367</v>
      </c>
      <c r="E536" t="s">
        <v>2358</v>
      </c>
      <c r="F536" t="s">
        <v>2368</v>
      </c>
      <c r="G536" t="s">
        <v>2369</v>
      </c>
      <c r="H536" t="s">
        <v>2367</v>
      </c>
      <c r="I536" t="s">
        <v>74</v>
      </c>
      <c r="J536" t="s">
        <v>2361</v>
      </c>
      <c r="L536" t="s">
        <v>2362</v>
      </c>
      <c r="M536" t="s">
        <v>2363</v>
      </c>
      <c r="N536" t="s">
        <v>2364</v>
      </c>
      <c r="O536" t="s">
        <v>2365</v>
      </c>
      <c r="Q536">
        <v>15823</v>
      </c>
      <c r="S536" t="s">
        <v>167</v>
      </c>
    </row>
    <row r="537" spans="1:23" x14ac:dyDescent="0.25">
      <c r="A537" t="s">
        <v>24</v>
      </c>
      <c r="B537">
        <v>1251</v>
      </c>
      <c r="D537" t="s">
        <v>2367</v>
      </c>
      <c r="E537" t="s">
        <v>2358</v>
      </c>
      <c r="F537" t="s">
        <v>2368</v>
      </c>
      <c r="G537" t="s">
        <v>2369</v>
      </c>
      <c r="H537" t="s">
        <v>2367</v>
      </c>
      <c r="I537" t="s">
        <v>74</v>
      </c>
      <c r="L537" t="s">
        <v>2370</v>
      </c>
      <c r="M537" t="s">
        <v>2371</v>
      </c>
      <c r="O537" t="s">
        <v>2372</v>
      </c>
      <c r="Q537" t="s">
        <v>2373</v>
      </c>
      <c r="S537" t="s">
        <v>167</v>
      </c>
    </row>
    <row r="538" spans="1:23" x14ac:dyDescent="0.25">
      <c r="A538" t="s">
        <v>24</v>
      </c>
      <c r="B538">
        <v>1252</v>
      </c>
      <c r="D538" t="s">
        <v>2367</v>
      </c>
      <c r="E538" t="s">
        <v>2358</v>
      </c>
      <c r="F538" t="s">
        <v>2368</v>
      </c>
      <c r="G538" t="s">
        <v>2369</v>
      </c>
      <c r="H538" t="s">
        <v>2367</v>
      </c>
      <c r="I538" t="s">
        <v>74</v>
      </c>
      <c r="J538" t="s">
        <v>2361</v>
      </c>
      <c r="L538" t="s">
        <v>2362</v>
      </c>
      <c r="M538" t="s">
        <v>2363</v>
      </c>
      <c r="N538" t="s">
        <v>2364</v>
      </c>
      <c r="O538" t="s">
        <v>2365</v>
      </c>
      <c r="Q538">
        <v>15824</v>
      </c>
      <c r="S538" t="s">
        <v>167</v>
      </c>
    </row>
    <row r="539" spans="1:23" x14ac:dyDescent="0.25">
      <c r="A539" t="s">
        <v>24</v>
      </c>
      <c r="B539">
        <v>1253</v>
      </c>
      <c r="D539" t="s">
        <v>2367</v>
      </c>
      <c r="E539" t="s">
        <v>2358</v>
      </c>
      <c r="F539" t="s">
        <v>2368</v>
      </c>
      <c r="G539" t="s">
        <v>2369</v>
      </c>
      <c r="H539" t="s">
        <v>2367</v>
      </c>
      <c r="I539" t="s">
        <v>74</v>
      </c>
      <c r="L539" t="s">
        <v>2370</v>
      </c>
      <c r="M539" t="s">
        <v>2374</v>
      </c>
      <c r="N539" t="s">
        <v>2375</v>
      </c>
      <c r="O539" t="s">
        <v>2365</v>
      </c>
      <c r="Q539">
        <v>13346</v>
      </c>
      <c r="S539" t="s">
        <v>167</v>
      </c>
    </row>
    <row r="540" spans="1:23" x14ac:dyDescent="0.25">
      <c r="A540" t="s">
        <v>24</v>
      </c>
      <c r="B540">
        <v>1254</v>
      </c>
      <c r="D540" t="s">
        <v>2376</v>
      </c>
      <c r="E540" t="s">
        <v>2358</v>
      </c>
      <c r="F540" t="s">
        <v>2377</v>
      </c>
      <c r="G540" t="s">
        <v>46</v>
      </c>
      <c r="H540" t="s">
        <v>2376</v>
      </c>
      <c r="I540" t="s">
        <v>199</v>
      </c>
      <c r="J540" t="s">
        <v>2378</v>
      </c>
      <c r="M540" t="s">
        <v>2379</v>
      </c>
      <c r="N540" t="s">
        <v>2380</v>
      </c>
      <c r="O540" t="s">
        <v>1964</v>
      </c>
      <c r="P540" t="s">
        <v>2381</v>
      </c>
      <c r="Q540">
        <v>40682</v>
      </c>
      <c r="S540" t="s">
        <v>1188</v>
      </c>
      <c r="T540" t="s">
        <v>1248</v>
      </c>
      <c r="W540" t="s">
        <v>1188</v>
      </c>
    </row>
    <row r="541" spans="1:23" x14ac:dyDescent="0.25">
      <c r="A541" t="s">
        <v>24</v>
      </c>
      <c r="B541">
        <v>1255</v>
      </c>
      <c r="D541" t="s">
        <v>2376</v>
      </c>
      <c r="E541" t="s">
        <v>2358</v>
      </c>
      <c r="F541" t="s">
        <v>2377</v>
      </c>
      <c r="G541" t="s">
        <v>46</v>
      </c>
      <c r="H541" t="s">
        <v>2376</v>
      </c>
      <c r="I541" t="s">
        <v>2137</v>
      </c>
      <c r="L541" t="s">
        <v>2382</v>
      </c>
      <c r="M541" t="s">
        <v>2383</v>
      </c>
      <c r="Q541">
        <v>13233</v>
      </c>
      <c r="S541" t="s">
        <v>167</v>
      </c>
    </row>
    <row r="542" spans="1:23" x14ac:dyDescent="0.25">
      <c r="A542" t="s">
        <v>24</v>
      </c>
      <c r="B542">
        <v>1256</v>
      </c>
      <c r="D542" t="s">
        <v>2376</v>
      </c>
      <c r="E542" t="s">
        <v>2358</v>
      </c>
      <c r="F542" t="s">
        <v>2377</v>
      </c>
      <c r="G542" t="s">
        <v>46</v>
      </c>
      <c r="H542" t="s">
        <v>2376</v>
      </c>
      <c r="I542" t="s">
        <v>2137</v>
      </c>
      <c r="L542" t="s">
        <v>2382</v>
      </c>
      <c r="M542" t="s">
        <v>2383</v>
      </c>
      <c r="Q542">
        <v>13254</v>
      </c>
      <c r="S542" t="s">
        <v>167</v>
      </c>
    </row>
    <row r="543" spans="1:23" x14ac:dyDescent="0.25">
      <c r="A543" t="s">
        <v>24</v>
      </c>
      <c r="B543">
        <v>1257</v>
      </c>
      <c r="D543" t="s">
        <v>2384</v>
      </c>
      <c r="E543" t="s">
        <v>2358</v>
      </c>
      <c r="F543" t="s">
        <v>2385</v>
      </c>
      <c r="G543" t="s">
        <v>2386</v>
      </c>
      <c r="H543" t="s">
        <v>2384</v>
      </c>
      <c r="I543" t="s">
        <v>2137</v>
      </c>
      <c r="J543" t="s">
        <v>2361</v>
      </c>
      <c r="L543" t="s">
        <v>2362</v>
      </c>
      <c r="M543" t="s">
        <v>2363</v>
      </c>
      <c r="N543" t="s">
        <v>1770</v>
      </c>
      <c r="O543" t="s">
        <v>2365</v>
      </c>
      <c r="Q543">
        <v>15824</v>
      </c>
      <c r="S543" t="s">
        <v>167</v>
      </c>
    </row>
    <row r="544" spans="1:23" x14ac:dyDescent="0.25">
      <c r="A544" t="s">
        <v>24</v>
      </c>
      <c r="B544">
        <v>1258</v>
      </c>
      <c r="D544" t="s">
        <v>2387</v>
      </c>
      <c r="E544" t="s">
        <v>2358</v>
      </c>
      <c r="F544" t="s">
        <v>2388</v>
      </c>
      <c r="G544" t="s">
        <v>2389</v>
      </c>
      <c r="H544" t="s">
        <v>2387</v>
      </c>
      <c r="I544" t="s">
        <v>2390</v>
      </c>
      <c r="J544" t="s">
        <v>2391</v>
      </c>
      <c r="N544" t="s">
        <v>2392</v>
      </c>
      <c r="O544" t="s">
        <v>2393</v>
      </c>
      <c r="Q544" t="s">
        <v>2394</v>
      </c>
      <c r="S544" t="s">
        <v>2395</v>
      </c>
      <c r="T544" t="s">
        <v>138</v>
      </c>
      <c r="W544" t="s">
        <v>167</v>
      </c>
    </row>
    <row r="545" spans="1:23" x14ac:dyDescent="0.25">
      <c r="A545" t="s">
        <v>24</v>
      </c>
      <c r="B545">
        <v>1259</v>
      </c>
      <c r="D545" t="s">
        <v>2396</v>
      </c>
      <c r="E545" t="s">
        <v>2358</v>
      </c>
      <c r="F545" t="s">
        <v>2397</v>
      </c>
      <c r="G545" t="s">
        <v>2398</v>
      </c>
      <c r="H545" t="s">
        <v>2396</v>
      </c>
      <c r="I545" t="s">
        <v>199</v>
      </c>
      <c r="L545" t="s">
        <v>2399</v>
      </c>
      <c r="M545" t="s">
        <v>2400</v>
      </c>
      <c r="Q545">
        <v>11511</v>
      </c>
      <c r="S545" t="s">
        <v>2203</v>
      </c>
      <c r="T545" t="s">
        <v>2204</v>
      </c>
    </row>
    <row r="546" spans="1:23" x14ac:dyDescent="0.25">
      <c r="A546" t="s">
        <v>24</v>
      </c>
      <c r="B546">
        <v>1260</v>
      </c>
      <c r="D546" t="s">
        <v>2396</v>
      </c>
      <c r="E546" t="s">
        <v>2358</v>
      </c>
      <c r="F546" t="s">
        <v>2397</v>
      </c>
      <c r="G546" t="s">
        <v>2398</v>
      </c>
      <c r="H546" t="s">
        <v>2396</v>
      </c>
      <c r="I546" t="s">
        <v>2137</v>
      </c>
      <c r="J546" t="s">
        <v>2361</v>
      </c>
      <c r="L546" t="s">
        <v>2362</v>
      </c>
      <c r="M546" t="s">
        <v>2363</v>
      </c>
      <c r="N546" t="s">
        <v>1770</v>
      </c>
      <c r="O546" t="s">
        <v>2365</v>
      </c>
      <c r="Q546">
        <v>15823</v>
      </c>
      <c r="S546" t="s">
        <v>2203</v>
      </c>
      <c r="T546" t="s">
        <v>2401</v>
      </c>
      <c r="W546" t="s">
        <v>167</v>
      </c>
    </row>
    <row r="547" spans="1:23" x14ac:dyDescent="0.25">
      <c r="A547" t="s">
        <v>24</v>
      </c>
      <c r="B547">
        <v>1261</v>
      </c>
      <c r="D547" t="s">
        <v>2396</v>
      </c>
      <c r="E547" t="s">
        <v>2358</v>
      </c>
      <c r="F547" t="s">
        <v>2397</v>
      </c>
      <c r="G547" t="s">
        <v>2398</v>
      </c>
      <c r="H547" t="s">
        <v>2396</v>
      </c>
      <c r="I547" t="s">
        <v>199</v>
      </c>
      <c r="L547" t="s">
        <v>2402</v>
      </c>
      <c r="N547" t="s">
        <v>1714</v>
      </c>
      <c r="O547" t="s">
        <v>2403</v>
      </c>
      <c r="Q547">
        <v>11520</v>
      </c>
      <c r="S547" t="s">
        <v>2203</v>
      </c>
      <c r="T547" t="s">
        <v>180</v>
      </c>
    </row>
    <row r="548" spans="1:23" x14ac:dyDescent="0.25">
      <c r="A548" t="s">
        <v>24</v>
      </c>
      <c r="B548">
        <v>1262</v>
      </c>
      <c r="D548" t="s">
        <v>2396</v>
      </c>
      <c r="E548" t="s">
        <v>2358</v>
      </c>
      <c r="F548" t="s">
        <v>2397</v>
      </c>
      <c r="G548" t="s">
        <v>2398</v>
      </c>
      <c r="H548" t="s">
        <v>2396</v>
      </c>
      <c r="I548" t="s">
        <v>2137</v>
      </c>
      <c r="J548" t="s">
        <v>2361</v>
      </c>
      <c r="L548" t="s">
        <v>2362</v>
      </c>
      <c r="M548" t="s">
        <v>2363</v>
      </c>
      <c r="N548" t="s">
        <v>1770</v>
      </c>
      <c r="O548" t="s">
        <v>2365</v>
      </c>
      <c r="Q548">
        <v>15823</v>
      </c>
      <c r="S548" t="s">
        <v>2203</v>
      </c>
      <c r="W548" t="s">
        <v>167</v>
      </c>
    </row>
    <row r="549" spans="1:23" x14ac:dyDescent="0.25">
      <c r="A549" t="s">
        <v>24</v>
      </c>
      <c r="B549">
        <v>1263</v>
      </c>
      <c r="D549" t="s">
        <v>2404</v>
      </c>
      <c r="E549" t="s">
        <v>2358</v>
      </c>
      <c r="F549" t="s">
        <v>2405</v>
      </c>
      <c r="G549" t="s">
        <v>2406</v>
      </c>
      <c r="H549" t="s">
        <v>2404</v>
      </c>
      <c r="I549" t="s">
        <v>2137</v>
      </c>
      <c r="J549" t="s">
        <v>2407</v>
      </c>
      <c r="L549" t="s">
        <v>2370</v>
      </c>
      <c r="M549" t="s">
        <v>2408</v>
      </c>
      <c r="Q549" t="s">
        <v>2409</v>
      </c>
      <c r="S549" t="s">
        <v>2203</v>
      </c>
    </row>
    <row r="550" spans="1:23" x14ac:dyDescent="0.25">
      <c r="A550" t="s">
        <v>24</v>
      </c>
      <c r="B550">
        <v>1264</v>
      </c>
      <c r="D550" t="s">
        <v>2404</v>
      </c>
      <c r="E550" t="s">
        <v>2358</v>
      </c>
      <c r="F550" t="s">
        <v>2405</v>
      </c>
      <c r="G550" t="s">
        <v>2406</v>
      </c>
      <c r="H550" t="s">
        <v>2404</v>
      </c>
      <c r="I550" t="s">
        <v>2137</v>
      </c>
      <c r="J550" t="s">
        <v>2361</v>
      </c>
      <c r="L550" t="s">
        <v>2362</v>
      </c>
      <c r="M550" t="s">
        <v>2363</v>
      </c>
      <c r="N550" t="s">
        <v>1770</v>
      </c>
      <c r="O550" t="s">
        <v>2365</v>
      </c>
      <c r="Q550">
        <v>15823</v>
      </c>
      <c r="S550" t="s">
        <v>2203</v>
      </c>
      <c r="W550" t="s">
        <v>167</v>
      </c>
    </row>
    <row r="551" spans="1:23" x14ac:dyDescent="0.25">
      <c r="A551" t="s">
        <v>24</v>
      </c>
      <c r="B551">
        <v>1265</v>
      </c>
      <c r="D551" t="s">
        <v>2410</v>
      </c>
      <c r="E551" t="s">
        <v>2358</v>
      </c>
      <c r="F551" t="s">
        <v>67</v>
      </c>
      <c r="H551" t="s">
        <v>2410</v>
      </c>
      <c r="I551" t="s">
        <v>2411</v>
      </c>
      <c r="J551" t="s">
        <v>2412</v>
      </c>
      <c r="K551" t="s">
        <v>2413</v>
      </c>
      <c r="L551" t="s">
        <v>2414</v>
      </c>
      <c r="M551" t="s">
        <v>2415</v>
      </c>
      <c r="N551" t="s">
        <v>2416</v>
      </c>
      <c r="O551" t="s">
        <v>2417</v>
      </c>
      <c r="P551" t="s">
        <v>2418</v>
      </c>
      <c r="Q551">
        <v>39605</v>
      </c>
      <c r="S551" t="s">
        <v>2197</v>
      </c>
    </row>
    <row r="552" spans="1:23" x14ac:dyDescent="0.25">
      <c r="A552" t="s">
        <v>24</v>
      </c>
      <c r="B552">
        <v>1266</v>
      </c>
      <c r="D552" t="s">
        <v>2419</v>
      </c>
      <c r="E552" t="s">
        <v>2358</v>
      </c>
      <c r="F552" t="s">
        <v>67</v>
      </c>
      <c r="G552" t="s">
        <v>2420</v>
      </c>
      <c r="H552" t="s">
        <v>2419</v>
      </c>
      <c r="I552" t="s">
        <v>2137</v>
      </c>
      <c r="J552" t="s">
        <v>2361</v>
      </c>
      <c r="L552" t="s">
        <v>2362</v>
      </c>
      <c r="M552" t="s">
        <v>2363</v>
      </c>
      <c r="N552" t="s">
        <v>1770</v>
      </c>
      <c r="O552" t="s">
        <v>2365</v>
      </c>
      <c r="Q552">
        <v>15823</v>
      </c>
      <c r="S552" t="s">
        <v>2203</v>
      </c>
      <c r="W552" t="s">
        <v>167</v>
      </c>
    </row>
    <row r="553" spans="1:23" x14ac:dyDescent="0.25">
      <c r="A553" t="s">
        <v>24</v>
      </c>
      <c r="B553">
        <v>1267</v>
      </c>
      <c r="D553" t="s">
        <v>2421</v>
      </c>
      <c r="E553" t="s">
        <v>2422</v>
      </c>
      <c r="F553" t="s">
        <v>2423</v>
      </c>
      <c r="H553" t="s">
        <v>2421</v>
      </c>
      <c r="I553" t="s">
        <v>2086</v>
      </c>
      <c r="K553" t="s">
        <v>2087</v>
      </c>
      <c r="M553" t="s">
        <v>2096</v>
      </c>
      <c r="N553" t="s">
        <v>2126</v>
      </c>
      <c r="O553" t="s">
        <v>2127</v>
      </c>
      <c r="P553" t="s">
        <v>2424</v>
      </c>
      <c r="Q553">
        <v>40459</v>
      </c>
      <c r="S553" t="s">
        <v>2092</v>
      </c>
    </row>
    <row r="554" spans="1:23" x14ac:dyDescent="0.25">
      <c r="A554" t="s">
        <v>24</v>
      </c>
      <c r="B554">
        <v>1268</v>
      </c>
      <c r="D554" t="s">
        <v>782</v>
      </c>
      <c r="E554" t="s">
        <v>783</v>
      </c>
      <c r="F554" t="s">
        <v>1516</v>
      </c>
      <c r="H554" t="s">
        <v>782</v>
      </c>
      <c r="I554" t="s">
        <v>2086</v>
      </c>
      <c r="K554" t="s">
        <v>2087</v>
      </c>
      <c r="M554" t="s">
        <v>2105</v>
      </c>
      <c r="N554" t="s">
        <v>2106</v>
      </c>
      <c r="O554" t="s">
        <v>2271</v>
      </c>
      <c r="P554" t="s">
        <v>2108</v>
      </c>
      <c r="Q554">
        <v>40459</v>
      </c>
      <c r="S554" t="s">
        <v>2092</v>
      </c>
    </row>
    <row r="555" spans="1:23" x14ac:dyDescent="0.25">
      <c r="A555" t="s">
        <v>24</v>
      </c>
      <c r="B555">
        <v>1269</v>
      </c>
      <c r="D555" t="s">
        <v>2425</v>
      </c>
      <c r="E555" t="s">
        <v>2426</v>
      </c>
      <c r="F555" t="s">
        <v>2427</v>
      </c>
      <c r="G555" t="s">
        <v>2428</v>
      </c>
      <c r="H555" t="s">
        <v>2425</v>
      </c>
      <c r="I555" t="s">
        <v>2137</v>
      </c>
      <c r="J555" t="s">
        <v>1203</v>
      </c>
      <c r="K555" t="s">
        <v>2138</v>
      </c>
      <c r="L555" t="s">
        <v>2139</v>
      </c>
      <c r="M555" t="s">
        <v>2429</v>
      </c>
      <c r="N555" t="s">
        <v>2141</v>
      </c>
      <c r="O555" t="s">
        <v>1885</v>
      </c>
      <c r="P555" t="s">
        <v>2143</v>
      </c>
      <c r="Q555">
        <v>40984</v>
      </c>
      <c r="S555" t="s">
        <v>1188</v>
      </c>
      <c r="T555" t="s">
        <v>1188</v>
      </c>
      <c r="W555" t="s">
        <v>1188</v>
      </c>
    </row>
    <row r="556" spans="1:23" x14ac:dyDescent="0.25">
      <c r="A556" t="s">
        <v>24</v>
      </c>
      <c r="B556">
        <v>1270</v>
      </c>
      <c r="D556" t="s">
        <v>2430</v>
      </c>
      <c r="E556" t="s">
        <v>2431</v>
      </c>
      <c r="F556" t="s">
        <v>2432</v>
      </c>
      <c r="G556" t="s">
        <v>2433</v>
      </c>
      <c r="H556" t="s">
        <v>2430</v>
      </c>
      <c r="J556" t="s">
        <v>2434</v>
      </c>
      <c r="L556" t="s">
        <v>2435</v>
      </c>
      <c r="Q556" t="s">
        <v>2436</v>
      </c>
      <c r="S556" t="s">
        <v>2437</v>
      </c>
    </row>
    <row r="557" spans="1:23" x14ac:dyDescent="0.25">
      <c r="A557" t="s">
        <v>24</v>
      </c>
      <c r="B557">
        <v>1271</v>
      </c>
      <c r="D557" t="s">
        <v>2438</v>
      </c>
      <c r="E557" t="s">
        <v>2431</v>
      </c>
      <c r="F557" t="s">
        <v>2432</v>
      </c>
      <c r="H557" t="s">
        <v>2438</v>
      </c>
      <c r="I557" t="s">
        <v>2086</v>
      </c>
      <c r="K557" t="s">
        <v>2087</v>
      </c>
      <c r="M557" t="s">
        <v>2105</v>
      </c>
      <c r="N557" t="s">
        <v>2106</v>
      </c>
      <c r="O557" t="s">
        <v>2439</v>
      </c>
      <c r="P557" t="s">
        <v>2108</v>
      </c>
      <c r="Q557">
        <v>40459</v>
      </c>
      <c r="S557" t="s">
        <v>2092</v>
      </c>
    </row>
    <row r="558" spans="1:23" x14ac:dyDescent="0.25">
      <c r="A558" t="s">
        <v>24</v>
      </c>
      <c r="B558">
        <v>1272</v>
      </c>
      <c r="D558" t="s">
        <v>2440</v>
      </c>
      <c r="E558" t="s">
        <v>2431</v>
      </c>
      <c r="F558" t="s">
        <v>2441</v>
      </c>
      <c r="G558" t="s">
        <v>89</v>
      </c>
      <c r="H558" t="s">
        <v>2440</v>
      </c>
      <c r="I558" t="s">
        <v>199</v>
      </c>
      <c r="K558" t="s">
        <v>2442</v>
      </c>
      <c r="L558" t="s">
        <v>2443</v>
      </c>
      <c r="M558" t="s">
        <v>2444</v>
      </c>
      <c r="N558" t="s">
        <v>2445</v>
      </c>
      <c r="O558" t="s">
        <v>2446</v>
      </c>
      <c r="Q558">
        <v>21578</v>
      </c>
      <c r="S558" t="s">
        <v>2447</v>
      </c>
    </row>
    <row r="559" spans="1:23" x14ac:dyDescent="0.25">
      <c r="A559" t="s">
        <v>24</v>
      </c>
      <c r="B559">
        <v>1273</v>
      </c>
      <c r="D559" t="s">
        <v>2448</v>
      </c>
      <c r="E559" t="s">
        <v>2431</v>
      </c>
      <c r="F559" t="s">
        <v>2441</v>
      </c>
      <c r="H559" t="s">
        <v>2448</v>
      </c>
      <c r="I559" t="s">
        <v>2086</v>
      </c>
      <c r="K559" t="s">
        <v>2087</v>
      </c>
      <c r="M559" t="s">
        <v>2111</v>
      </c>
      <c r="N559" t="s">
        <v>2112</v>
      </c>
      <c r="O559" t="s">
        <v>2123</v>
      </c>
      <c r="P559" t="s">
        <v>2114</v>
      </c>
      <c r="Q559">
        <v>40466</v>
      </c>
      <c r="S559" t="s">
        <v>2115</v>
      </c>
    </row>
    <row r="560" spans="1:23" x14ac:dyDescent="0.25">
      <c r="A560" t="s">
        <v>24</v>
      </c>
      <c r="B560">
        <v>1274</v>
      </c>
      <c r="D560" t="s">
        <v>2449</v>
      </c>
      <c r="E560" t="s">
        <v>2431</v>
      </c>
      <c r="F560" t="s">
        <v>67</v>
      </c>
      <c r="H560" t="s">
        <v>2431</v>
      </c>
      <c r="M560" t="s">
        <v>2450</v>
      </c>
      <c r="Q560">
        <v>17391</v>
      </c>
    </row>
    <row r="561" spans="1:23" x14ac:dyDescent="0.25">
      <c r="A561" t="s">
        <v>24</v>
      </c>
      <c r="B561">
        <v>1275</v>
      </c>
      <c r="D561" t="s">
        <v>2451</v>
      </c>
      <c r="E561" t="s">
        <v>2452</v>
      </c>
      <c r="F561" t="s">
        <v>2453</v>
      </c>
      <c r="H561" t="s">
        <v>2451</v>
      </c>
      <c r="I561" t="s">
        <v>2086</v>
      </c>
      <c r="K561" t="s">
        <v>2087</v>
      </c>
      <c r="M561" t="s">
        <v>2096</v>
      </c>
      <c r="N561" t="s">
        <v>2097</v>
      </c>
      <c r="O561" t="s">
        <v>2090</v>
      </c>
      <c r="P561" t="s">
        <v>2099</v>
      </c>
      <c r="Q561">
        <v>40459</v>
      </c>
      <c r="S561" t="s">
        <v>2092</v>
      </c>
    </row>
    <row r="562" spans="1:23" x14ac:dyDescent="0.25">
      <c r="A562" t="s">
        <v>24</v>
      </c>
      <c r="B562">
        <v>1276</v>
      </c>
      <c r="D562" t="s">
        <v>2454</v>
      </c>
      <c r="E562" t="s">
        <v>2452</v>
      </c>
      <c r="F562" t="s">
        <v>2455</v>
      </c>
      <c r="H562" t="s">
        <v>2454</v>
      </c>
      <c r="I562" t="s">
        <v>2086</v>
      </c>
      <c r="K562" t="s">
        <v>2087</v>
      </c>
      <c r="M562" t="s">
        <v>2088</v>
      </c>
      <c r="N562" t="s">
        <v>2089</v>
      </c>
      <c r="O562" t="s">
        <v>2090</v>
      </c>
      <c r="P562" t="s">
        <v>2102</v>
      </c>
      <c r="Q562">
        <v>40459</v>
      </c>
      <c r="S562" t="s">
        <v>2092</v>
      </c>
    </row>
    <row r="563" spans="1:23" x14ac:dyDescent="0.25">
      <c r="A563" t="s">
        <v>24</v>
      </c>
      <c r="B563">
        <v>1277</v>
      </c>
      <c r="D563" t="s">
        <v>2456</v>
      </c>
      <c r="E563" t="s">
        <v>798</v>
      </c>
      <c r="F563" t="s">
        <v>799</v>
      </c>
      <c r="H563" t="s">
        <v>2456</v>
      </c>
      <c r="I563" t="s">
        <v>2086</v>
      </c>
      <c r="K563" t="s">
        <v>2087</v>
      </c>
      <c r="M563" t="s">
        <v>2457</v>
      </c>
      <c r="N563" t="s">
        <v>2458</v>
      </c>
      <c r="O563" t="s">
        <v>2459</v>
      </c>
      <c r="P563" t="s">
        <v>2460</v>
      </c>
      <c r="Q563">
        <v>40466</v>
      </c>
      <c r="S563" t="s">
        <v>2115</v>
      </c>
    </row>
    <row r="564" spans="1:23" x14ac:dyDescent="0.25">
      <c r="A564" t="s">
        <v>24</v>
      </c>
      <c r="B564">
        <v>1278</v>
      </c>
      <c r="D564" t="s">
        <v>2461</v>
      </c>
      <c r="E564" t="s">
        <v>1545</v>
      </c>
      <c r="F564" t="s">
        <v>2462</v>
      </c>
      <c r="H564" t="s">
        <v>2461</v>
      </c>
      <c r="I564" t="s">
        <v>2086</v>
      </c>
      <c r="K564" t="s">
        <v>2087</v>
      </c>
      <c r="M564" t="s">
        <v>2287</v>
      </c>
      <c r="N564" t="s">
        <v>2463</v>
      </c>
      <c r="O564" t="s">
        <v>2464</v>
      </c>
      <c r="P564" t="s">
        <v>2290</v>
      </c>
      <c r="Q564">
        <v>40459</v>
      </c>
      <c r="S564" t="s">
        <v>2092</v>
      </c>
    </row>
    <row r="565" spans="1:23" x14ac:dyDescent="0.25">
      <c r="A565" t="s">
        <v>24</v>
      </c>
      <c r="B565">
        <v>1279</v>
      </c>
      <c r="D565" t="s">
        <v>2465</v>
      </c>
      <c r="E565" t="s">
        <v>1551</v>
      </c>
      <c r="F565" t="s">
        <v>2466</v>
      </c>
      <c r="G565" t="s">
        <v>2467</v>
      </c>
      <c r="H565" t="s">
        <v>2465</v>
      </c>
      <c r="I565" t="s">
        <v>199</v>
      </c>
      <c r="J565" t="s">
        <v>2378</v>
      </c>
      <c r="M565" t="s">
        <v>2379</v>
      </c>
      <c r="N565" t="s">
        <v>2380</v>
      </c>
      <c r="O565" t="s">
        <v>1893</v>
      </c>
      <c r="P565" t="s">
        <v>2381</v>
      </c>
      <c r="Q565">
        <v>40682</v>
      </c>
      <c r="S565" t="s">
        <v>1286</v>
      </c>
      <c r="T565" t="s">
        <v>1188</v>
      </c>
      <c r="W565" t="s">
        <v>1188</v>
      </c>
    </row>
    <row r="566" spans="1:23" x14ac:dyDescent="0.25">
      <c r="A566" t="s">
        <v>24</v>
      </c>
      <c r="B566">
        <v>1280</v>
      </c>
      <c r="D566" t="s">
        <v>2468</v>
      </c>
      <c r="E566" t="s">
        <v>2469</v>
      </c>
      <c r="F566" t="s">
        <v>2040</v>
      </c>
      <c r="G566" t="s">
        <v>2470</v>
      </c>
      <c r="H566" t="s">
        <v>2468</v>
      </c>
      <c r="K566" t="s">
        <v>2471</v>
      </c>
      <c r="M566" t="s">
        <v>2472</v>
      </c>
      <c r="N566" t="s">
        <v>2473</v>
      </c>
      <c r="Q566" t="s">
        <v>2474</v>
      </c>
      <c r="S566" t="s">
        <v>2475</v>
      </c>
    </row>
    <row r="567" spans="1:23" x14ac:dyDescent="0.25">
      <c r="A567" t="s">
        <v>24</v>
      </c>
      <c r="B567">
        <v>1281</v>
      </c>
      <c r="D567" t="s">
        <v>1554</v>
      </c>
      <c r="E567" t="s">
        <v>811</v>
      </c>
      <c r="F567" t="s">
        <v>812</v>
      </c>
      <c r="G567" t="s">
        <v>2476</v>
      </c>
      <c r="H567" t="s">
        <v>1554</v>
      </c>
      <c r="I567" t="s">
        <v>2137</v>
      </c>
      <c r="J567" t="s">
        <v>1203</v>
      </c>
      <c r="K567" t="s">
        <v>2138</v>
      </c>
      <c r="L567" t="s">
        <v>2139</v>
      </c>
      <c r="M567" t="s">
        <v>2429</v>
      </c>
      <c r="N567" t="s">
        <v>2141</v>
      </c>
      <c r="O567" t="s">
        <v>2477</v>
      </c>
      <c r="P567" t="s">
        <v>2143</v>
      </c>
      <c r="Q567">
        <v>40984</v>
      </c>
      <c r="S567" t="s">
        <v>1188</v>
      </c>
      <c r="T567" t="s">
        <v>1188</v>
      </c>
      <c r="W567" t="s">
        <v>1188</v>
      </c>
    </row>
    <row r="568" spans="1:23" x14ac:dyDescent="0.25">
      <c r="A568" t="s">
        <v>24</v>
      </c>
      <c r="B568">
        <v>1282</v>
      </c>
      <c r="D568" t="s">
        <v>2478</v>
      </c>
      <c r="E568" t="s">
        <v>2479</v>
      </c>
      <c r="F568" t="s">
        <v>2480</v>
      </c>
      <c r="H568" t="s">
        <v>2478</v>
      </c>
      <c r="I568" t="s">
        <v>2086</v>
      </c>
      <c r="K568" t="s">
        <v>2087</v>
      </c>
      <c r="M568" t="s">
        <v>2308</v>
      </c>
      <c r="N568" t="s">
        <v>2112</v>
      </c>
      <c r="P568" t="s">
        <v>2310</v>
      </c>
      <c r="Q568">
        <v>40466</v>
      </c>
      <c r="S568" t="s">
        <v>2115</v>
      </c>
    </row>
    <row r="569" spans="1:23" x14ac:dyDescent="0.25">
      <c r="A569" t="s">
        <v>24</v>
      </c>
      <c r="B569">
        <v>1283</v>
      </c>
      <c r="D569" t="s">
        <v>2481</v>
      </c>
      <c r="E569" t="s">
        <v>814</v>
      </c>
      <c r="F569" t="s">
        <v>2482</v>
      </c>
      <c r="H569" t="s">
        <v>2481</v>
      </c>
      <c r="I569" t="s">
        <v>2086</v>
      </c>
      <c r="K569" t="s">
        <v>2087</v>
      </c>
      <c r="M569" t="s">
        <v>2105</v>
      </c>
      <c r="N569" t="s">
        <v>2106</v>
      </c>
      <c r="O569" t="s">
        <v>2439</v>
      </c>
      <c r="P569" t="s">
        <v>2108</v>
      </c>
      <c r="Q569">
        <v>40459</v>
      </c>
      <c r="S569" t="s">
        <v>2092</v>
      </c>
    </row>
    <row r="570" spans="1:23" x14ac:dyDescent="0.25">
      <c r="A570" t="s">
        <v>24</v>
      </c>
      <c r="B570">
        <v>1284</v>
      </c>
      <c r="D570" t="s">
        <v>2483</v>
      </c>
      <c r="E570" t="s">
        <v>2484</v>
      </c>
      <c r="F570" t="s">
        <v>2485</v>
      </c>
      <c r="H570" t="s">
        <v>2483</v>
      </c>
      <c r="I570" t="s">
        <v>2137</v>
      </c>
      <c r="K570" t="s">
        <v>2486</v>
      </c>
      <c r="L570" t="s">
        <v>2487</v>
      </c>
      <c r="M570" t="s">
        <v>2488</v>
      </c>
      <c r="O570" t="s">
        <v>2489</v>
      </c>
      <c r="Q570">
        <v>26490</v>
      </c>
      <c r="S570" t="s">
        <v>119</v>
      </c>
    </row>
    <row r="571" spans="1:23" x14ac:dyDescent="0.25">
      <c r="A571" t="s">
        <v>24</v>
      </c>
      <c r="B571">
        <v>1285</v>
      </c>
      <c r="D571" t="s">
        <v>2490</v>
      </c>
      <c r="E571" t="s">
        <v>818</v>
      </c>
      <c r="F571" t="s">
        <v>823</v>
      </c>
      <c r="H571" t="s">
        <v>2490</v>
      </c>
      <c r="I571" t="s">
        <v>2086</v>
      </c>
      <c r="K571" t="s">
        <v>2087</v>
      </c>
      <c r="M571" t="s">
        <v>2111</v>
      </c>
      <c r="N571" t="s">
        <v>2112</v>
      </c>
      <c r="O571" t="s">
        <v>2491</v>
      </c>
      <c r="P571" t="s">
        <v>2114</v>
      </c>
      <c r="Q571">
        <v>40466</v>
      </c>
      <c r="S571" t="s">
        <v>2115</v>
      </c>
    </row>
    <row r="572" spans="1:23" x14ac:dyDescent="0.25">
      <c r="A572" t="s">
        <v>24</v>
      </c>
      <c r="B572">
        <v>1286</v>
      </c>
      <c r="D572" t="s">
        <v>2492</v>
      </c>
      <c r="E572" t="s">
        <v>818</v>
      </c>
      <c r="F572" t="s">
        <v>2493</v>
      </c>
      <c r="H572" t="s">
        <v>2492</v>
      </c>
      <c r="I572" t="s">
        <v>2086</v>
      </c>
      <c r="K572" t="s">
        <v>2087</v>
      </c>
      <c r="M572" t="s">
        <v>2096</v>
      </c>
      <c r="N572" t="s">
        <v>2097</v>
      </c>
      <c r="O572" t="s">
        <v>2098</v>
      </c>
      <c r="P572" t="s">
        <v>2099</v>
      </c>
      <c r="Q572">
        <v>40459</v>
      </c>
      <c r="S572" t="s">
        <v>2092</v>
      </c>
    </row>
    <row r="573" spans="1:23" x14ac:dyDescent="0.25">
      <c r="A573" t="s">
        <v>24</v>
      </c>
      <c r="B573">
        <v>1287</v>
      </c>
      <c r="D573" t="s">
        <v>1624</v>
      </c>
      <c r="E573" t="s">
        <v>818</v>
      </c>
      <c r="F573" t="s">
        <v>1625</v>
      </c>
      <c r="G573" t="s">
        <v>2494</v>
      </c>
      <c r="H573" t="s">
        <v>1624</v>
      </c>
      <c r="I573" t="s">
        <v>2137</v>
      </c>
      <c r="J573" t="s">
        <v>1203</v>
      </c>
      <c r="K573" t="s">
        <v>2495</v>
      </c>
      <c r="L573" t="s">
        <v>2496</v>
      </c>
      <c r="M573" t="s">
        <v>2497</v>
      </c>
      <c r="N573" t="s">
        <v>2498</v>
      </c>
      <c r="O573" t="s">
        <v>2499</v>
      </c>
      <c r="Q573">
        <v>22197</v>
      </c>
      <c r="S573" t="s">
        <v>175</v>
      </c>
      <c r="W573" t="s">
        <v>175</v>
      </c>
    </row>
    <row r="574" spans="1:23" x14ac:dyDescent="0.25">
      <c r="A574" t="s">
        <v>24</v>
      </c>
      <c r="B574">
        <v>1288</v>
      </c>
      <c r="D574" t="s">
        <v>1624</v>
      </c>
      <c r="E574" t="s">
        <v>818</v>
      </c>
      <c r="F574" t="s">
        <v>1625</v>
      </c>
      <c r="G574" t="s">
        <v>2494</v>
      </c>
      <c r="H574" t="s">
        <v>1624</v>
      </c>
      <c r="I574" t="s">
        <v>2137</v>
      </c>
      <c r="J574" t="s">
        <v>1203</v>
      </c>
      <c r="K574" t="s">
        <v>2495</v>
      </c>
      <c r="L574" t="s">
        <v>2500</v>
      </c>
      <c r="M574" t="s">
        <v>2501</v>
      </c>
      <c r="N574" t="s">
        <v>1877</v>
      </c>
      <c r="O574" t="s">
        <v>2365</v>
      </c>
      <c r="Q574">
        <v>15190</v>
      </c>
      <c r="S574" t="s">
        <v>2203</v>
      </c>
      <c r="W574" t="s">
        <v>2203</v>
      </c>
    </row>
    <row r="575" spans="1:23" x14ac:dyDescent="0.25">
      <c r="A575" t="s">
        <v>24</v>
      </c>
      <c r="B575">
        <v>1289</v>
      </c>
      <c r="D575" t="s">
        <v>2502</v>
      </c>
      <c r="E575" t="s">
        <v>818</v>
      </c>
      <c r="F575" t="s">
        <v>2503</v>
      </c>
      <c r="H575" t="s">
        <v>2502</v>
      </c>
      <c r="I575" t="s">
        <v>2086</v>
      </c>
      <c r="K575" t="s">
        <v>2087</v>
      </c>
      <c r="M575" t="s">
        <v>2096</v>
      </c>
      <c r="N575" t="s">
        <v>2097</v>
      </c>
      <c r="O575" t="s">
        <v>2098</v>
      </c>
      <c r="P575" t="s">
        <v>2099</v>
      </c>
      <c r="Q575">
        <v>40459</v>
      </c>
      <c r="S575" t="s">
        <v>2092</v>
      </c>
    </row>
    <row r="576" spans="1:23" x14ac:dyDescent="0.25">
      <c r="A576" t="s">
        <v>24</v>
      </c>
      <c r="B576">
        <v>1290</v>
      </c>
      <c r="D576" t="s">
        <v>2504</v>
      </c>
      <c r="E576" t="s">
        <v>818</v>
      </c>
      <c r="F576" t="s">
        <v>2505</v>
      </c>
      <c r="H576" t="s">
        <v>2504</v>
      </c>
      <c r="I576" t="s">
        <v>2086</v>
      </c>
      <c r="K576" t="s">
        <v>2087</v>
      </c>
      <c r="M576" t="s">
        <v>2111</v>
      </c>
      <c r="N576" t="s">
        <v>2112</v>
      </c>
      <c r="O576" t="s">
        <v>2113</v>
      </c>
      <c r="P576" t="s">
        <v>2114</v>
      </c>
      <c r="Q576">
        <v>40466</v>
      </c>
      <c r="S576" t="s">
        <v>2115</v>
      </c>
    </row>
    <row r="577" spans="1:24" x14ac:dyDescent="0.25">
      <c r="A577" t="s">
        <v>24</v>
      </c>
      <c r="B577">
        <v>1291</v>
      </c>
      <c r="D577" t="s">
        <v>2506</v>
      </c>
      <c r="E577" t="s">
        <v>818</v>
      </c>
      <c r="F577" t="s">
        <v>2507</v>
      </c>
      <c r="G577" t="s">
        <v>2508</v>
      </c>
      <c r="H577" t="s">
        <v>2506</v>
      </c>
      <c r="I577" t="s">
        <v>2137</v>
      </c>
      <c r="J577" t="s">
        <v>1203</v>
      </c>
      <c r="K577" t="s">
        <v>2138</v>
      </c>
      <c r="L577" t="s">
        <v>2509</v>
      </c>
      <c r="M577" t="s">
        <v>2175</v>
      </c>
      <c r="N577" t="s">
        <v>2510</v>
      </c>
      <c r="O577" t="s">
        <v>2085</v>
      </c>
      <c r="P577" t="s">
        <v>2177</v>
      </c>
      <c r="Q577">
        <v>40966</v>
      </c>
      <c r="S577" t="s">
        <v>1188</v>
      </c>
      <c r="T577" t="s">
        <v>1188</v>
      </c>
      <c r="W577" t="s">
        <v>1188</v>
      </c>
    </row>
    <row r="578" spans="1:24" x14ac:dyDescent="0.25">
      <c r="A578" t="s">
        <v>24</v>
      </c>
      <c r="B578">
        <v>1292</v>
      </c>
      <c r="D578" t="s">
        <v>2511</v>
      </c>
      <c r="E578" t="s">
        <v>818</v>
      </c>
      <c r="F578" t="s">
        <v>1647</v>
      </c>
      <c r="G578" t="s">
        <v>2512</v>
      </c>
      <c r="H578" t="s">
        <v>2511</v>
      </c>
      <c r="M578" t="s">
        <v>2245</v>
      </c>
      <c r="S578" t="s">
        <v>180</v>
      </c>
    </row>
    <row r="579" spans="1:24" x14ac:dyDescent="0.25">
      <c r="A579" t="s">
        <v>24</v>
      </c>
      <c r="B579">
        <v>1293</v>
      </c>
      <c r="D579" t="s">
        <v>2513</v>
      </c>
      <c r="E579" t="s">
        <v>818</v>
      </c>
      <c r="F579" t="s">
        <v>2514</v>
      </c>
      <c r="H579" t="s">
        <v>2513</v>
      </c>
      <c r="I579" t="s">
        <v>2137</v>
      </c>
      <c r="J579" t="s">
        <v>1242</v>
      </c>
      <c r="K579" t="s">
        <v>2486</v>
      </c>
      <c r="L579" t="s">
        <v>2515</v>
      </c>
      <c r="M579" t="s">
        <v>2516</v>
      </c>
      <c r="N579" t="s">
        <v>2517</v>
      </c>
      <c r="O579" t="s">
        <v>912</v>
      </c>
      <c r="P579" t="s">
        <v>2518</v>
      </c>
      <c r="Q579">
        <v>40564</v>
      </c>
      <c r="S579" t="s">
        <v>2519</v>
      </c>
      <c r="T579" t="s">
        <v>1188</v>
      </c>
      <c r="W579" t="s">
        <v>1188</v>
      </c>
    </row>
    <row r="580" spans="1:24" x14ac:dyDescent="0.25">
      <c r="A580" t="s">
        <v>24</v>
      </c>
      <c r="B580">
        <v>1294</v>
      </c>
      <c r="D580" t="s">
        <v>2520</v>
      </c>
      <c r="E580" t="s">
        <v>818</v>
      </c>
      <c r="F580" t="s">
        <v>2521</v>
      </c>
      <c r="H580" t="s">
        <v>2520</v>
      </c>
      <c r="I580" t="s">
        <v>2086</v>
      </c>
      <c r="K580" t="s">
        <v>2087</v>
      </c>
      <c r="M580" t="s">
        <v>2096</v>
      </c>
      <c r="N580" t="s">
        <v>2097</v>
      </c>
      <c r="O580" t="s">
        <v>2098</v>
      </c>
      <c r="P580" t="s">
        <v>2099</v>
      </c>
      <c r="Q580">
        <v>40459</v>
      </c>
      <c r="S580" t="s">
        <v>2092</v>
      </c>
    </row>
    <row r="581" spans="1:24" x14ac:dyDescent="0.25">
      <c r="A581" t="s">
        <v>24</v>
      </c>
      <c r="B581">
        <v>1295</v>
      </c>
      <c r="D581" t="s">
        <v>2522</v>
      </c>
      <c r="E581" t="s">
        <v>818</v>
      </c>
      <c r="F581" t="s">
        <v>2523</v>
      </c>
      <c r="H581" t="s">
        <v>2522</v>
      </c>
      <c r="I581" t="s">
        <v>2086</v>
      </c>
      <c r="K581" t="s">
        <v>2087</v>
      </c>
      <c r="M581" t="s">
        <v>2096</v>
      </c>
      <c r="N581" t="s">
        <v>2126</v>
      </c>
      <c r="O581" t="s">
        <v>2127</v>
      </c>
      <c r="P581" t="s">
        <v>2424</v>
      </c>
      <c r="Q581">
        <v>40459</v>
      </c>
      <c r="S581" t="s">
        <v>2092</v>
      </c>
    </row>
    <row r="582" spans="1:24" x14ac:dyDescent="0.25">
      <c r="A582" t="s">
        <v>24</v>
      </c>
      <c r="B582">
        <v>1296</v>
      </c>
      <c r="D582" t="s">
        <v>2524</v>
      </c>
      <c r="E582" t="s">
        <v>818</v>
      </c>
      <c r="F582" t="s">
        <v>2525</v>
      </c>
      <c r="H582" t="s">
        <v>2524</v>
      </c>
      <c r="I582" t="s">
        <v>2086</v>
      </c>
      <c r="K582" t="s">
        <v>2087</v>
      </c>
      <c r="M582" t="s">
        <v>2096</v>
      </c>
      <c r="N582" t="s">
        <v>2126</v>
      </c>
      <c r="O582" t="s">
        <v>2294</v>
      </c>
      <c r="P582" t="s">
        <v>2424</v>
      </c>
      <c r="Q582">
        <v>40459</v>
      </c>
      <c r="S582" t="s">
        <v>2092</v>
      </c>
    </row>
    <row r="583" spans="1:24" x14ac:dyDescent="0.25">
      <c r="A583" t="s">
        <v>24</v>
      </c>
      <c r="B583">
        <v>1297</v>
      </c>
      <c r="D583" t="s">
        <v>2526</v>
      </c>
      <c r="E583" t="s">
        <v>818</v>
      </c>
      <c r="F583" t="s">
        <v>1853</v>
      </c>
      <c r="H583" t="s">
        <v>2526</v>
      </c>
      <c r="I583" t="s">
        <v>2086</v>
      </c>
      <c r="K583" t="s">
        <v>2087</v>
      </c>
      <c r="M583" t="s">
        <v>2111</v>
      </c>
      <c r="N583" t="s">
        <v>2112</v>
      </c>
      <c r="O583" t="s">
        <v>2319</v>
      </c>
      <c r="P583" t="s">
        <v>2114</v>
      </c>
      <c r="Q583">
        <v>40466</v>
      </c>
      <c r="S583" t="s">
        <v>2115</v>
      </c>
    </row>
    <row r="584" spans="1:24" x14ac:dyDescent="0.25">
      <c r="A584" t="s">
        <v>24</v>
      </c>
      <c r="B584">
        <v>1298</v>
      </c>
      <c r="D584" t="s">
        <v>2527</v>
      </c>
      <c r="E584" t="s">
        <v>818</v>
      </c>
      <c r="F584" t="s">
        <v>67</v>
      </c>
      <c r="H584" t="s">
        <v>2527</v>
      </c>
      <c r="J584" t="s">
        <v>2528</v>
      </c>
      <c r="K584" t="s">
        <v>2529</v>
      </c>
      <c r="Q584" t="s">
        <v>2530</v>
      </c>
      <c r="S584" t="s">
        <v>2531</v>
      </c>
      <c r="W584" t="s">
        <v>2343</v>
      </c>
    </row>
    <row r="585" spans="1:24" x14ac:dyDescent="0.25">
      <c r="A585" t="s">
        <v>24</v>
      </c>
      <c r="B585">
        <v>1299</v>
      </c>
      <c r="D585" t="s">
        <v>2532</v>
      </c>
      <c r="E585" t="s">
        <v>1710</v>
      </c>
      <c r="F585" t="s">
        <v>67</v>
      </c>
      <c r="H585" t="s">
        <v>1710</v>
      </c>
      <c r="I585" t="s">
        <v>2086</v>
      </c>
      <c r="K585" t="s">
        <v>2087</v>
      </c>
      <c r="M585" t="s">
        <v>2096</v>
      </c>
      <c r="N585" t="s">
        <v>2097</v>
      </c>
      <c r="O585" t="s">
        <v>2098</v>
      </c>
      <c r="P585" t="s">
        <v>2099</v>
      </c>
      <c r="Q585">
        <v>40459</v>
      </c>
      <c r="S585" t="s">
        <v>2092</v>
      </c>
    </row>
    <row r="586" spans="1:24" x14ac:dyDescent="0.25">
      <c r="A586" t="s">
        <v>24</v>
      </c>
      <c r="B586">
        <v>1300</v>
      </c>
      <c r="D586" t="s">
        <v>2533</v>
      </c>
      <c r="E586" t="s">
        <v>1733</v>
      </c>
      <c r="F586" t="s">
        <v>2534</v>
      </c>
      <c r="G586" t="s">
        <v>2166</v>
      </c>
      <c r="H586" t="s">
        <v>2533</v>
      </c>
      <c r="I586" t="s">
        <v>1253</v>
      </c>
      <c r="J586" t="s">
        <v>2535</v>
      </c>
      <c r="K586" t="s">
        <v>2536</v>
      </c>
      <c r="L586" t="s">
        <v>1396</v>
      </c>
      <c r="M586" t="s">
        <v>2537</v>
      </c>
      <c r="N586" t="s">
        <v>2538</v>
      </c>
      <c r="O586" t="s">
        <v>1374</v>
      </c>
      <c r="P586" t="s">
        <v>2539</v>
      </c>
      <c r="Q586">
        <v>40722</v>
      </c>
      <c r="S586" t="s">
        <v>1286</v>
      </c>
      <c r="T586" t="s">
        <v>1188</v>
      </c>
      <c r="W586" t="s">
        <v>1188</v>
      </c>
    </row>
    <row r="587" spans="1:24" x14ac:dyDescent="0.25">
      <c r="A587" t="s">
        <v>24</v>
      </c>
      <c r="B587">
        <v>1301</v>
      </c>
      <c r="D587" t="s">
        <v>2540</v>
      </c>
      <c r="E587" t="s">
        <v>2541</v>
      </c>
      <c r="F587" t="s">
        <v>2542</v>
      </c>
      <c r="H587" t="s">
        <v>2540</v>
      </c>
      <c r="I587" t="s">
        <v>2086</v>
      </c>
      <c r="K587" t="s">
        <v>2087</v>
      </c>
      <c r="M587" t="s">
        <v>2096</v>
      </c>
      <c r="N587" t="s">
        <v>2543</v>
      </c>
      <c r="O587" t="s">
        <v>2544</v>
      </c>
      <c r="P587" t="s">
        <v>2545</v>
      </c>
      <c r="Q587">
        <v>40459</v>
      </c>
      <c r="S587" t="s">
        <v>2092</v>
      </c>
      <c r="T587" t="s">
        <v>2092</v>
      </c>
      <c r="W587" t="s">
        <v>2092</v>
      </c>
    </row>
    <row r="588" spans="1:24" x14ac:dyDescent="0.25">
      <c r="A588" t="s">
        <v>24</v>
      </c>
      <c r="B588">
        <v>1302</v>
      </c>
      <c r="D588" t="s">
        <v>2546</v>
      </c>
      <c r="E588" t="s">
        <v>847</v>
      </c>
      <c r="F588" t="s">
        <v>2547</v>
      </c>
      <c r="H588" t="s">
        <v>2548</v>
      </c>
      <c r="I588" t="s">
        <v>2086</v>
      </c>
      <c r="K588" t="s">
        <v>2549</v>
      </c>
      <c r="M588" t="s">
        <v>2550</v>
      </c>
      <c r="N588" t="s">
        <v>2551</v>
      </c>
      <c r="O588" t="s">
        <v>2552</v>
      </c>
      <c r="P588" t="s">
        <v>2553</v>
      </c>
      <c r="Q588">
        <v>40466</v>
      </c>
      <c r="S588" t="s">
        <v>2115</v>
      </c>
      <c r="W588" t="s">
        <v>2092</v>
      </c>
    </row>
    <row r="589" spans="1:24" x14ac:dyDescent="0.25">
      <c r="A589" t="s">
        <v>24</v>
      </c>
      <c r="B589">
        <v>1303</v>
      </c>
      <c r="D589" t="s">
        <v>2554</v>
      </c>
      <c r="E589" t="s">
        <v>847</v>
      </c>
      <c r="F589" t="s">
        <v>970</v>
      </c>
      <c r="G589" t="s">
        <v>2555</v>
      </c>
      <c r="H589" t="s">
        <v>2554</v>
      </c>
      <c r="I589" t="s">
        <v>2137</v>
      </c>
      <c r="J589" t="s">
        <v>2556</v>
      </c>
      <c r="K589" t="s">
        <v>2557</v>
      </c>
      <c r="L589" t="s">
        <v>2558</v>
      </c>
      <c r="M589" t="s">
        <v>2559</v>
      </c>
      <c r="N589" t="s">
        <v>2560</v>
      </c>
      <c r="O589" t="s">
        <v>2561</v>
      </c>
      <c r="Q589">
        <v>39350</v>
      </c>
      <c r="S589" t="s">
        <v>789</v>
      </c>
      <c r="T589" t="s">
        <v>789</v>
      </c>
      <c r="W589" t="s">
        <v>789</v>
      </c>
    </row>
    <row r="590" spans="1:24" x14ac:dyDescent="0.25">
      <c r="A590" t="s">
        <v>24</v>
      </c>
      <c r="B590">
        <v>1304</v>
      </c>
      <c r="D590" t="s">
        <v>2562</v>
      </c>
      <c r="E590" t="s">
        <v>847</v>
      </c>
      <c r="F590" t="s">
        <v>2563</v>
      </c>
      <c r="H590" t="s">
        <v>2564</v>
      </c>
      <c r="I590" t="s">
        <v>2137</v>
      </c>
      <c r="J590" t="s">
        <v>2296</v>
      </c>
      <c r="K590" t="s">
        <v>2565</v>
      </c>
      <c r="L590" t="s">
        <v>2297</v>
      </c>
      <c r="M590" t="s">
        <v>2566</v>
      </c>
      <c r="N590" t="s">
        <v>2567</v>
      </c>
      <c r="O590" t="s">
        <v>2568</v>
      </c>
      <c r="Q590">
        <v>39650</v>
      </c>
      <c r="S590" t="s">
        <v>789</v>
      </c>
      <c r="T590" t="s">
        <v>789</v>
      </c>
      <c r="U590" t="s">
        <v>1188</v>
      </c>
      <c r="W590" t="s">
        <v>789</v>
      </c>
      <c r="X590" t="s">
        <v>2569</v>
      </c>
    </row>
    <row r="591" spans="1:24" x14ac:dyDescent="0.25">
      <c r="A591" t="s">
        <v>24</v>
      </c>
      <c r="B591">
        <v>1305</v>
      </c>
      <c r="D591" t="s">
        <v>2570</v>
      </c>
      <c r="E591" t="s">
        <v>847</v>
      </c>
      <c r="F591" t="s">
        <v>2563</v>
      </c>
      <c r="G591" t="s">
        <v>2571</v>
      </c>
      <c r="H591" t="s">
        <v>2570</v>
      </c>
      <c r="I591" t="s">
        <v>2137</v>
      </c>
      <c r="J591" t="s">
        <v>2572</v>
      </c>
      <c r="K591" t="s">
        <v>2138</v>
      </c>
      <c r="M591" t="s">
        <v>2573</v>
      </c>
      <c r="N591" t="s">
        <v>2574</v>
      </c>
      <c r="O591" t="s">
        <v>2575</v>
      </c>
      <c r="Q591">
        <v>35605</v>
      </c>
      <c r="S591" t="s">
        <v>2163</v>
      </c>
      <c r="T591" t="s">
        <v>2576</v>
      </c>
      <c r="W591" t="s">
        <v>2163</v>
      </c>
    </row>
    <row r="592" spans="1:24" x14ac:dyDescent="0.25">
      <c r="A592" t="s">
        <v>24</v>
      </c>
      <c r="B592">
        <v>1306</v>
      </c>
      <c r="D592" t="s">
        <v>2577</v>
      </c>
      <c r="E592" t="s">
        <v>847</v>
      </c>
      <c r="F592" t="s">
        <v>2578</v>
      </c>
      <c r="H592" t="s">
        <v>2577</v>
      </c>
      <c r="I592" t="s">
        <v>2086</v>
      </c>
      <c r="K592" t="s">
        <v>2549</v>
      </c>
      <c r="M592" t="s">
        <v>2579</v>
      </c>
      <c r="N592" t="s">
        <v>2458</v>
      </c>
      <c r="O592" t="s">
        <v>2580</v>
      </c>
      <c r="P592" t="s">
        <v>2581</v>
      </c>
      <c r="Q592">
        <v>40466</v>
      </c>
      <c r="S592" t="s">
        <v>2115</v>
      </c>
      <c r="W592" t="s">
        <v>2092</v>
      </c>
    </row>
    <row r="593" spans="1:24" x14ac:dyDescent="0.25">
      <c r="A593" t="s">
        <v>24</v>
      </c>
      <c r="B593">
        <v>1307</v>
      </c>
      <c r="D593" t="s">
        <v>850</v>
      </c>
      <c r="E593" t="s">
        <v>847</v>
      </c>
      <c r="F593" t="s">
        <v>67</v>
      </c>
      <c r="H593" t="s">
        <v>850</v>
      </c>
      <c r="I593" t="s">
        <v>2137</v>
      </c>
      <c r="L593" t="s">
        <v>2582</v>
      </c>
      <c r="M593" t="s">
        <v>2583</v>
      </c>
      <c r="O593" t="s">
        <v>2584</v>
      </c>
      <c r="Q593">
        <v>36818</v>
      </c>
      <c r="S593" t="s">
        <v>2585</v>
      </c>
    </row>
    <row r="594" spans="1:24" x14ac:dyDescent="0.25">
      <c r="A594" t="s">
        <v>24</v>
      </c>
      <c r="B594">
        <v>1308</v>
      </c>
      <c r="D594" t="s">
        <v>856</v>
      </c>
      <c r="E594" t="s">
        <v>853</v>
      </c>
      <c r="F594" t="s">
        <v>854</v>
      </c>
      <c r="G594" t="s">
        <v>855</v>
      </c>
      <c r="H594" t="s">
        <v>856</v>
      </c>
      <c r="I594" t="s">
        <v>2137</v>
      </c>
      <c r="J594" t="s">
        <v>2586</v>
      </c>
      <c r="L594" t="s">
        <v>2362</v>
      </c>
      <c r="M594" t="s">
        <v>2363</v>
      </c>
      <c r="N594" t="s">
        <v>2364</v>
      </c>
      <c r="O594" t="s">
        <v>2365</v>
      </c>
      <c r="Q594">
        <v>15823</v>
      </c>
      <c r="S594" t="s">
        <v>167</v>
      </c>
      <c r="W594" t="s">
        <v>167</v>
      </c>
    </row>
    <row r="595" spans="1:24" x14ac:dyDescent="0.25">
      <c r="A595" t="s">
        <v>24</v>
      </c>
      <c r="B595">
        <v>1309</v>
      </c>
      <c r="D595" t="s">
        <v>856</v>
      </c>
      <c r="E595" t="s">
        <v>853</v>
      </c>
      <c r="F595" t="s">
        <v>854</v>
      </c>
      <c r="G595" t="s">
        <v>855</v>
      </c>
      <c r="H595" t="s">
        <v>856</v>
      </c>
      <c r="I595" t="s">
        <v>2137</v>
      </c>
      <c r="J595" t="s">
        <v>2586</v>
      </c>
      <c r="L595" t="s">
        <v>2362</v>
      </c>
      <c r="M595" t="s">
        <v>2363</v>
      </c>
      <c r="N595" t="s">
        <v>2364</v>
      </c>
      <c r="O595" t="s">
        <v>2365</v>
      </c>
      <c r="Q595">
        <v>15823</v>
      </c>
      <c r="S595" t="s">
        <v>167</v>
      </c>
      <c r="W595" t="s">
        <v>167</v>
      </c>
    </row>
    <row r="596" spans="1:24" x14ac:dyDescent="0.25">
      <c r="A596" t="s">
        <v>24</v>
      </c>
      <c r="B596">
        <v>1310</v>
      </c>
      <c r="D596" t="s">
        <v>866</v>
      </c>
      <c r="E596" t="s">
        <v>867</v>
      </c>
      <c r="F596" t="s">
        <v>868</v>
      </c>
      <c r="G596" t="s">
        <v>528</v>
      </c>
      <c r="H596" t="s">
        <v>866</v>
      </c>
      <c r="I596" t="s">
        <v>732</v>
      </c>
      <c r="J596" t="s">
        <v>2587</v>
      </c>
      <c r="M596" t="s">
        <v>2588</v>
      </c>
      <c r="Q596" t="s">
        <v>2589</v>
      </c>
      <c r="S596" t="s">
        <v>2590</v>
      </c>
      <c r="T596" t="s">
        <v>2591</v>
      </c>
    </row>
    <row r="597" spans="1:24" x14ac:dyDescent="0.25">
      <c r="A597" t="s">
        <v>24</v>
      </c>
      <c r="B597">
        <v>1311</v>
      </c>
      <c r="D597" t="s">
        <v>2592</v>
      </c>
      <c r="E597" t="s">
        <v>867</v>
      </c>
      <c r="F597" t="s">
        <v>67</v>
      </c>
      <c r="H597" t="s">
        <v>2592</v>
      </c>
      <c r="I597" t="s">
        <v>1460</v>
      </c>
      <c r="J597" t="s">
        <v>2593</v>
      </c>
      <c r="K597" t="s">
        <v>2594</v>
      </c>
      <c r="M597" t="s">
        <v>2595</v>
      </c>
      <c r="N597" t="s">
        <v>2596</v>
      </c>
      <c r="Q597">
        <v>33833</v>
      </c>
      <c r="S597" t="s">
        <v>112</v>
      </c>
    </row>
    <row r="598" spans="1:24" x14ac:dyDescent="0.25">
      <c r="A598" t="s">
        <v>24</v>
      </c>
      <c r="B598">
        <v>1312</v>
      </c>
      <c r="D598" t="s">
        <v>2597</v>
      </c>
      <c r="E598" t="s">
        <v>2598</v>
      </c>
      <c r="F598" t="s">
        <v>2599</v>
      </c>
      <c r="H598" t="s">
        <v>2597</v>
      </c>
      <c r="I598" t="s">
        <v>2086</v>
      </c>
      <c r="K598" t="s">
        <v>2549</v>
      </c>
      <c r="M598" t="s">
        <v>2600</v>
      </c>
      <c r="N598" t="s">
        <v>2112</v>
      </c>
      <c r="O598" t="s">
        <v>2113</v>
      </c>
      <c r="P598" t="s">
        <v>2601</v>
      </c>
      <c r="Q598">
        <v>40466</v>
      </c>
      <c r="S598" t="s">
        <v>2115</v>
      </c>
    </row>
    <row r="599" spans="1:24" x14ac:dyDescent="0.25">
      <c r="A599" t="s">
        <v>24</v>
      </c>
      <c r="B599">
        <v>1313</v>
      </c>
      <c r="D599" t="s">
        <v>2602</v>
      </c>
      <c r="E599" t="s">
        <v>2598</v>
      </c>
      <c r="F599" t="s">
        <v>2603</v>
      </c>
      <c r="H599" t="s">
        <v>2602</v>
      </c>
      <c r="I599" t="s">
        <v>2086</v>
      </c>
      <c r="K599" t="s">
        <v>2549</v>
      </c>
      <c r="M599" t="s">
        <v>2600</v>
      </c>
      <c r="N599" t="s">
        <v>2112</v>
      </c>
      <c r="O599" t="s">
        <v>2113</v>
      </c>
      <c r="P599" t="s">
        <v>2601</v>
      </c>
      <c r="Q599">
        <v>40466</v>
      </c>
      <c r="S599" t="s">
        <v>2115</v>
      </c>
    </row>
    <row r="600" spans="1:24" x14ac:dyDescent="0.25">
      <c r="A600" t="s">
        <v>24</v>
      </c>
      <c r="B600">
        <v>1314</v>
      </c>
      <c r="D600" t="s">
        <v>2604</v>
      </c>
      <c r="E600" t="s">
        <v>2605</v>
      </c>
      <c r="F600" t="s">
        <v>2606</v>
      </c>
      <c r="H600" t="s">
        <v>2604</v>
      </c>
      <c r="I600" t="s">
        <v>2086</v>
      </c>
      <c r="K600" t="s">
        <v>2549</v>
      </c>
      <c r="M600" t="s">
        <v>2579</v>
      </c>
      <c r="N600" t="s">
        <v>2607</v>
      </c>
      <c r="O600" t="s">
        <v>2608</v>
      </c>
      <c r="P600" t="s">
        <v>2581</v>
      </c>
      <c r="Q600">
        <v>40466</v>
      </c>
      <c r="S600" t="s">
        <v>2115</v>
      </c>
    </row>
    <row r="601" spans="1:24" x14ac:dyDescent="0.25">
      <c r="A601" t="s">
        <v>24</v>
      </c>
      <c r="B601">
        <v>1315</v>
      </c>
      <c r="D601" t="s">
        <v>2609</v>
      </c>
      <c r="E601" t="s">
        <v>2605</v>
      </c>
      <c r="F601" t="s">
        <v>2610</v>
      </c>
      <c r="H601" t="s">
        <v>2609</v>
      </c>
      <c r="I601" t="s">
        <v>2086</v>
      </c>
      <c r="K601" t="s">
        <v>2549</v>
      </c>
      <c r="M601" t="s">
        <v>2600</v>
      </c>
      <c r="N601" t="s">
        <v>2112</v>
      </c>
      <c r="O601" t="s">
        <v>2611</v>
      </c>
      <c r="P601" t="s">
        <v>2601</v>
      </c>
      <c r="Q601">
        <v>40466</v>
      </c>
      <c r="S601" t="s">
        <v>2115</v>
      </c>
    </row>
    <row r="602" spans="1:24" x14ac:dyDescent="0.25">
      <c r="A602" t="s">
        <v>24</v>
      </c>
      <c r="B602">
        <v>1316</v>
      </c>
      <c r="D602" t="s">
        <v>1802</v>
      </c>
      <c r="E602" t="s">
        <v>890</v>
      </c>
      <c r="F602" t="s">
        <v>1803</v>
      </c>
      <c r="G602" t="s">
        <v>2612</v>
      </c>
      <c r="H602" t="s">
        <v>1802</v>
      </c>
      <c r="I602" t="s">
        <v>2137</v>
      </c>
      <c r="J602" t="s">
        <v>1279</v>
      </c>
      <c r="K602" t="s">
        <v>2613</v>
      </c>
      <c r="L602" t="s">
        <v>2151</v>
      </c>
      <c r="M602" t="s">
        <v>2614</v>
      </c>
      <c r="N602" t="s">
        <v>1239</v>
      </c>
      <c r="O602" t="s">
        <v>2615</v>
      </c>
      <c r="P602" t="s">
        <v>2616</v>
      </c>
      <c r="Q602">
        <v>41021</v>
      </c>
      <c r="S602" t="s">
        <v>1286</v>
      </c>
      <c r="T602" t="s">
        <v>1188</v>
      </c>
      <c r="W602" t="s">
        <v>1188</v>
      </c>
      <c r="X602" t="s">
        <v>2617</v>
      </c>
    </row>
    <row r="603" spans="1:24" x14ac:dyDescent="0.25">
      <c r="A603" t="s">
        <v>24</v>
      </c>
      <c r="B603">
        <v>1317</v>
      </c>
      <c r="D603" t="s">
        <v>2618</v>
      </c>
      <c r="E603" t="s">
        <v>906</v>
      </c>
      <c r="F603" t="s">
        <v>2619</v>
      </c>
      <c r="H603" t="s">
        <v>2618</v>
      </c>
      <c r="I603" t="s">
        <v>2189</v>
      </c>
      <c r="J603" t="s">
        <v>2190</v>
      </c>
      <c r="K603" t="s">
        <v>2620</v>
      </c>
      <c r="M603" t="s">
        <v>2621</v>
      </c>
      <c r="N603" t="s">
        <v>2622</v>
      </c>
      <c r="P603" t="s">
        <v>2623</v>
      </c>
      <c r="Q603">
        <v>36352</v>
      </c>
      <c r="S603" t="s">
        <v>2197</v>
      </c>
    </row>
    <row r="604" spans="1:24" x14ac:dyDescent="0.25">
      <c r="A604" t="s">
        <v>24</v>
      </c>
      <c r="B604">
        <v>1318</v>
      </c>
      <c r="D604" t="s">
        <v>909</v>
      </c>
      <c r="E604" t="s">
        <v>906</v>
      </c>
      <c r="F604" t="s">
        <v>907</v>
      </c>
      <c r="G604" t="s">
        <v>908</v>
      </c>
      <c r="H604" t="s">
        <v>909</v>
      </c>
      <c r="I604" t="s">
        <v>27</v>
      </c>
      <c r="K604" t="s">
        <v>2624</v>
      </c>
      <c r="M604" t="s">
        <v>2625</v>
      </c>
      <c r="N604" t="s">
        <v>2626</v>
      </c>
      <c r="O604" t="s">
        <v>912</v>
      </c>
      <c r="P604" t="s">
        <v>2627</v>
      </c>
      <c r="Q604">
        <v>39263</v>
      </c>
      <c r="S604" t="s">
        <v>2628</v>
      </c>
    </row>
    <row r="605" spans="1:24" x14ac:dyDescent="0.25">
      <c r="A605" t="s">
        <v>24</v>
      </c>
      <c r="B605">
        <v>1319</v>
      </c>
      <c r="D605" t="s">
        <v>2629</v>
      </c>
      <c r="E605" t="s">
        <v>919</v>
      </c>
      <c r="F605" t="s">
        <v>1853</v>
      </c>
      <c r="G605" t="s">
        <v>2630</v>
      </c>
      <c r="H605" t="s">
        <v>2629</v>
      </c>
      <c r="I605" t="s">
        <v>2137</v>
      </c>
      <c r="J605" t="s">
        <v>1203</v>
      </c>
      <c r="K605" t="s">
        <v>2631</v>
      </c>
      <c r="L605" t="s">
        <v>1947</v>
      </c>
      <c r="M605" t="s">
        <v>2632</v>
      </c>
      <c r="N605" t="s">
        <v>1851</v>
      </c>
      <c r="O605" t="s">
        <v>912</v>
      </c>
      <c r="P605" t="s">
        <v>2633</v>
      </c>
      <c r="Q605">
        <v>41008</v>
      </c>
      <c r="S605" t="s">
        <v>1188</v>
      </c>
      <c r="T605" t="s">
        <v>1188</v>
      </c>
      <c r="W605" t="s">
        <v>1188</v>
      </c>
      <c r="X605" t="s">
        <v>2634</v>
      </c>
    </row>
    <row r="606" spans="1:24" x14ac:dyDescent="0.25">
      <c r="A606" t="s">
        <v>24</v>
      </c>
      <c r="B606">
        <v>1320</v>
      </c>
      <c r="D606" t="s">
        <v>2635</v>
      </c>
      <c r="E606" t="s">
        <v>1857</v>
      </c>
      <c r="F606" t="s">
        <v>1858</v>
      </c>
      <c r="H606" t="s">
        <v>2635</v>
      </c>
      <c r="I606" t="s">
        <v>2086</v>
      </c>
      <c r="K606" t="s">
        <v>2087</v>
      </c>
      <c r="M606" t="s">
        <v>2096</v>
      </c>
      <c r="N606" t="s">
        <v>2543</v>
      </c>
      <c r="O606" t="s">
        <v>2098</v>
      </c>
      <c r="P606" t="s">
        <v>2636</v>
      </c>
      <c r="Q606">
        <v>40459</v>
      </c>
      <c r="S606" t="s">
        <v>2092</v>
      </c>
      <c r="T606" t="s">
        <v>2092</v>
      </c>
      <c r="W606" t="s">
        <v>2092</v>
      </c>
    </row>
    <row r="607" spans="1:24" x14ac:dyDescent="0.25">
      <c r="A607" t="s">
        <v>24</v>
      </c>
      <c r="B607">
        <v>1321</v>
      </c>
      <c r="D607" t="s">
        <v>5970</v>
      </c>
      <c r="E607" t="s">
        <v>798</v>
      </c>
      <c r="F607" t="s">
        <v>799</v>
      </c>
      <c r="G607" t="s">
        <v>921</v>
      </c>
      <c r="H607" t="s">
        <v>2637</v>
      </c>
      <c r="I607" t="s">
        <v>2137</v>
      </c>
      <c r="J607" t="s">
        <v>2638</v>
      </c>
      <c r="K607" t="s">
        <v>2639</v>
      </c>
      <c r="M607" t="s">
        <v>2640</v>
      </c>
      <c r="Q607">
        <v>26912</v>
      </c>
      <c r="S607" t="s">
        <v>119</v>
      </c>
    </row>
    <row r="608" spans="1:24" x14ac:dyDescent="0.25">
      <c r="A608" t="s">
        <v>24</v>
      </c>
      <c r="B608">
        <v>1322</v>
      </c>
      <c r="D608" t="s">
        <v>5972</v>
      </c>
      <c r="E608" t="s">
        <v>2069</v>
      </c>
      <c r="F608" t="s">
        <v>2641</v>
      </c>
      <c r="G608" t="s">
        <v>2642</v>
      </c>
      <c r="H608" t="s">
        <v>2643</v>
      </c>
      <c r="M608" t="s">
        <v>2129</v>
      </c>
      <c r="N608" t="s">
        <v>1425</v>
      </c>
      <c r="Q608">
        <v>26491</v>
      </c>
      <c r="V608" t="s">
        <v>2644</v>
      </c>
    </row>
    <row r="609" spans="1:24" x14ac:dyDescent="0.25">
      <c r="A609" t="s">
        <v>24</v>
      </c>
      <c r="B609">
        <v>1323</v>
      </c>
      <c r="D609" t="s">
        <v>5972</v>
      </c>
      <c r="E609" t="s">
        <v>2069</v>
      </c>
      <c r="F609" t="s">
        <v>2641</v>
      </c>
      <c r="G609" t="s">
        <v>2642</v>
      </c>
      <c r="H609" t="s">
        <v>2645</v>
      </c>
      <c r="M609" t="s">
        <v>2129</v>
      </c>
      <c r="N609" t="s">
        <v>1425</v>
      </c>
      <c r="Q609">
        <v>26491</v>
      </c>
      <c r="V609" t="s">
        <v>2644</v>
      </c>
    </row>
    <row r="610" spans="1:24" x14ac:dyDescent="0.25">
      <c r="A610" t="s">
        <v>24</v>
      </c>
      <c r="B610">
        <v>1324</v>
      </c>
      <c r="D610" t="s">
        <v>1353</v>
      </c>
      <c r="E610" t="s">
        <v>206</v>
      </c>
      <c r="F610" t="s">
        <v>1354</v>
      </c>
      <c r="G610" t="s">
        <v>2646</v>
      </c>
      <c r="H610" t="s">
        <v>2647</v>
      </c>
      <c r="M610" t="s">
        <v>2129</v>
      </c>
      <c r="Q610">
        <v>26491</v>
      </c>
      <c r="V610" t="s">
        <v>2100</v>
      </c>
    </row>
    <row r="611" spans="1:24" x14ac:dyDescent="0.25">
      <c r="A611" t="s">
        <v>24</v>
      </c>
      <c r="B611">
        <v>1325</v>
      </c>
      <c r="D611" t="s">
        <v>3309</v>
      </c>
      <c r="E611" t="s">
        <v>2648</v>
      </c>
      <c r="F611" t="s">
        <v>2649</v>
      </c>
      <c r="G611" t="s">
        <v>89</v>
      </c>
      <c r="H611" t="s">
        <v>2650</v>
      </c>
      <c r="I611" t="s">
        <v>2086</v>
      </c>
      <c r="K611" t="s">
        <v>2087</v>
      </c>
      <c r="M611" t="s">
        <v>2088</v>
      </c>
      <c r="N611" t="s">
        <v>1398</v>
      </c>
      <c r="O611" t="s">
        <v>2101</v>
      </c>
      <c r="P611" t="s">
        <v>2651</v>
      </c>
      <c r="Q611">
        <v>40459</v>
      </c>
      <c r="S611" t="s">
        <v>2092</v>
      </c>
      <c r="T611" t="s">
        <v>2092</v>
      </c>
      <c r="W611" t="s">
        <v>2092</v>
      </c>
    </row>
    <row r="612" spans="1:24" x14ac:dyDescent="0.25">
      <c r="A612" t="s">
        <v>24</v>
      </c>
      <c r="B612">
        <v>1326</v>
      </c>
      <c r="D612" t="s">
        <v>2652</v>
      </c>
      <c r="E612" t="s">
        <v>1834</v>
      </c>
      <c r="F612" t="s">
        <v>2653</v>
      </c>
      <c r="H612" t="s">
        <v>2654</v>
      </c>
      <c r="I612" t="s">
        <v>2655</v>
      </c>
      <c r="J612" t="s">
        <v>2656</v>
      </c>
      <c r="M612" t="s">
        <v>2657</v>
      </c>
      <c r="Q612" t="s">
        <v>2658</v>
      </c>
      <c r="U612" t="s">
        <v>1188</v>
      </c>
      <c r="X612" t="s">
        <v>2569</v>
      </c>
    </row>
    <row r="613" spans="1:24" x14ac:dyDescent="0.25">
      <c r="A613" t="s">
        <v>24</v>
      </c>
      <c r="B613">
        <v>1327</v>
      </c>
      <c r="D613" t="s">
        <v>3312</v>
      </c>
      <c r="E613" t="s">
        <v>2648</v>
      </c>
      <c r="F613" t="s">
        <v>2659</v>
      </c>
      <c r="G613" t="s">
        <v>2660</v>
      </c>
      <c r="H613" t="s">
        <v>2661</v>
      </c>
      <c r="I613" t="s">
        <v>2086</v>
      </c>
      <c r="K613" t="s">
        <v>2549</v>
      </c>
      <c r="M613" t="s">
        <v>2600</v>
      </c>
      <c r="N613" t="s">
        <v>2112</v>
      </c>
      <c r="O613" t="s">
        <v>2113</v>
      </c>
      <c r="P613" t="s">
        <v>2601</v>
      </c>
      <c r="Q613">
        <v>40466</v>
      </c>
      <c r="S613" t="s">
        <v>2662</v>
      </c>
    </row>
    <row r="614" spans="1:24" x14ac:dyDescent="0.25">
      <c r="A614" t="s">
        <v>24</v>
      </c>
      <c r="B614">
        <v>1328</v>
      </c>
      <c r="D614" t="s">
        <v>5973</v>
      </c>
      <c r="E614" t="s">
        <v>2648</v>
      </c>
      <c r="F614" t="s">
        <v>67</v>
      </c>
      <c r="H614" t="s">
        <v>2663</v>
      </c>
      <c r="M614" t="s">
        <v>2129</v>
      </c>
      <c r="N614" t="s">
        <v>1425</v>
      </c>
      <c r="Q614">
        <v>26491</v>
      </c>
    </row>
    <row r="615" spans="1:24" x14ac:dyDescent="0.25">
      <c r="A615" t="s">
        <v>24</v>
      </c>
      <c r="B615">
        <v>1329</v>
      </c>
      <c r="D615" t="s">
        <v>5974</v>
      </c>
      <c r="E615" t="s">
        <v>2664</v>
      </c>
      <c r="F615" t="s">
        <v>2665</v>
      </c>
      <c r="G615" t="s">
        <v>2666</v>
      </c>
      <c r="H615" t="s">
        <v>2667</v>
      </c>
      <c r="I615" t="s">
        <v>2086</v>
      </c>
      <c r="K615" t="s">
        <v>2549</v>
      </c>
      <c r="M615" t="s">
        <v>2600</v>
      </c>
      <c r="N615" t="s">
        <v>2112</v>
      </c>
      <c r="O615" t="s">
        <v>2123</v>
      </c>
      <c r="P615" t="s">
        <v>2601</v>
      </c>
      <c r="Q615">
        <v>40466</v>
      </c>
      <c r="S615" t="s">
        <v>2662</v>
      </c>
    </row>
    <row r="616" spans="1:24" x14ac:dyDescent="0.25">
      <c r="A616" t="s">
        <v>24</v>
      </c>
      <c r="B616">
        <v>1330</v>
      </c>
      <c r="D616" t="s">
        <v>3315</v>
      </c>
      <c r="E616" t="s">
        <v>2668</v>
      </c>
      <c r="F616" t="s">
        <v>2669</v>
      </c>
      <c r="G616" t="s">
        <v>2670</v>
      </c>
      <c r="H616" t="s">
        <v>2671</v>
      </c>
      <c r="I616" t="s">
        <v>2086</v>
      </c>
      <c r="K616" t="s">
        <v>2087</v>
      </c>
      <c r="M616" t="s">
        <v>2105</v>
      </c>
      <c r="N616" t="s">
        <v>2106</v>
      </c>
      <c r="O616" t="s">
        <v>2271</v>
      </c>
      <c r="P616" t="s">
        <v>2108</v>
      </c>
      <c r="Q616">
        <v>40459</v>
      </c>
      <c r="S616" t="s">
        <v>2092</v>
      </c>
      <c r="T616" t="s">
        <v>2092</v>
      </c>
      <c r="W616" t="s">
        <v>2092</v>
      </c>
    </row>
    <row r="617" spans="1:24" x14ac:dyDescent="0.25">
      <c r="A617" t="s">
        <v>24</v>
      </c>
      <c r="B617">
        <v>1331</v>
      </c>
      <c r="D617" t="s">
        <v>5975</v>
      </c>
      <c r="E617" t="s">
        <v>2668</v>
      </c>
      <c r="F617" t="s">
        <v>2672</v>
      </c>
      <c r="H617" t="s">
        <v>2673</v>
      </c>
      <c r="I617" t="s">
        <v>2086</v>
      </c>
      <c r="K617" t="s">
        <v>2087</v>
      </c>
      <c r="M617" t="s">
        <v>2105</v>
      </c>
      <c r="N617" t="s">
        <v>2106</v>
      </c>
      <c r="O617" t="s">
        <v>2439</v>
      </c>
      <c r="P617" t="s">
        <v>2108</v>
      </c>
      <c r="Q617">
        <v>40459</v>
      </c>
      <c r="S617" t="s">
        <v>2092</v>
      </c>
      <c r="T617" t="s">
        <v>2092</v>
      </c>
      <c r="W617" t="s">
        <v>2092</v>
      </c>
    </row>
    <row r="618" spans="1:24" x14ac:dyDescent="0.25">
      <c r="A618" t="s">
        <v>24</v>
      </c>
      <c r="B618">
        <v>1332</v>
      </c>
      <c r="D618" t="s">
        <v>2674</v>
      </c>
      <c r="E618" t="s">
        <v>1862</v>
      </c>
      <c r="F618" t="s">
        <v>2675</v>
      </c>
      <c r="G618" t="s">
        <v>2676</v>
      </c>
      <c r="H618" t="s">
        <v>2677</v>
      </c>
      <c r="I618" t="s">
        <v>2137</v>
      </c>
      <c r="J618" t="s">
        <v>2572</v>
      </c>
      <c r="L618" t="s">
        <v>1864</v>
      </c>
      <c r="M618" t="s">
        <v>2678</v>
      </c>
      <c r="N618" t="s">
        <v>2679</v>
      </c>
      <c r="O618" t="s">
        <v>2365</v>
      </c>
      <c r="Q618">
        <v>16003</v>
      </c>
      <c r="S618" t="s">
        <v>167</v>
      </c>
      <c r="T618" t="s">
        <v>1188</v>
      </c>
    </row>
    <row r="619" spans="1:24" x14ac:dyDescent="0.25">
      <c r="A619" t="s">
        <v>24</v>
      </c>
      <c r="B619">
        <v>1333</v>
      </c>
      <c r="D619" t="s">
        <v>2680</v>
      </c>
      <c r="E619" t="s">
        <v>926</v>
      </c>
      <c r="F619" t="s">
        <v>2681</v>
      </c>
      <c r="G619" t="s">
        <v>2682</v>
      </c>
      <c r="H619" t="s">
        <v>2680</v>
      </c>
      <c r="M619" t="s">
        <v>2683</v>
      </c>
      <c r="N619" t="s">
        <v>2679</v>
      </c>
      <c r="Q619">
        <v>1929</v>
      </c>
      <c r="S619" t="s">
        <v>124</v>
      </c>
      <c r="T619" t="s">
        <v>124</v>
      </c>
      <c r="W619" t="s">
        <v>124</v>
      </c>
    </row>
    <row r="620" spans="1:24" x14ac:dyDescent="0.25">
      <c r="A620" t="s">
        <v>24</v>
      </c>
      <c r="B620">
        <v>1334</v>
      </c>
      <c r="D620" t="s">
        <v>2684</v>
      </c>
      <c r="E620" t="s">
        <v>926</v>
      </c>
      <c r="F620" t="s">
        <v>2685</v>
      </c>
      <c r="G620" t="s">
        <v>2686</v>
      </c>
      <c r="H620" t="s">
        <v>2680</v>
      </c>
      <c r="I620" t="s">
        <v>2137</v>
      </c>
      <c r="K620" t="s">
        <v>2687</v>
      </c>
      <c r="M620" t="s">
        <v>2688</v>
      </c>
      <c r="Q620">
        <v>1929</v>
      </c>
      <c r="S620" t="s">
        <v>124</v>
      </c>
      <c r="T620" t="s">
        <v>124</v>
      </c>
      <c r="U620" t="s">
        <v>2689</v>
      </c>
      <c r="W620" t="s">
        <v>124</v>
      </c>
    </row>
    <row r="621" spans="1:24" x14ac:dyDescent="0.25">
      <c r="A621" t="s">
        <v>24</v>
      </c>
      <c r="B621">
        <v>1335</v>
      </c>
      <c r="D621" t="s">
        <v>2684</v>
      </c>
      <c r="E621" t="s">
        <v>926</v>
      </c>
      <c r="F621" t="s">
        <v>2685</v>
      </c>
      <c r="G621" t="s">
        <v>2686</v>
      </c>
      <c r="H621" t="s">
        <v>2690</v>
      </c>
      <c r="I621" t="s">
        <v>2137</v>
      </c>
      <c r="K621" t="s">
        <v>2687</v>
      </c>
      <c r="L621" t="s">
        <v>2691</v>
      </c>
      <c r="M621" t="s">
        <v>2692</v>
      </c>
      <c r="Q621">
        <v>1919</v>
      </c>
      <c r="S621" t="s">
        <v>124</v>
      </c>
      <c r="T621" t="s">
        <v>124</v>
      </c>
      <c r="U621" t="s">
        <v>2689</v>
      </c>
      <c r="W621" t="s">
        <v>124</v>
      </c>
    </row>
    <row r="622" spans="1:24" x14ac:dyDescent="0.25">
      <c r="A622" t="s">
        <v>24</v>
      </c>
      <c r="B622">
        <v>1336</v>
      </c>
      <c r="D622" t="s">
        <v>2684</v>
      </c>
      <c r="E622" t="s">
        <v>926</v>
      </c>
      <c r="F622" t="s">
        <v>2685</v>
      </c>
      <c r="G622" t="s">
        <v>2686</v>
      </c>
      <c r="H622" t="s">
        <v>2693</v>
      </c>
      <c r="M622" t="s">
        <v>2694</v>
      </c>
      <c r="N622" t="s">
        <v>1795</v>
      </c>
      <c r="Q622">
        <v>1920</v>
      </c>
      <c r="S622" t="s">
        <v>124</v>
      </c>
      <c r="T622" t="s">
        <v>124</v>
      </c>
      <c r="U622" t="s">
        <v>2689</v>
      </c>
      <c r="W622" t="s">
        <v>124</v>
      </c>
    </row>
    <row r="623" spans="1:24" x14ac:dyDescent="0.25">
      <c r="A623" t="s">
        <v>24</v>
      </c>
      <c r="B623">
        <v>1337</v>
      </c>
      <c r="D623" t="s">
        <v>2695</v>
      </c>
      <c r="E623" t="s">
        <v>926</v>
      </c>
      <c r="F623" t="s">
        <v>2696</v>
      </c>
      <c r="G623" t="s">
        <v>2697</v>
      </c>
      <c r="H623" t="s">
        <v>2684</v>
      </c>
      <c r="M623" t="s">
        <v>2698</v>
      </c>
      <c r="N623" t="s">
        <v>2699</v>
      </c>
      <c r="Q623">
        <v>1930</v>
      </c>
      <c r="S623" t="s">
        <v>2475</v>
      </c>
      <c r="U623" t="s">
        <v>2689</v>
      </c>
      <c r="W623" t="s">
        <v>124</v>
      </c>
    </row>
    <row r="624" spans="1:24" x14ac:dyDescent="0.25">
      <c r="A624" t="s">
        <v>24</v>
      </c>
      <c r="B624">
        <v>1338</v>
      </c>
      <c r="D624" t="s">
        <v>2695</v>
      </c>
      <c r="E624" t="s">
        <v>926</v>
      </c>
      <c r="F624" t="s">
        <v>2696</v>
      </c>
      <c r="G624" t="s">
        <v>2697</v>
      </c>
      <c r="H624" t="s">
        <v>2684</v>
      </c>
      <c r="M624" t="s">
        <v>2698</v>
      </c>
      <c r="N624" t="s">
        <v>2699</v>
      </c>
      <c r="Q624">
        <v>1930</v>
      </c>
      <c r="S624" t="s">
        <v>2475</v>
      </c>
      <c r="U624" t="s">
        <v>2689</v>
      </c>
      <c r="W624" t="s">
        <v>124</v>
      </c>
    </row>
    <row r="625" spans="1:23" x14ac:dyDescent="0.25">
      <c r="A625" t="s">
        <v>24</v>
      </c>
      <c r="B625">
        <v>1339</v>
      </c>
      <c r="D625" t="s">
        <v>2684</v>
      </c>
      <c r="E625" t="s">
        <v>926</v>
      </c>
      <c r="F625" t="s">
        <v>2685</v>
      </c>
      <c r="G625" t="s">
        <v>2686</v>
      </c>
      <c r="H625" t="s">
        <v>2680</v>
      </c>
      <c r="M625" t="s">
        <v>2683</v>
      </c>
      <c r="N625" t="s">
        <v>2679</v>
      </c>
      <c r="Q625">
        <v>1929</v>
      </c>
      <c r="S625" t="s">
        <v>124</v>
      </c>
      <c r="T625" t="s">
        <v>124</v>
      </c>
      <c r="U625" t="s">
        <v>2689</v>
      </c>
      <c r="W625" t="s">
        <v>124</v>
      </c>
    </row>
    <row r="626" spans="1:23" x14ac:dyDescent="0.25">
      <c r="A626" t="s">
        <v>24</v>
      </c>
      <c r="B626">
        <v>1340</v>
      </c>
      <c r="D626" t="s">
        <v>2684</v>
      </c>
      <c r="E626" t="s">
        <v>926</v>
      </c>
      <c r="F626" t="s">
        <v>2685</v>
      </c>
      <c r="G626" t="s">
        <v>2686</v>
      </c>
      <c r="H626" t="s">
        <v>2680</v>
      </c>
      <c r="M626" t="s">
        <v>2683</v>
      </c>
      <c r="N626" t="s">
        <v>2679</v>
      </c>
      <c r="Q626">
        <v>1929</v>
      </c>
      <c r="S626" t="s">
        <v>124</v>
      </c>
      <c r="T626" t="s">
        <v>124</v>
      </c>
      <c r="U626" t="s">
        <v>2689</v>
      </c>
      <c r="W626" t="s">
        <v>124</v>
      </c>
    </row>
    <row r="627" spans="1:23" x14ac:dyDescent="0.25">
      <c r="A627" t="s">
        <v>24</v>
      </c>
      <c r="B627">
        <v>1341</v>
      </c>
      <c r="D627" t="s">
        <v>2684</v>
      </c>
      <c r="E627" t="s">
        <v>926</v>
      </c>
      <c r="F627" t="s">
        <v>2685</v>
      </c>
      <c r="G627" t="s">
        <v>2686</v>
      </c>
      <c r="H627" t="s">
        <v>2680</v>
      </c>
      <c r="M627" t="s">
        <v>2683</v>
      </c>
      <c r="N627" t="s">
        <v>2679</v>
      </c>
      <c r="Q627">
        <v>1929</v>
      </c>
      <c r="S627" t="s">
        <v>124</v>
      </c>
      <c r="T627" t="s">
        <v>124</v>
      </c>
      <c r="U627" t="s">
        <v>2689</v>
      </c>
      <c r="W627" t="s">
        <v>124</v>
      </c>
    </row>
    <row r="628" spans="1:23" x14ac:dyDescent="0.25">
      <c r="A628" t="s">
        <v>24</v>
      </c>
      <c r="B628">
        <v>1342</v>
      </c>
      <c r="D628" t="s">
        <v>2684</v>
      </c>
      <c r="E628" t="s">
        <v>926</v>
      </c>
      <c r="F628" t="s">
        <v>2685</v>
      </c>
      <c r="G628" t="s">
        <v>2686</v>
      </c>
      <c r="H628" t="s">
        <v>2680</v>
      </c>
      <c r="M628" t="s">
        <v>2683</v>
      </c>
      <c r="N628" t="s">
        <v>2679</v>
      </c>
      <c r="Q628">
        <v>1929</v>
      </c>
      <c r="S628" t="s">
        <v>124</v>
      </c>
      <c r="T628" t="s">
        <v>124</v>
      </c>
      <c r="U628" t="s">
        <v>2689</v>
      </c>
      <c r="W628" t="s">
        <v>124</v>
      </c>
    </row>
    <row r="629" spans="1:23" x14ac:dyDescent="0.25">
      <c r="A629" t="s">
        <v>24</v>
      </c>
      <c r="B629">
        <v>1343</v>
      </c>
      <c r="D629" t="s">
        <v>2684</v>
      </c>
      <c r="E629" t="s">
        <v>926</v>
      </c>
      <c r="F629" t="s">
        <v>2685</v>
      </c>
      <c r="G629" t="s">
        <v>2686</v>
      </c>
      <c r="H629" t="s">
        <v>2700</v>
      </c>
      <c r="M629" t="s">
        <v>2701</v>
      </c>
      <c r="Q629" t="s">
        <v>2702</v>
      </c>
      <c r="U629" t="s">
        <v>2689</v>
      </c>
      <c r="W629" t="s">
        <v>2703</v>
      </c>
    </row>
    <row r="630" spans="1:23" x14ac:dyDescent="0.25">
      <c r="A630" t="s">
        <v>24</v>
      </c>
      <c r="B630">
        <v>1344</v>
      </c>
      <c r="D630" t="s">
        <v>2704</v>
      </c>
      <c r="E630" t="s">
        <v>926</v>
      </c>
      <c r="F630" t="s">
        <v>950</v>
      </c>
      <c r="G630" t="s">
        <v>951</v>
      </c>
      <c r="H630" t="s">
        <v>2705</v>
      </c>
      <c r="M630" t="s">
        <v>2706</v>
      </c>
      <c r="Q630" t="s">
        <v>2707</v>
      </c>
      <c r="U630" t="s">
        <v>2689</v>
      </c>
    </row>
    <row r="631" spans="1:23" x14ac:dyDescent="0.25">
      <c r="A631" t="s">
        <v>24</v>
      </c>
      <c r="B631">
        <v>1345</v>
      </c>
      <c r="D631" t="s">
        <v>2704</v>
      </c>
      <c r="E631" t="s">
        <v>926</v>
      </c>
      <c r="F631" t="s">
        <v>950</v>
      </c>
      <c r="G631" t="s">
        <v>951</v>
      </c>
      <c r="H631" t="s">
        <v>2705</v>
      </c>
      <c r="M631" t="s">
        <v>2706</v>
      </c>
      <c r="Q631" t="s">
        <v>2707</v>
      </c>
      <c r="U631" t="s">
        <v>2689</v>
      </c>
    </row>
    <row r="632" spans="1:23" x14ac:dyDescent="0.25">
      <c r="A632" t="s">
        <v>24</v>
      </c>
      <c r="B632">
        <v>1346</v>
      </c>
      <c r="D632" t="s">
        <v>2704</v>
      </c>
      <c r="E632" t="s">
        <v>926</v>
      </c>
      <c r="F632" t="s">
        <v>950</v>
      </c>
      <c r="G632" t="s">
        <v>951</v>
      </c>
      <c r="H632" t="s">
        <v>2708</v>
      </c>
      <c r="M632" t="s">
        <v>2709</v>
      </c>
      <c r="N632" t="s">
        <v>1748</v>
      </c>
      <c r="O632" t="s">
        <v>2710</v>
      </c>
      <c r="Q632">
        <v>1920</v>
      </c>
      <c r="S632" t="s">
        <v>124</v>
      </c>
      <c r="U632" t="s">
        <v>2689</v>
      </c>
    </row>
    <row r="633" spans="1:23" x14ac:dyDescent="0.25">
      <c r="A633" t="s">
        <v>24</v>
      </c>
      <c r="B633">
        <v>1347</v>
      </c>
      <c r="D633" t="s">
        <v>2704</v>
      </c>
      <c r="E633" t="s">
        <v>926</v>
      </c>
      <c r="F633" t="s">
        <v>950</v>
      </c>
      <c r="G633" t="s">
        <v>951</v>
      </c>
      <c r="H633" t="s">
        <v>2711</v>
      </c>
      <c r="N633" t="s">
        <v>1795</v>
      </c>
      <c r="O633" t="s">
        <v>2710</v>
      </c>
      <c r="Q633">
        <v>1920</v>
      </c>
      <c r="S633" t="s">
        <v>124</v>
      </c>
      <c r="U633" t="s">
        <v>2689</v>
      </c>
    </row>
    <row r="634" spans="1:23" x14ac:dyDescent="0.25">
      <c r="A634" t="s">
        <v>24</v>
      </c>
      <c r="B634">
        <v>1348</v>
      </c>
      <c r="D634" t="s">
        <v>2712</v>
      </c>
      <c r="E634" t="s">
        <v>926</v>
      </c>
      <c r="F634" t="s">
        <v>2713</v>
      </c>
      <c r="G634" t="s">
        <v>2714</v>
      </c>
      <c r="H634" t="s">
        <v>2708</v>
      </c>
      <c r="Q634" t="s">
        <v>2715</v>
      </c>
      <c r="S634" t="s">
        <v>148</v>
      </c>
      <c r="U634" t="s">
        <v>816</v>
      </c>
    </row>
    <row r="635" spans="1:23" x14ac:dyDescent="0.25">
      <c r="A635" t="s">
        <v>24</v>
      </c>
      <c r="B635">
        <v>1349</v>
      </c>
      <c r="D635" t="s">
        <v>2712</v>
      </c>
      <c r="E635" t="s">
        <v>926</v>
      </c>
      <c r="F635" t="s">
        <v>2713</v>
      </c>
      <c r="G635" t="s">
        <v>2714</v>
      </c>
      <c r="H635" t="s">
        <v>2708</v>
      </c>
      <c r="L635" t="s">
        <v>2716</v>
      </c>
      <c r="M635" t="s">
        <v>2717</v>
      </c>
      <c r="O635" t="s">
        <v>2718</v>
      </c>
      <c r="Q635">
        <v>6757</v>
      </c>
      <c r="S635" t="s">
        <v>148</v>
      </c>
      <c r="U635" t="s">
        <v>816</v>
      </c>
    </row>
    <row r="636" spans="1:23" x14ac:dyDescent="0.25">
      <c r="A636" t="s">
        <v>24</v>
      </c>
      <c r="B636">
        <v>1350</v>
      </c>
      <c r="D636" t="s">
        <v>2712</v>
      </c>
      <c r="E636" t="s">
        <v>926</v>
      </c>
      <c r="F636" t="s">
        <v>2713</v>
      </c>
      <c r="G636" t="s">
        <v>2714</v>
      </c>
      <c r="H636" t="s">
        <v>2719</v>
      </c>
      <c r="L636" t="s">
        <v>2716</v>
      </c>
      <c r="M636" t="s">
        <v>2720</v>
      </c>
      <c r="Q636">
        <v>8673</v>
      </c>
      <c r="S636" t="s">
        <v>148</v>
      </c>
      <c r="U636" t="s">
        <v>816</v>
      </c>
    </row>
    <row r="637" spans="1:23" x14ac:dyDescent="0.25">
      <c r="A637" t="s">
        <v>24</v>
      </c>
      <c r="B637">
        <v>1351</v>
      </c>
      <c r="D637" t="s">
        <v>2712</v>
      </c>
      <c r="E637" t="s">
        <v>926</v>
      </c>
      <c r="F637" t="s">
        <v>2713</v>
      </c>
      <c r="G637" t="s">
        <v>2714</v>
      </c>
      <c r="H637" t="s">
        <v>2708</v>
      </c>
      <c r="L637" t="s">
        <v>2716</v>
      </c>
      <c r="Q637">
        <v>5614</v>
      </c>
      <c r="S637" t="s">
        <v>148</v>
      </c>
      <c r="U637" t="s">
        <v>816</v>
      </c>
    </row>
    <row r="638" spans="1:23" x14ac:dyDescent="0.25">
      <c r="A638" t="s">
        <v>24</v>
      </c>
      <c r="B638">
        <v>1352</v>
      </c>
      <c r="D638" t="s">
        <v>2704</v>
      </c>
      <c r="E638" t="s">
        <v>926</v>
      </c>
      <c r="F638" t="s">
        <v>950</v>
      </c>
      <c r="G638" t="s">
        <v>951</v>
      </c>
      <c r="H638" t="s">
        <v>2721</v>
      </c>
      <c r="I638" t="s">
        <v>74</v>
      </c>
      <c r="K638" t="s">
        <v>2722</v>
      </c>
      <c r="M638" t="s">
        <v>2723</v>
      </c>
      <c r="N638" t="s">
        <v>1207</v>
      </c>
      <c r="Q638">
        <v>1930</v>
      </c>
      <c r="S638" t="s">
        <v>124</v>
      </c>
      <c r="U638" t="s">
        <v>816</v>
      </c>
      <c r="W638" t="s">
        <v>124</v>
      </c>
    </row>
    <row r="639" spans="1:23" x14ac:dyDescent="0.25">
      <c r="A639" t="s">
        <v>24</v>
      </c>
      <c r="B639">
        <v>1353</v>
      </c>
      <c r="D639" t="s">
        <v>2724</v>
      </c>
      <c r="E639" t="s">
        <v>926</v>
      </c>
      <c r="F639" t="s">
        <v>954</v>
      </c>
      <c r="G639" t="s">
        <v>2725</v>
      </c>
      <c r="H639" t="s">
        <v>2726</v>
      </c>
      <c r="I639" t="s">
        <v>74</v>
      </c>
      <c r="L639" t="s">
        <v>2727</v>
      </c>
      <c r="Q639" s="2" t="s">
        <v>2728</v>
      </c>
      <c r="S639" t="s">
        <v>2729</v>
      </c>
      <c r="U639" t="s">
        <v>2689</v>
      </c>
    </row>
    <row r="640" spans="1:23" x14ac:dyDescent="0.25">
      <c r="A640" t="s">
        <v>24</v>
      </c>
      <c r="B640">
        <v>1354</v>
      </c>
      <c r="D640" t="s">
        <v>2724</v>
      </c>
      <c r="E640" t="s">
        <v>926</v>
      </c>
      <c r="F640" t="s">
        <v>954</v>
      </c>
      <c r="G640" t="s">
        <v>2725</v>
      </c>
      <c r="H640" t="s">
        <v>2730</v>
      </c>
      <c r="I640" t="s">
        <v>74</v>
      </c>
      <c r="K640" t="s">
        <v>2731</v>
      </c>
      <c r="L640" t="s">
        <v>2732</v>
      </c>
      <c r="M640" t="s">
        <v>2733</v>
      </c>
      <c r="Q640">
        <v>7202</v>
      </c>
      <c r="S640" t="s">
        <v>148</v>
      </c>
      <c r="U640" t="s">
        <v>2689</v>
      </c>
    </row>
    <row r="641" spans="1:24" x14ac:dyDescent="0.25">
      <c r="A641" t="s">
        <v>24</v>
      </c>
      <c r="B641">
        <v>1355</v>
      </c>
      <c r="D641" t="s">
        <v>2724</v>
      </c>
      <c r="E641" t="s">
        <v>926</v>
      </c>
      <c r="F641" t="s">
        <v>954</v>
      </c>
      <c r="G641" t="s">
        <v>2725</v>
      </c>
      <c r="H641" t="s">
        <v>2726</v>
      </c>
      <c r="I641" t="s">
        <v>74</v>
      </c>
      <c r="M641" t="s">
        <v>2734</v>
      </c>
      <c r="S641" t="s">
        <v>2735</v>
      </c>
      <c r="U641" t="s">
        <v>2689</v>
      </c>
      <c r="W641" t="s">
        <v>180</v>
      </c>
    </row>
    <row r="642" spans="1:24" x14ac:dyDescent="0.25">
      <c r="A642" t="s">
        <v>24</v>
      </c>
      <c r="B642">
        <v>1356</v>
      </c>
      <c r="D642" t="s">
        <v>2736</v>
      </c>
      <c r="E642" t="s">
        <v>926</v>
      </c>
      <c r="F642" t="s">
        <v>2737</v>
      </c>
      <c r="G642" t="s">
        <v>2738</v>
      </c>
      <c r="H642" t="s">
        <v>953</v>
      </c>
      <c r="M642" t="s">
        <v>2739</v>
      </c>
      <c r="Q642">
        <v>1906</v>
      </c>
      <c r="S642" t="s">
        <v>180</v>
      </c>
      <c r="U642" t="s">
        <v>2689</v>
      </c>
      <c r="W642" t="s">
        <v>180</v>
      </c>
    </row>
    <row r="643" spans="1:24" x14ac:dyDescent="0.25">
      <c r="A643" t="s">
        <v>24</v>
      </c>
      <c r="B643">
        <v>1357</v>
      </c>
      <c r="D643" t="s">
        <v>960</v>
      </c>
      <c r="E643" t="s">
        <v>926</v>
      </c>
      <c r="F643" t="s">
        <v>958</v>
      </c>
      <c r="H643" t="s">
        <v>960</v>
      </c>
      <c r="I643" t="s">
        <v>2086</v>
      </c>
      <c r="J643" t="s">
        <v>2624</v>
      </c>
      <c r="K643" t="s">
        <v>2740</v>
      </c>
      <c r="M643" t="s">
        <v>2741</v>
      </c>
      <c r="N643" t="s">
        <v>1714</v>
      </c>
      <c r="O643" t="s">
        <v>2742</v>
      </c>
      <c r="P643" t="s">
        <v>2743</v>
      </c>
      <c r="Q643">
        <v>40361</v>
      </c>
      <c r="S643" t="s">
        <v>2092</v>
      </c>
      <c r="W643" t="s">
        <v>2092</v>
      </c>
    </row>
    <row r="644" spans="1:24" x14ac:dyDescent="0.25">
      <c r="A644" t="s">
        <v>24</v>
      </c>
      <c r="B644">
        <v>1358</v>
      </c>
      <c r="D644" t="s">
        <v>960</v>
      </c>
      <c r="E644" t="s">
        <v>926</v>
      </c>
      <c r="F644" t="s">
        <v>958</v>
      </c>
      <c r="H644" t="s">
        <v>929</v>
      </c>
      <c r="I644" t="s">
        <v>2086</v>
      </c>
      <c r="J644" t="s">
        <v>2624</v>
      </c>
      <c r="K644" t="s">
        <v>2740</v>
      </c>
      <c r="M644" t="s">
        <v>2744</v>
      </c>
      <c r="N644" t="s">
        <v>1356</v>
      </c>
      <c r="O644" t="s">
        <v>657</v>
      </c>
      <c r="P644" t="s">
        <v>2745</v>
      </c>
      <c r="Q644">
        <v>39263</v>
      </c>
      <c r="S644" t="s">
        <v>2628</v>
      </c>
      <c r="T644" t="s">
        <v>33</v>
      </c>
      <c r="W644" t="s">
        <v>33</v>
      </c>
    </row>
    <row r="645" spans="1:24" x14ac:dyDescent="0.25">
      <c r="A645" t="s">
        <v>24</v>
      </c>
      <c r="B645">
        <v>1359</v>
      </c>
      <c r="D645" t="s">
        <v>2746</v>
      </c>
      <c r="E645" t="s">
        <v>926</v>
      </c>
      <c r="F645" t="s">
        <v>1870</v>
      </c>
      <c r="G645" t="s">
        <v>1871</v>
      </c>
      <c r="H645" t="s">
        <v>2747</v>
      </c>
      <c r="I645" t="s">
        <v>74</v>
      </c>
      <c r="M645" t="s">
        <v>2748</v>
      </c>
      <c r="N645" t="s">
        <v>2749</v>
      </c>
      <c r="Q645">
        <v>1930</v>
      </c>
      <c r="S645" t="s">
        <v>124</v>
      </c>
      <c r="U645" t="s">
        <v>2689</v>
      </c>
      <c r="W645" t="s">
        <v>124</v>
      </c>
    </row>
    <row r="646" spans="1:24" x14ac:dyDescent="0.25">
      <c r="A646" t="s">
        <v>24</v>
      </c>
      <c r="B646">
        <v>1360</v>
      </c>
      <c r="D646" t="s">
        <v>2684</v>
      </c>
      <c r="E646" t="s">
        <v>926</v>
      </c>
      <c r="F646" t="s">
        <v>938</v>
      </c>
      <c r="G646" t="s">
        <v>2750</v>
      </c>
      <c r="H646" t="s">
        <v>2751</v>
      </c>
      <c r="I646" t="s">
        <v>2752</v>
      </c>
      <c r="M646" t="s">
        <v>2753</v>
      </c>
      <c r="Q646" t="s">
        <v>2754</v>
      </c>
      <c r="S646" t="s">
        <v>2755</v>
      </c>
      <c r="U646" t="s">
        <v>2689</v>
      </c>
      <c r="W646" t="s">
        <v>2756</v>
      </c>
    </row>
    <row r="647" spans="1:24" x14ac:dyDescent="0.25">
      <c r="A647" t="s">
        <v>24</v>
      </c>
      <c r="B647">
        <v>1361</v>
      </c>
      <c r="D647" t="s">
        <v>2757</v>
      </c>
      <c r="E647" t="s">
        <v>926</v>
      </c>
      <c r="F647" t="s">
        <v>2758</v>
      </c>
      <c r="G647" t="s">
        <v>2759</v>
      </c>
      <c r="H647" t="s">
        <v>2757</v>
      </c>
      <c r="I647" t="s">
        <v>2189</v>
      </c>
      <c r="J647" t="s">
        <v>2760</v>
      </c>
      <c r="K647" t="s">
        <v>2761</v>
      </c>
      <c r="M647" t="s">
        <v>2762</v>
      </c>
      <c r="N647" t="s">
        <v>2763</v>
      </c>
      <c r="P647" t="s">
        <v>2623</v>
      </c>
      <c r="Q647">
        <v>36352</v>
      </c>
      <c r="S647" t="s">
        <v>2197</v>
      </c>
    </row>
    <row r="648" spans="1:24" x14ac:dyDescent="0.25">
      <c r="A648" t="s">
        <v>24</v>
      </c>
      <c r="B648">
        <v>1362</v>
      </c>
      <c r="D648" t="s">
        <v>2695</v>
      </c>
      <c r="E648" t="s">
        <v>926</v>
      </c>
      <c r="F648" t="s">
        <v>2696</v>
      </c>
      <c r="G648" t="s">
        <v>2697</v>
      </c>
      <c r="H648" t="s">
        <v>2764</v>
      </c>
      <c r="K648" t="s">
        <v>2471</v>
      </c>
      <c r="M648" t="s">
        <v>2765</v>
      </c>
      <c r="N648" t="s">
        <v>2766</v>
      </c>
      <c r="Q648">
        <v>1930</v>
      </c>
      <c r="S648" t="s">
        <v>2475</v>
      </c>
      <c r="U648" t="s">
        <v>2689</v>
      </c>
      <c r="X648" t="s">
        <v>2767</v>
      </c>
    </row>
    <row r="649" spans="1:24" x14ac:dyDescent="0.25">
      <c r="A649" t="s">
        <v>24</v>
      </c>
      <c r="B649">
        <v>1363</v>
      </c>
      <c r="D649" t="s">
        <v>2768</v>
      </c>
      <c r="E649" t="s">
        <v>926</v>
      </c>
      <c r="F649" t="s">
        <v>2769</v>
      </c>
      <c r="G649" t="s">
        <v>528</v>
      </c>
      <c r="H649" t="s">
        <v>2770</v>
      </c>
      <c r="I649" t="s">
        <v>74</v>
      </c>
      <c r="J649" t="s">
        <v>2638</v>
      </c>
      <c r="K649" t="s">
        <v>2639</v>
      </c>
      <c r="M649" t="s">
        <v>2771</v>
      </c>
      <c r="Q649">
        <v>1854</v>
      </c>
      <c r="S649" t="s">
        <v>2772</v>
      </c>
      <c r="U649" t="s">
        <v>2689</v>
      </c>
      <c r="W649" t="s">
        <v>2773</v>
      </c>
    </row>
    <row r="650" spans="1:24" x14ac:dyDescent="0.25">
      <c r="A650" t="s">
        <v>24</v>
      </c>
      <c r="B650">
        <v>1364</v>
      </c>
      <c r="D650" t="s">
        <v>929</v>
      </c>
      <c r="E650" t="s">
        <v>926</v>
      </c>
      <c r="F650" t="s">
        <v>67</v>
      </c>
      <c r="H650" t="s">
        <v>929</v>
      </c>
      <c r="I650" t="s">
        <v>2189</v>
      </c>
      <c r="J650" t="s">
        <v>2760</v>
      </c>
      <c r="K650" t="s">
        <v>2761</v>
      </c>
      <c r="M650" t="s">
        <v>2774</v>
      </c>
      <c r="N650" t="s">
        <v>2194</v>
      </c>
      <c r="P650" t="s">
        <v>2623</v>
      </c>
      <c r="Q650">
        <v>36352</v>
      </c>
      <c r="S650" t="s">
        <v>2197</v>
      </c>
    </row>
    <row r="651" spans="1:24" x14ac:dyDescent="0.25">
      <c r="A651" t="s">
        <v>24</v>
      </c>
      <c r="B651">
        <v>1365</v>
      </c>
      <c r="D651" t="s">
        <v>2775</v>
      </c>
      <c r="E651" t="s">
        <v>1887</v>
      </c>
      <c r="F651" t="s">
        <v>2776</v>
      </c>
      <c r="H651" t="s">
        <v>2775</v>
      </c>
      <c r="I651" t="s">
        <v>2086</v>
      </c>
      <c r="K651" t="s">
        <v>2549</v>
      </c>
      <c r="M651" t="s">
        <v>2579</v>
      </c>
      <c r="N651" t="s">
        <v>2607</v>
      </c>
      <c r="O651" t="s">
        <v>2777</v>
      </c>
      <c r="P651" t="s">
        <v>2778</v>
      </c>
      <c r="Q651">
        <v>40466</v>
      </c>
      <c r="S651" t="s">
        <v>2662</v>
      </c>
      <c r="W651" t="s">
        <v>2092</v>
      </c>
    </row>
    <row r="652" spans="1:24" x14ac:dyDescent="0.25">
      <c r="A652" t="s">
        <v>24</v>
      </c>
      <c r="B652">
        <v>1366</v>
      </c>
      <c r="D652" t="s">
        <v>2779</v>
      </c>
      <c r="E652" t="s">
        <v>1887</v>
      </c>
      <c r="F652" t="s">
        <v>2780</v>
      </c>
      <c r="H652" t="s">
        <v>2779</v>
      </c>
      <c r="I652" t="s">
        <v>2086</v>
      </c>
      <c r="K652" t="s">
        <v>2087</v>
      </c>
      <c r="M652" t="s">
        <v>2287</v>
      </c>
      <c r="N652" t="s">
        <v>2288</v>
      </c>
      <c r="O652" t="s">
        <v>2289</v>
      </c>
      <c r="P652" t="s">
        <v>2781</v>
      </c>
      <c r="Q652">
        <v>40459</v>
      </c>
      <c r="S652" t="s">
        <v>2092</v>
      </c>
      <c r="W652" t="s">
        <v>2092</v>
      </c>
    </row>
    <row r="653" spans="1:24" x14ac:dyDescent="0.25">
      <c r="A653" t="s">
        <v>24</v>
      </c>
      <c r="B653">
        <v>1367</v>
      </c>
      <c r="D653" t="s">
        <v>987</v>
      </c>
      <c r="E653" t="s">
        <v>984</v>
      </c>
      <c r="F653" t="s">
        <v>985</v>
      </c>
      <c r="G653" t="s">
        <v>986</v>
      </c>
      <c r="H653" t="s">
        <v>987</v>
      </c>
      <c r="I653" t="s">
        <v>74</v>
      </c>
      <c r="J653" t="s">
        <v>1279</v>
      </c>
      <c r="K653" t="s">
        <v>2782</v>
      </c>
      <c r="L653" t="s">
        <v>2151</v>
      </c>
      <c r="M653" t="s">
        <v>2783</v>
      </c>
      <c r="N653" t="s">
        <v>2153</v>
      </c>
      <c r="O653" t="s">
        <v>2784</v>
      </c>
      <c r="P653" t="s">
        <v>2785</v>
      </c>
      <c r="Q653">
        <v>41019</v>
      </c>
      <c r="S653" t="s">
        <v>1286</v>
      </c>
      <c r="T653" t="s">
        <v>1188</v>
      </c>
      <c r="W653" t="s">
        <v>816</v>
      </c>
    </row>
    <row r="654" spans="1:24" x14ac:dyDescent="0.25">
      <c r="A654" t="s">
        <v>24</v>
      </c>
      <c r="B654">
        <v>1368</v>
      </c>
      <c r="D654" t="s">
        <v>2786</v>
      </c>
      <c r="E654" t="s">
        <v>984</v>
      </c>
      <c r="F654" t="s">
        <v>2787</v>
      </c>
      <c r="G654" t="s">
        <v>2788</v>
      </c>
      <c r="H654" t="s">
        <v>2786</v>
      </c>
      <c r="I654" t="s">
        <v>2086</v>
      </c>
      <c r="K654" t="s">
        <v>2549</v>
      </c>
      <c r="M654" t="s">
        <v>2600</v>
      </c>
      <c r="N654" t="s">
        <v>2789</v>
      </c>
      <c r="O654" t="s">
        <v>2123</v>
      </c>
      <c r="P654" t="s">
        <v>2790</v>
      </c>
      <c r="Q654">
        <v>40466</v>
      </c>
      <c r="S654" t="s">
        <v>2662</v>
      </c>
      <c r="W654" t="s">
        <v>2092</v>
      </c>
    </row>
    <row r="655" spans="1:24" x14ac:dyDescent="0.25">
      <c r="A655" t="s">
        <v>24</v>
      </c>
      <c r="B655">
        <v>1369</v>
      </c>
      <c r="D655" t="s">
        <v>2791</v>
      </c>
      <c r="E655" t="s">
        <v>2792</v>
      </c>
      <c r="F655" t="s">
        <v>2793</v>
      </c>
      <c r="H655" t="s">
        <v>2791</v>
      </c>
      <c r="I655" t="s">
        <v>2086</v>
      </c>
      <c r="K655" t="s">
        <v>2549</v>
      </c>
      <c r="M655" t="s">
        <v>2600</v>
      </c>
      <c r="N655" t="s">
        <v>2789</v>
      </c>
      <c r="O655" t="s">
        <v>2123</v>
      </c>
      <c r="P655" t="s">
        <v>2790</v>
      </c>
      <c r="Q655">
        <v>40466</v>
      </c>
      <c r="S655" t="s">
        <v>2662</v>
      </c>
      <c r="W655" t="s">
        <v>2092</v>
      </c>
    </row>
    <row r="656" spans="1:24" x14ac:dyDescent="0.25">
      <c r="A656" t="s">
        <v>24</v>
      </c>
      <c r="B656">
        <v>1370</v>
      </c>
      <c r="D656" t="s">
        <v>2794</v>
      </c>
      <c r="E656" t="s">
        <v>2795</v>
      </c>
      <c r="F656" t="s">
        <v>2796</v>
      </c>
      <c r="H656" t="s">
        <v>2794</v>
      </c>
      <c r="I656" t="s">
        <v>2086</v>
      </c>
      <c r="K656" t="s">
        <v>2549</v>
      </c>
      <c r="M656" t="s">
        <v>2600</v>
      </c>
      <c r="N656" t="s">
        <v>2789</v>
      </c>
      <c r="O656" t="s">
        <v>2123</v>
      </c>
      <c r="P656" t="s">
        <v>2790</v>
      </c>
      <c r="Q656">
        <v>40466</v>
      </c>
      <c r="S656" t="s">
        <v>2662</v>
      </c>
      <c r="W656" t="s">
        <v>2092</v>
      </c>
    </row>
    <row r="657" spans="1:24" x14ac:dyDescent="0.25">
      <c r="A657" t="s">
        <v>24</v>
      </c>
      <c r="B657">
        <v>1371</v>
      </c>
      <c r="D657" t="s">
        <v>2797</v>
      </c>
      <c r="E657" t="s">
        <v>2795</v>
      </c>
      <c r="F657" t="s">
        <v>747</v>
      </c>
      <c r="H657" t="s">
        <v>2797</v>
      </c>
      <c r="I657" t="s">
        <v>2086</v>
      </c>
      <c r="K657" t="s">
        <v>2549</v>
      </c>
      <c r="M657" t="s">
        <v>2600</v>
      </c>
      <c r="N657" t="s">
        <v>2789</v>
      </c>
      <c r="O657" t="s">
        <v>2611</v>
      </c>
      <c r="P657" t="s">
        <v>2790</v>
      </c>
      <c r="Q657">
        <v>40466</v>
      </c>
      <c r="S657" t="s">
        <v>2662</v>
      </c>
      <c r="W657" t="s">
        <v>2092</v>
      </c>
    </row>
    <row r="658" spans="1:24" x14ac:dyDescent="0.25">
      <c r="A658" t="s">
        <v>24</v>
      </c>
      <c r="B658">
        <v>1373</v>
      </c>
      <c r="D658" t="s">
        <v>2797</v>
      </c>
      <c r="E658" t="s">
        <v>2795</v>
      </c>
      <c r="F658" t="s">
        <v>747</v>
      </c>
      <c r="H658" t="s">
        <v>2797</v>
      </c>
      <c r="I658" t="s">
        <v>2086</v>
      </c>
      <c r="K658" t="s">
        <v>2549</v>
      </c>
      <c r="M658" t="s">
        <v>2579</v>
      </c>
      <c r="N658" t="s">
        <v>2798</v>
      </c>
      <c r="O658" t="s">
        <v>2123</v>
      </c>
      <c r="P658" t="s">
        <v>2778</v>
      </c>
      <c r="Q658">
        <v>40466</v>
      </c>
      <c r="S658" t="s">
        <v>2662</v>
      </c>
      <c r="W658" t="s">
        <v>2092</v>
      </c>
    </row>
    <row r="659" spans="1:24" x14ac:dyDescent="0.25">
      <c r="A659" t="s">
        <v>24</v>
      </c>
      <c r="B659">
        <v>1374</v>
      </c>
      <c r="D659" t="s">
        <v>2799</v>
      </c>
      <c r="E659" t="s">
        <v>2795</v>
      </c>
      <c r="F659" t="s">
        <v>2800</v>
      </c>
      <c r="H659" t="s">
        <v>2799</v>
      </c>
      <c r="I659" t="s">
        <v>2086</v>
      </c>
      <c r="K659" t="s">
        <v>2549</v>
      </c>
      <c r="M659" t="s">
        <v>2600</v>
      </c>
      <c r="N659" t="s">
        <v>2789</v>
      </c>
      <c r="O659" t="s">
        <v>2123</v>
      </c>
      <c r="P659" t="s">
        <v>2790</v>
      </c>
      <c r="Q659">
        <v>40466</v>
      </c>
      <c r="S659" t="s">
        <v>2662</v>
      </c>
      <c r="W659" t="s">
        <v>2092</v>
      </c>
    </row>
    <row r="660" spans="1:24" x14ac:dyDescent="0.25">
      <c r="A660" t="s">
        <v>24</v>
      </c>
      <c r="B660">
        <v>1375</v>
      </c>
      <c r="D660" t="s">
        <v>1001</v>
      </c>
      <c r="E660" t="s">
        <v>1002</v>
      </c>
      <c r="F660" t="s">
        <v>1003</v>
      </c>
      <c r="G660" t="s">
        <v>951</v>
      </c>
      <c r="H660" t="s">
        <v>1001</v>
      </c>
      <c r="I660" t="s">
        <v>2086</v>
      </c>
      <c r="K660" t="s">
        <v>2549</v>
      </c>
      <c r="M660" t="s">
        <v>2600</v>
      </c>
      <c r="N660" t="s">
        <v>2789</v>
      </c>
      <c r="O660" t="s">
        <v>2113</v>
      </c>
      <c r="P660" t="s">
        <v>2790</v>
      </c>
      <c r="Q660">
        <v>40466</v>
      </c>
      <c r="S660" t="s">
        <v>2662</v>
      </c>
      <c r="W660" t="s">
        <v>2092</v>
      </c>
    </row>
    <row r="661" spans="1:24" x14ac:dyDescent="0.25">
      <c r="A661" t="s">
        <v>24</v>
      </c>
      <c r="B661">
        <v>1376</v>
      </c>
      <c r="D661" t="s">
        <v>2801</v>
      </c>
      <c r="E661" t="s">
        <v>2802</v>
      </c>
      <c r="F661" t="s">
        <v>2803</v>
      </c>
      <c r="H661" t="s">
        <v>2801</v>
      </c>
      <c r="I661" t="s">
        <v>2086</v>
      </c>
      <c r="K661" t="s">
        <v>2087</v>
      </c>
      <c r="M661" t="s">
        <v>2105</v>
      </c>
      <c r="N661" t="s">
        <v>2804</v>
      </c>
      <c r="O661" t="s">
        <v>2439</v>
      </c>
      <c r="P661" t="s">
        <v>2805</v>
      </c>
      <c r="Q661">
        <v>40459</v>
      </c>
      <c r="S661" t="s">
        <v>2092</v>
      </c>
      <c r="W661" t="s">
        <v>2092</v>
      </c>
    </row>
    <row r="662" spans="1:24" x14ac:dyDescent="0.25">
      <c r="A662" t="s">
        <v>24</v>
      </c>
      <c r="B662">
        <v>1377</v>
      </c>
      <c r="D662" t="s">
        <v>2806</v>
      </c>
      <c r="E662" t="s">
        <v>2807</v>
      </c>
      <c r="F662" t="s">
        <v>2808</v>
      </c>
      <c r="H662" t="s">
        <v>2806</v>
      </c>
      <c r="I662" t="s">
        <v>2086</v>
      </c>
      <c r="K662" t="s">
        <v>2087</v>
      </c>
      <c r="M662" t="s">
        <v>2088</v>
      </c>
      <c r="N662" t="s">
        <v>1398</v>
      </c>
      <c r="O662" t="s">
        <v>2809</v>
      </c>
      <c r="P662" t="s">
        <v>2810</v>
      </c>
      <c r="Q662">
        <v>40459</v>
      </c>
      <c r="S662" t="s">
        <v>2092</v>
      </c>
      <c r="W662" t="s">
        <v>2092</v>
      </c>
    </row>
    <row r="663" spans="1:24" x14ac:dyDescent="0.25">
      <c r="A663" t="s">
        <v>24</v>
      </c>
      <c r="B663">
        <v>1378</v>
      </c>
      <c r="D663" t="s">
        <v>2811</v>
      </c>
      <c r="E663" t="s">
        <v>2812</v>
      </c>
      <c r="F663" t="s">
        <v>1371</v>
      </c>
      <c r="H663" t="s">
        <v>2811</v>
      </c>
      <c r="I663" t="s">
        <v>2086</v>
      </c>
      <c r="K663" t="s">
        <v>2087</v>
      </c>
      <c r="M663" t="s">
        <v>2088</v>
      </c>
      <c r="N663" t="s">
        <v>1398</v>
      </c>
      <c r="O663" t="s">
        <v>2101</v>
      </c>
      <c r="P663" t="s">
        <v>2810</v>
      </c>
      <c r="Q663">
        <v>40459</v>
      </c>
      <c r="S663" t="s">
        <v>2092</v>
      </c>
      <c r="W663" t="s">
        <v>2092</v>
      </c>
    </row>
    <row r="664" spans="1:24" x14ac:dyDescent="0.25">
      <c r="A664" t="s">
        <v>24</v>
      </c>
      <c r="B664">
        <v>1379</v>
      </c>
      <c r="D664" t="s">
        <v>2813</v>
      </c>
      <c r="E664" t="s">
        <v>2814</v>
      </c>
      <c r="F664" t="s">
        <v>2273</v>
      </c>
      <c r="H664" t="s">
        <v>2813</v>
      </c>
    </row>
    <row r="665" spans="1:24" x14ac:dyDescent="0.25">
      <c r="A665" t="s">
        <v>24</v>
      </c>
      <c r="B665">
        <v>1380</v>
      </c>
      <c r="D665" t="s">
        <v>2815</v>
      </c>
      <c r="E665" t="s">
        <v>2816</v>
      </c>
      <c r="F665" t="s">
        <v>2817</v>
      </c>
      <c r="H665" t="s">
        <v>2815</v>
      </c>
      <c r="I665" t="s">
        <v>2086</v>
      </c>
      <c r="K665" t="s">
        <v>2087</v>
      </c>
      <c r="M665" t="s">
        <v>2096</v>
      </c>
      <c r="N665" t="s">
        <v>2543</v>
      </c>
      <c r="O665" t="s">
        <v>2098</v>
      </c>
      <c r="P665" t="s">
        <v>2818</v>
      </c>
      <c r="Q665">
        <v>40459</v>
      </c>
      <c r="S665" t="s">
        <v>2092</v>
      </c>
      <c r="W665" t="s">
        <v>2092</v>
      </c>
    </row>
    <row r="666" spans="1:24" x14ac:dyDescent="0.25">
      <c r="A666" t="s">
        <v>24</v>
      </c>
      <c r="B666">
        <v>1381</v>
      </c>
      <c r="D666" t="s">
        <v>2813</v>
      </c>
      <c r="E666" t="s">
        <v>2814</v>
      </c>
      <c r="F666" t="s">
        <v>2273</v>
      </c>
      <c r="H666" t="s">
        <v>2813</v>
      </c>
      <c r="I666" t="s">
        <v>2086</v>
      </c>
      <c r="K666" t="s">
        <v>2549</v>
      </c>
      <c r="M666" t="s">
        <v>2579</v>
      </c>
      <c r="N666" t="s">
        <v>2798</v>
      </c>
      <c r="O666" t="s">
        <v>2819</v>
      </c>
      <c r="P666" t="s">
        <v>2778</v>
      </c>
      <c r="Q666">
        <v>40466</v>
      </c>
      <c r="S666" t="s">
        <v>2662</v>
      </c>
      <c r="W666" t="s">
        <v>2092</v>
      </c>
    </row>
    <row r="667" spans="1:24" x14ac:dyDescent="0.25">
      <c r="A667" t="s">
        <v>24</v>
      </c>
      <c r="B667">
        <v>1382</v>
      </c>
      <c r="D667" t="s">
        <v>2813</v>
      </c>
      <c r="E667" t="s">
        <v>2814</v>
      </c>
      <c r="F667" t="s">
        <v>2273</v>
      </c>
      <c r="H667" t="s">
        <v>2813</v>
      </c>
      <c r="I667" t="s">
        <v>2086</v>
      </c>
      <c r="K667" t="s">
        <v>2087</v>
      </c>
      <c r="M667" t="s">
        <v>2105</v>
      </c>
      <c r="N667" t="s">
        <v>2804</v>
      </c>
      <c r="O667" t="s">
        <v>2439</v>
      </c>
      <c r="P667" t="s">
        <v>2805</v>
      </c>
      <c r="Q667">
        <v>40459</v>
      </c>
      <c r="S667" t="s">
        <v>2092</v>
      </c>
      <c r="W667" t="s">
        <v>2092</v>
      </c>
    </row>
    <row r="668" spans="1:24" x14ac:dyDescent="0.25">
      <c r="A668" t="s">
        <v>24</v>
      </c>
      <c r="B668">
        <v>1383</v>
      </c>
      <c r="D668" t="s">
        <v>2820</v>
      </c>
      <c r="E668" t="s">
        <v>2821</v>
      </c>
      <c r="F668" t="s">
        <v>2822</v>
      </c>
      <c r="H668" t="s">
        <v>2820</v>
      </c>
      <c r="I668" t="s">
        <v>2137</v>
      </c>
      <c r="L668" t="s">
        <v>2344</v>
      </c>
      <c r="N668" t="s">
        <v>2347</v>
      </c>
      <c r="O668" t="s">
        <v>2823</v>
      </c>
      <c r="Q668">
        <v>26491</v>
      </c>
    </row>
    <row r="669" spans="1:24" x14ac:dyDescent="0.25">
      <c r="A669" t="s">
        <v>24</v>
      </c>
      <c r="B669">
        <v>1384</v>
      </c>
      <c r="D669" t="s">
        <v>2811</v>
      </c>
      <c r="E669" t="s">
        <v>2812</v>
      </c>
      <c r="F669" t="s">
        <v>1371</v>
      </c>
      <c r="H669" t="s">
        <v>2824</v>
      </c>
      <c r="I669" t="s">
        <v>2086</v>
      </c>
      <c r="K669" t="s">
        <v>2087</v>
      </c>
      <c r="M669" t="s">
        <v>2096</v>
      </c>
      <c r="N669" t="s">
        <v>2825</v>
      </c>
      <c r="O669" t="s">
        <v>2826</v>
      </c>
      <c r="P669" t="s">
        <v>2827</v>
      </c>
      <c r="Q669">
        <v>40459</v>
      </c>
      <c r="S669" t="s">
        <v>2092</v>
      </c>
      <c r="W669" t="s">
        <v>2092</v>
      </c>
    </row>
    <row r="670" spans="1:24" x14ac:dyDescent="0.25">
      <c r="A670" t="s">
        <v>24</v>
      </c>
      <c r="B670">
        <v>1385</v>
      </c>
      <c r="D670" t="s">
        <v>2828</v>
      </c>
      <c r="E670" t="s">
        <v>2829</v>
      </c>
      <c r="F670" t="s">
        <v>2830</v>
      </c>
      <c r="H670" t="s">
        <v>2828</v>
      </c>
      <c r="I670" t="s">
        <v>2086</v>
      </c>
      <c r="K670" t="s">
        <v>2549</v>
      </c>
      <c r="M670" t="s">
        <v>2600</v>
      </c>
      <c r="N670" t="s">
        <v>2789</v>
      </c>
      <c r="O670" t="s">
        <v>2831</v>
      </c>
      <c r="P670" t="s">
        <v>2790</v>
      </c>
      <c r="Q670">
        <v>40466</v>
      </c>
      <c r="S670" t="s">
        <v>2662</v>
      </c>
      <c r="W670" t="s">
        <v>2092</v>
      </c>
    </row>
    <row r="671" spans="1:24" x14ac:dyDescent="0.25">
      <c r="A671" t="s">
        <v>24</v>
      </c>
      <c r="B671">
        <v>1386</v>
      </c>
      <c r="D671" t="s">
        <v>1943</v>
      </c>
      <c r="E671" t="s">
        <v>1944</v>
      </c>
      <c r="F671" t="s">
        <v>1945</v>
      </c>
      <c r="G671" t="s">
        <v>2832</v>
      </c>
      <c r="H671" t="s">
        <v>1943</v>
      </c>
      <c r="I671" t="s">
        <v>2137</v>
      </c>
      <c r="J671" t="s">
        <v>1203</v>
      </c>
      <c r="K671" t="s">
        <v>1204</v>
      </c>
      <c r="L671" t="s">
        <v>1947</v>
      </c>
      <c r="M671" t="s">
        <v>2833</v>
      </c>
      <c r="N671" t="s">
        <v>2834</v>
      </c>
      <c r="O671" t="s">
        <v>1950</v>
      </c>
      <c r="P671" t="s">
        <v>2835</v>
      </c>
      <c r="Q671">
        <v>41000</v>
      </c>
      <c r="S671" t="s">
        <v>2836</v>
      </c>
      <c r="T671" t="s">
        <v>816</v>
      </c>
      <c r="W671" t="s">
        <v>816</v>
      </c>
      <c r="X671" t="s">
        <v>1946</v>
      </c>
    </row>
    <row r="672" spans="1:24" x14ac:dyDescent="0.25">
      <c r="A672" t="s">
        <v>24</v>
      </c>
      <c r="B672">
        <v>1387</v>
      </c>
      <c r="D672" t="s">
        <v>2837</v>
      </c>
      <c r="E672" t="s">
        <v>2838</v>
      </c>
      <c r="F672" t="s">
        <v>2839</v>
      </c>
      <c r="H672" t="s">
        <v>2837</v>
      </c>
      <c r="I672" t="s">
        <v>2086</v>
      </c>
      <c r="K672" t="s">
        <v>2087</v>
      </c>
      <c r="M672" t="s">
        <v>2096</v>
      </c>
      <c r="N672" t="s">
        <v>2543</v>
      </c>
      <c r="O672" t="s">
        <v>2090</v>
      </c>
      <c r="P672" t="s">
        <v>2818</v>
      </c>
      <c r="Q672">
        <v>40459</v>
      </c>
      <c r="S672" t="s">
        <v>2092</v>
      </c>
      <c r="W672" t="s">
        <v>2092</v>
      </c>
    </row>
    <row r="673" spans="1:24" x14ac:dyDescent="0.25">
      <c r="A673" t="s">
        <v>24</v>
      </c>
      <c r="B673">
        <v>1388</v>
      </c>
      <c r="D673" t="s">
        <v>1021</v>
      </c>
      <c r="E673" t="s">
        <v>1022</v>
      </c>
      <c r="F673" t="s">
        <v>1023</v>
      </c>
      <c r="H673" t="s">
        <v>1021</v>
      </c>
      <c r="I673" t="s">
        <v>2086</v>
      </c>
      <c r="K673" t="s">
        <v>2087</v>
      </c>
      <c r="M673" t="s">
        <v>2088</v>
      </c>
      <c r="N673" t="s">
        <v>1398</v>
      </c>
      <c r="O673" t="s">
        <v>2840</v>
      </c>
      <c r="P673" t="s">
        <v>2810</v>
      </c>
      <c r="Q673">
        <v>40459</v>
      </c>
      <c r="S673" t="s">
        <v>2092</v>
      </c>
      <c r="W673" t="s">
        <v>2092</v>
      </c>
    </row>
    <row r="674" spans="1:24" x14ac:dyDescent="0.25">
      <c r="A674" t="s">
        <v>24</v>
      </c>
      <c r="B674">
        <v>1389</v>
      </c>
      <c r="D674" t="s">
        <v>2841</v>
      </c>
      <c r="E674" t="s">
        <v>1022</v>
      </c>
      <c r="F674" t="s">
        <v>2842</v>
      </c>
      <c r="H674" t="s">
        <v>2841</v>
      </c>
      <c r="I674" t="s">
        <v>2086</v>
      </c>
      <c r="K674" t="s">
        <v>2549</v>
      </c>
      <c r="M674" t="s">
        <v>2579</v>
      </c>
      <c r="N674" t="s">
        <v>2798</v>
      </c>
      <c r="O674" t="s">
        <v>2580</v>
      </c>
      <c r="P674" t="s">
        <v>2778</v>
      </c>
      <c r="Q674">
        <v>40466</v>
      </c>
      <c r="S674" t="s">
        <v>2662</v>
      </c>
      <c r="W674" t="s">
        <v>2092</v>
      </c>
    </row>
    <row r="675" spans="1:24" x14ac:dyDescent="0.25">
      <c r="A675" t="s">
        <v>24</v>
      </c>
      <c r="B675">
        <v>1390</v>
      </c>
      <c r="D675" t="s">
        <v>2843</v>
      </c>
      <c r="E675" t="s">
        <v>1022</v>
      </c>
      <c r="F675" t="s">
        <v>67</v>
      </c>
      <c r="H675" t="s">
        <v>2843</v>
      </c>
      <c r="I675" t="s">
        <v>2137</v>
      </c>
      <c r="J675" t="s">
        <v>2844</v>
      </c>
      <c r="K675" t="s">
        <v>2845</v>
      </c>
      <c r="M675" t="s">
        <v>2846</v>
      </c>
      <c r="N675" t="s">
        <v>2766</v>
      </c>
      <c r="O675" t="s">
        <v>2847</v>
      </c>
      <c r="Q675">
        <v>34518</v>
      </c>
      <c r="S675" t="s">
        <v>2848</v>
      </c>
    </row>
    <row r="676" spans="1:24" x14ac:dyDescent="0.25">
      <c r="A676" t="s">
        <v>24</v>
      </c>
      <c r="B676">
        <v>1391</v>
      </c>
      <c r="D676" t="s">
        <v>2849</v>
      </c>
      <c r="E676" t="s">
        <v>1966</v>
      </c>
      <c r="F676" t="s">
        <v>2850</v>
      </c>
      <c r="H676" t="s">
        <v>2849</v>
      </c>
      <c r="I676" t="s">
        <v>2086</v>
      </c>
      <c r="K676" t="s">
        <v>2087</v>
      </c>
      <c r="M676" t="s">
        <v>2088</v>
      </c>
      <c r="N676" t="s">
        <v>1398</v>
      </c>
      <c r="O676" t="s">
        <v>2101</v>
      </c>
      <c r="P676" t="s">
        <v>2810</v>
      </c>
      <c r="Q676">
        <v>40459</v>
      </c>
      <c r="S676" t="s">
        <v>2092</v>
      </c>
      <c r="W676" t="s">
        <v>2092</v>
      </c>
    </row>
    <row r="677" spans="1:24" x14ac:dyDescent="0.25">
      <c r="A677" t="s">
        <v>24</v>
      </c>
      <c r="B677">
        <v>1392</v>
      </c>
      <c r="D677" t="s">
        <v>2851</v>
      </c>
      <c r="E677" t="s">
        <v>1966</v>
      </c>
      <c r="F677" t="s">
        <v>2397</v>
      </c>
      <c r="H677" t="s">
        <v>2851</v>
      </c>
      <c r="I677" t="s">
        <v>2086</v>
      </c>
      <c r="K677" t="s">
        <v>2087</v>
      </c>
      <c r="M677" t="s">
        <v>2105</v>
      </c>
      <c r="N677" t="s">
        <v>2804</v>
      </c>
      <c r="O677" t="s">
        <v>2852</v>
      </c>
      <c r="P677" t="s">
        <v>2805</v>
      </c>
      <c r="Q677">
        <v>40459</v>
      </c>
      <c r="S677" t="s">
        <v>2092</v>
      </c>
      <c r="W677" t="s">
        <v>2092</v>
      </c>
    </row>
    <row r="678" spans="1:24" x14ac:dyDescent="0.25">
      <c r="A678" t="s">
        <v>24</v>
      </c>
      <c r="B678">
        <v>1393</v>
      </c>
      <c r="D678" t="s">
        <v>2853</v>
      </c>
      <c r="E678" t="s">
        <v>1966</v>
      </c>
      <c r="F678" t="s">
        <v>2854</v>
      </c>
      <c r="H678" t="s">
        <v>2853</v>
      </c>
      <c r="I678" t="s">
        <v>2137</v>
      </c>
      <c r="J678" t="s">
        <v>1203</v>
      </c>
      <c r="K678" t="s">
        <v>2855</v>
      </c>
      <c r="L678" t="s">
        <v>1349</v>
      </c>
      <c r="M678" t="s">
        <v>2856</v>
      </c>
      <c r="N678" t="s">
        <v>2194</v>
      </c>
      <c r="O678" t="s">
        <v>1357</v>
      </c>
      <c r="P678" t="s">
        <v>2857</v>
      </c>
      <c r="Q678">
        <v>41236</v>
      </c>
      <c r="S678" t="s">
        <v>816</v>
      </c>
      <c r="T678" t="s">
        <v>816</v>
      </c>
      <c r="W678" t="s">
        <v>816</v>
      </c>
    </row>
    <row r="679" spans="1:24" x14ac:dyDescent="0.25">
      <c r="A679" t="s">
        <v>24</v>
      </c>
      <c r="B679">
        <v>1394</v>
      </c>
      <c r="D679" t="s">
        <v>2858</v>
      </c>
      <c r="E679" t="s">
        <v>1033</v>
      </c>
      <c r="F679" t="s">
        <v>2859</v>
      </c>
      <c r="H679" t="s">
        <v>2858</v>
      </c>
      <c r="I679" t="s">
        <v>2137</v>
      </c>
      <c r="J679" t="s">
        <v>1203</v>
      </c>
      <c r="K679" t="s">
        <v>2860</v>
      </c>
      <c r="L679" t="s">
        <v>1319</v>
      </c>
      <c r="M679" t="s">
        <v>2861</v>
      </c>
      <c r="N679" t="s">
        <v>2862</v>
      </c>
      <c r="O679" t="s">
        <v>2863</v>
      </c>
      <c r="P679" t="s">
        <v>2864</v>
      </c>
      <c r="Q679">
        <v>40781</v>
      </c>
      <c r="S679" t="s">
        <v>816</v>
      </c>
      <c r="T679" t="s">
        <v>816</v>
      </c>
      <c r="W679" t="s">
        <v>816</v>
      </c>
    </row>
    <row r="680" spans="1:24" x14ac:dyDescent="0.25">
      <c r="A680" t="s">
        <v>24</v>
      </c>
      <c r="B680">
        <v>1395</v>
      </c>
      <c r="D680" t="s">
        <v>2865</v>
      </c>
      <c r="E680" t="s">
        <v>1033</v>
      </c>
      <c r="F680" t="s">
        <v>2866</v>
      </c>
      <c r="G680" t="s">
        <v>2867</v>
      </c>
      <c r="H680" t="s">
        <v>2865</v>
      </c>
      <c r="I680" t="s">
        <v>2137</v>
      </c>
      <c r="J680" t="s">
        <v>1203</v>
      </c>
      <c r="K680" t="s">
        <v>1236</v>
      </c>
      <c r="M680" t="s">
        <v>2868</v>
      </c>
      <c r="N680" t="s">
        <v>2869</v>
      </c>
      <c r="O680" t="s">
        <v>1426</v>
      </c>
      <c r="P680" t="s">
        <v>2870</v>
      </c>
      <c r="Q680">
        <v>40994</v>
      </c>
      <c r="S680" t="s">
        <v>816</v>
      </c>
      <c r="T680" t="s">
        <v>816</v>
      </c>
      <c r="W680" t="s">
        <v>816</v>
      </c>
    </row>
    <row r="681" spans="1:24" x14ac:dyDescent="0.25">
      <c r="A681" t="s">
        <v>24</v>
      </c>
      <c r="B681">
        <v>1396</v>
      </c>
      <c r="D681" t="s">
        <v>2871</v>
      </c>
      <c r="E681" t="s">
        <v>1033</v>
      </c>
      <c r="F681" t="s">
        <v>2872</v>
      </c>
      <c r="G681" t="s">
        <v>2873</v>
      </c>
      <c r="H681" t="s">
        <v>2871</v>
      </c>
      <c r="I681" t="s">
        <v>2137</v>
      </c>
      <c r="J681" t="s">
        <v>1203</v>
      </c>
      <c r="K681" t="s">
        <v>1204</v>
      </c>
      <c r="L681" t="s">
        <v>1947</v>
      </c>
      <c r="M681" t="s">
        <v>2874</v>
      </c>
      <c r="N681" t="s">
        <v>2875</v>
      </c>
      <c r="O681" t="s">
        <v>1893</v>
      </c>
      <c r="P681" t="s">
        <v>2876</v>
      </c>
      <c r="Q681">
        <v>41000</v>
      </c>
      <c r="S681" t="s">
        <v>2836</v>
      </c>
      <c r="T681" t="s">
        <v>816</v>
      </c>
      <c r="W681" t="s">
        <v>816</v>
      </c>
      <c r="X681" t="s">
        <v>2877</v>
      </c>
    </row>
    <row r="682" spans="1:24" x14ac:dyDescent="0.25">
      <c r="A682" t="s">
        <v>24</v>
      </c>
      <c r="B682">
        <v>1397</v>
      </c>
      <c r="D682" t="s">
        <v>2878</v>
      </c>
      <c r="E682" t="s">
        <v>1033</v>
      </c>
      <c r="F682" t="s">
        <v>2879</v>
      </c>
      <c r="G682" t="s">
        <v>2880</v>
      </c>
      <c r="H682" t="s">
        <v>2878</v>
      </c>
      <c r="I682" t="s">
        <v>2137</v>
      </c>
      <c r="J682" t="s">
        <v>1203</v>
      </c>
      <c r="K682" t="s">
        <v>1236</v>
      </c>
      <c r="M682" t="s">
        <v>2881</v>
      </c>
      <c r="N682" t="s">
        <v>2869</v>
      </c>
      <c r="O682" t="s">
        <v>2882</v>
      </c>
      <c r="P682" t="s">
        <v>2883</v>
      </c>
      <c r="Q682">
        <v>40978</v>
      </c>
      <c r="S682" t="s">
        <v>816</v>
      </c>
      <c r="T682" t="s">
        <v>816</v>
      </c>
      <c r="W682" t="s">
        <v>816</v>
      </c>
    </row>
    <row r="683" spans="1:24" x14ac:dyDescent="0.25">
      <c r="A683" t="s">
        <v>24</v>
      </c>
      <c r="B683">
        <v>1398</v>
      </c>
      <c r="D683" t="s">
        <v>2884</v>
      </c>
      <c r="E683" t="s">
        <v>2885</v>
      </c>
      <c r="F683" t="s">
        <v>2886</v>
      </c>
      <c r="G683" t="s">
        <v>2887</v>
      </c>
      <c r="H683" t="s">
        <v>2884</v>
      </c>
      <c r="I683" t="s">
        <v>2137</v>
      </c>
      <c r="J683" t="s">
        <v>1203</v>
      </c>
      <c r="K683" t="s">
        <v>1204</v>
      </c>
      <c r="L683" t="s">
        <v>1947</v>
      </c>
      <c r="M683" t="s">
        <v>2888</v>
      </c>
      <c r="N683" t="s">
        <v>1327</v>
      </c>
      <c r="O683" t="s">
        <v>2213</v>
      </c>
      <c r="P683" t="s">
        <v>2889</v>
      </c>
      <c r="Q683">
        <v>41008</v>
      </c>
      <c r="S683" t="s">
        <v>816</v>
      </c>
      <c r="T683" t="s">
        <v>816</v>
      </c>
      <c r="W683" t="s">
        <v>816</v>
      </c>
      <c r="X683" t="s">
        <v>2890</v>
      </c>
    </row>
    <row r="684" spans="1:24" x14ac:dyDescent="0.25">
      <c r="A684" t="s">
        <v>24</v>
      </c>
      <c r="B684">
        <v>1399</v>
      </c>
      <c r="D684" t="s">
        <v>2891</v>
      </c>
      <c r="E684" t="s">
        <v>2000</v>
      </c>
      <c r="F684" t="s">
        <v>2892</v>
      </c>
      <c r="G684" t="s">
        <v>2893</v>
      </c>
      <c r="H684" t="s">
        <v>2891</v>
      </c>
      <c r="I684" t="s">
        <v>199</v>
      </c>
      <c r="J684" t="s">
        <v>1613</v>
      </c>
      <c r="K684" t="s">
        <v>1614</v>
      </c>
      <c r="L684" t="s">
        <v>2894</v>
      </c>
      <c r="M684" t="s">
        <v>2895</v>
      </c>
      <c r="N684" t="s">
        <v>2896</v>
      </c>
      <c r="O684" t="s">
        <v>1893</v>
      </c>
      <c r="P684" t="s">
        <v>2897</v>
      </c>
      <c r="Q684">
        <v>40682</v>
      </c>
      <c r="S684" t="s">
        <v>2898</v>
      </c>
      <c r="T684" t="s">
        <v>816</v>
      </c>
      <c r="W684" t="s">
        <v>816</v>
      </c>
    </row>
    <row r="685" spans="1:24" x14ac:dyDescent="0.25">
      <c r="A685" t="s">
        <v>24</v>
      </c>
      <c r="B685">
        <v>1400</v>
      </c>
      <c r="D685" t="s">
        <v>2899</v>
      </c>
      <c r="E685" t="s">
        <v>2900</v>
      </c>
      <c r="F685" t="s">
        <v>2901</v>
      </c>
      <c r="G685" t="s">
        <v>2880</v>
      </c>
      <c r="H685" t="s">
        <v>2899</v>
      </c>
      <c r="I685" t="s">
        <v>2137</v>
      </c>
      <c r="J685" t="s">
        <v>1203</v>
      </c>
      <c r="K685" t="s">
        <v>1204</v>
      </c>
      <c r="L685" t="s">
        <v>1947</v>
      </c>
      <c r="M685" t="s">
        <v>2833</v>
      </c>
      <c r="N685" t="s">
        <v>1207</v>
      </c>
      <c r="O685" t="s">
        <v>1374</v>
      </c>
      <c r="P685" t="s">
        <v>2902</v>
      </c>
      <c r="Q685">
        <v>41000</v>
      </c>
      <c r="S685" t="s">
        <v>2836</v>
      </c>
      <c r="T685" t="s">
        <v>816</v>
      </c>
      <c r="W685" t="s">
        <v>816</v>
      </c>
      <c r="X685" t="s">
        <v>2903</v>
      </c>
    </row>
    <row r="686" spans="1:24" x14ac:dyDescent="0.25">
      <c r="A686" t="s">
        <v>24</v>
      </c>
      <c r="B686">
        <v>1401</v>
      </c>
      <c r="D686" t="s">
        <v>2904</v>
      </c>
      <c r="E686" t="s">
        <v>2905</v>
      </c>
      <c r="F686" t="s">
        <v>2906</v>
      </c>
      <c r="H686" t="s">
        <v>2907</v>
      </c>
    </row>
    <row r="687" spans="1:24" x14ac:dyDescent="0.25">
      <c r="A687" t="s">
        <v>24</v>
      </c>
      <c r="B687">
        <v>1402</v>
      </c>
      <c r="D687" t="s">
        <v>2908</v>
      </c>
      <c r="E687" t="s">
        <v>2905</v>
      </c>
      <c r="F687" t="s">
        <v>2909</v>
      </c>
      <c r="H687" t="s">
        <v>2908</v>
      </c>
      <c r="I687" t="s">
        <v>2910</v>
      </c>
      <c r="M687" t="s">
        <v>2911</v>
      </c>
      <c r="Q687">
        <v>24940</v>
      </c>
      <c r="S687" t="s">
        <v>167</v>
      </c>
      <c r="T687" t="s">
        <v>2912</v>
      </c>
    </row>
    <row r="688" spans="1:24" x14ac:dyDescent="0.25">
      <c r="A688" t="s">
        <v>24</v>
      </c>
      <c r="B688">
        <v>1403</v>
      </c>
      <c r="D688" t="s">
        <v>1098</v>
      </c>
      <c r="E688" t="s">
        <v>1061</v>
      </c>
      <c r="F688" t="s">
        <v>1099</v>
      </c>
      <c r="H688" t="s">
        <v>1098</v>
      </c>
      <c r="I688" t="s">
        <v>941</v>
      </c>
      <c r="J688" t="s">
        <v>2913</v>
      </c>
      <c r="M688" t="s">
        <v>2914</v>
      </c>
      <c r="N688" t="s">
        <v>2915</v>
      </c>
      <c r="O688" t="s">
        <v>2916</v>
      </c>
      <c r="P688" t="s">
        <v>2917</v>
      </c>
      <c r="Q688">
        <v>34734</v>
      </c>
      <c r="S688" t="s">
        <v>2918</v>
      </c>
    </row>
    <row r="689" spans="1:23" x14ac:dyDescent="0.25">
      <c r="A689" t="s">
        <v>24</v>
      </c>
      <c r="B689">
        <v>1404</v>
      </c>
      <c r="D689" t="s">
        <v>1078</v>
      </c>
      <c r="E689" t="s">
        <v>1061</v>
      </c>
      <c r="F689" t="s">
        <v>67</v>
      </c>
      <c r="H689" t="s">
        <v>1078</v>
      </c>
      <c r="I689" t="s">
        <v>2189</v>
      </c>
      <c r="J689" t="s">
        <v>2919</v>
      </c>
      <c r="K689" t="s">
        <v>2920</v>
      </c>
      <c r="M689" t="s">
        <v>2921</v>
      </c>
      <c r="N689" t="s">
        <v>2194</v>
      </c>
      <c r="P689" t="s">
        <v>2922</v>
      </c>
      <c r="Q689">
        <v>36352</v>
      </c>
      <c r="S689" t="s">
        <v>2197</v>
      </c>
    </row>
    <row r="690" spans="1:23" x14ac:dyDescent="0.25">
      <c r="A690" t="s">
        <v>24</v>
      </c>
      <c r="B690">
        <v>1405</v>
      </c>
      <c r="D690" t="s">
        <v>2923</v>
      </c>
      <c r="E690" t="s">
        <v>2924</v>
      </c>
      <c r="F690" t="s">
        <v>2925</v>
      </c>
      <c r="H690" t="s">
        <v>2923</v>
      </c>
      <c r="I690" t="s">
        <v>2086</v>
      </c>
      <c r="K690" t="s">
        <v>2087</v>
      </c>
      <c r="M690" t="s">
        <v>2926</v>
      </c>
      <c r="N690" t="s">
        <v>2288</v>
      </c>
      <c r="O690" t="s">
        <v>2464</v>
      </c>
      <c r="P690" t="s">
        <v>2781</v>
      </c>
      <c r="Q690">
        <v>40459</v>
      </c>
      <c r="S690" t="s">
        <v>2092</v>
      </c>
      <c r="W690" t="s">
        <v>2092</v>
      </c>
    </row>
    <row r="691" spans="1:23" x14ac:dyDescent="0.25">
      <c r="A691" t="s">
        <v>24</v>
      </c>
      <c r="B691">
        <v>1406</v>
      </c>
      <c r="D691" t="s">
        <v>2927</v>
      </c>
      <c r="E691" t="s">
        <v>2928</v>
      </c>
      <c r="F691" t="s">
        <v>2929</v>
      </c>
      <c r="H691" t="s">
        <v>2927</v>
      </c>
      <c r="I691" t="s">
        <v>2086</v>
      </c>
      <c r="K691" t="s">
        <v>2087</v>
      </c>
      <c r="M691" t="s">
        <v>2096</v>
      </c>
      <c r="N691" t="s">
        <v>2543</v>
      </c>
      <c r="O691" t="s">
        <v>2090</v>
      </c>
      <c r="P691" t="s">
        <v>2818</v>
      </c>
      <c r="Q691">
        <v>40459</v>
      </c>
      <c r="S691" t="s">
        <v>2092</v>
      </c>
      <c r="W691" t="s">
        <v>2092</v>
      </c>
    </row>
    <row r="692" spans="1:23" x14ac:dyDescent="0.25">
      <c r="A692" t="s">
        <v>24</v>
      </c>
      <c r="B692">
        <v>1407</v>
      </c>
      <c r="D692" t="s">
        <v>2930</v>
      </c>
      <c r="E692" t="s">
        <v>2931</v>
      </c>
      <c r="F692" t="s">
        <v>2932</v>
      </c>
      <c r="H692" t="s">
        <v>2930</v>
      </c>
      <c r="I692" t="s">
        <v>2086</v>
      </c>
      <c r="K692" t="s">
        <v>2549</v>
      </c>
      <c r="M692" t="s">
        <v>2600</v>
      </c>
      <c r="N692" t="s">
        <v>2789</v>
      </c>
      <c r="O692" t="s">
        <v>2319</v>
      </c>
      <c r="P692" t="s">
        <v>2790</v>
      </c>
      <c r="Q692">
        <v>40466</v>
      </c>
      <c r="S692" t="s">
        <v>2662</v>
      </c>
      <c r="W692" t="s">
        <v>2092</v>
      </c>
    </row>
    <row r="693" spans="1:23" x14ac:dyDescent="0.25">
      <c r="A693" t="s">
        <v>24</v>
      </c>
      <c r="B693">
        <v>1408</v>
      </c>
      <c r="D693" t="s">
        <v>2933</v>
      </c>
      <c r="E693" t="s">
        <v>2934</v>
      </c>
      <c r="F693" t="s">
        <v>2935</v>
      </c>
      <c r="H693" t="s">
        <v>2933</v>
      </c>
      <c r="I693" t="s">
        <v>2137</v>
      </c>
      <c r="J693" t="s">
        <v>2361</v>
      </c>
      <c r="K693" t="s">
        <v>2936</v>
      </c>
      <c r="L693" t="s">
        <v>1642</v>
      </c>
      <c r="M693" t="s">
        <v>2937</v>
      </c>
      <c r="N693" t="s">
        <v>2938</v>
      </c>
      <c r="Q693">
        <v>28334</v>
      </c>
      <c r="S693" t="s">
        <v>120</v>
      </c>
      <c r="T693" t="s">
        <v>120</v>
      </c>
      <c r="W693" t="s">
        <v>120</v>
      </c>
    </row>
    <row r="694" spans="1:23" x14ac:dyDescent="0.25">
      <c r="A694" t="s">
        <v>24</v>
      </c>
      <c r="B694">
        <v>1409</v>
      </c>
      <c r="D694" t="s">
        <v>2939</v>
      </c>
      <c r="E694" t="s">
        <v>2940</v>
      </c>
      <c r="F694" t="s">
        <v>2941</v>
      </c>
      <c r="H694" t="s">
        <v>2939</v>
      </c>
      <c r="I694" t="s">
        <v>2086</v>
      </c>
      <c r="K694" t="s">
        <v>2087</v>
      </c>
      <c r="M694" t="s">
        <v>2105</v>
      </c>
      <c r="N694" t="s">
        <v>2804</v>
      </c>
      <c r="O694" t="s">
        <v>2439</v>
      </c>
      <c r="P694" t="s">
        <v>2805</v>
      </c>
      <c r="Q694">
        <v>40459</v>
      </c>
      <c r="S694" t="s">
        <v>2092</v>
      </c>
      <c r="W694" t="s">
        <v>2092</v>
      </c>
    </row>
    <row r="695" spans="1:23" x14ac:dyDescent="0.25">
      <c r="A695" t="s">
        <v>24</v>
      </c>
      <c r="B695">
        <v>1410</v>
      </c>
      <c r="D695" t="s">
        <v>2942</v>
      </c>
      <c r="E695" t="s">
        <v>2039</v>
      </c>
      <c r="F695" t="s">
        <v>2943</v>
      </c>
      <c r="H695" t="s">
        <v>2942</v>
      </c>
      <c r="I695" t="s">
        <v>2086</v>
      </c>
      <c r="K695" t="s">
        <v>2087</v>
      </c>
      <c r="M695" t="s">
        <v>2088</v>
      </c>
      <c r="N695" t="s">
        <v>1398</v>
      </c>
      <c r="O695" t="s">
        <v>2101</v>
      </c>
      <c r="P695" t="s">
        <v>2810</v>
      </c>
      <c r="Q695">
        <v>40459</v>
      </c>
      <c r="S695" t="s">
        <v>2092</v>
      </c>
      <c r="W695" t="s">
        <v>2092</v>
      </c>
    </row>
    <row r="696" spans="1:23" x14ac:dyDescent="0.25">
      <c r="A696" t="s">
        <v>24</v>
      </c>
      <c r="B696">
        <v>1411</v>
      </c>
      <c r="D696" t="s">
        <v>2942</v>
      </c>
      <c r="E696" t="s">
        <v>2039</v>
      </c>
      <c r="F696" t="s">
        <v>2943</v>
      </c>
      <c r="H696" t="s">
        <v>2942</v>
      </c>
      <c r="I696" t="s">
        <v>2086</v>
      </c>
      <c r="K696" t="s">
        <v>2087</v>
      </c>
      <c r="M696" t="s">
        <v>2088</v>
      </c>
      <c r="N696" t="s">
        <v>1398</v>
      </c>
      <c r="O696" t="s">
        <v>2101</v>
      </c>
      <c r="P696" t="s">
        <v>2810</v>
      </c>
      <c r="Q696">
        <v>40459</v>
      </c>
      <c r="S696" t="s">
        <v>2092</v>
      </c>
      <c r="W696" t="s">
        <v>2092</v>
      </c>
    </row>
    <row r="697" spans="1:23" x14ac:dyDescent="0.25">
      <c r="A697" t="s">
        <v>24</v>
      </c>
      <c r="B697">
        <v>1412</v>
      </c>
      <c r="D697" t="s">
        <v>2942</v>
      </c>
      <c r="E697" t="s">
        <v>2039</v>
      </c>
      <c r="F697" t="s">
        <v>2943</v>
      </c>
      <c r="H697" t="s">
        <v>2942</v>
      </c>
      <c r="I697" t="s">
        <v>2086</v>
      </c>
      <c r="K697" t="s">
        <v>2087</v>
      </c>
      <c r="M697" t="s">
        <v>2096</v>
      </c>
      <c r="N697" t="s">
        <v>2825</v>
      </c>
      <c r="O697" t="s">
        <v>2826</v>
      </c>
      <c r="P697" t="s">
        <v>2827</v>
      </c>
      <c r="Q697">
        <v>40459</v>
      </c>
      <c r="S697" t="s">
        <v>2092</v>
      </c>
      <c r="W697" t="s">
        <v>2092</v>
      </c>
    </row>
    <row r="698" spans="1:23" x14ac:dyDescent="0.25">
      <c r="A698" t="s">
        <v>24</v>
      </c>
      <c r="B698">
        <v>1413</v>
      </c>
      <c r="D698" t="s">
        <v>2944</v>
      </c>
      <c r="E698" t="s">
        <v>2039</v>
      </c>
      <c r="F698" t="s">
        <v>2158</v>
      </c>
      <c r="H698" t="s">
        <v>2944</v>
      </c>
      <c r="I698" t="s">
        <v>2086</v>
      </c>
      <c r="K698" t="s">
        <v>2087</v>
      </c>
      <c r="M698" t="s">
        <v>2088</v>
      </c>
      <c r="N698" t="s">
        <v>2089</v>
      </c>
      <c r="O698" t="s">
        <v>2101</v>
      </c>
      <c r="P698" t="s">
        <v>2102</v>
      </c>
      <c r="Q698">
        <v>40459</v>
      </c>
      <c r="S698" t="s">
        <v>2092</v>
      </c>
      <c r="W698" t="s">
        <v>2092</v>
      </c>
    </row>
    <row r="699" spans="1:23" x14ac:dyDescent="0.25">
      <c r="A699" t="s">
        <v>24</v>
      </c>
      <c r="B699">
        <v>1414</v>
      </c>
      <c r="D699" t="s">
        <v>2945</v>
      </c>
      <c r="E699" t="s">
        <v>1152</v>
      </c>
      <c r="F699" t="s">
        <v>1153</v>
      </c>
      <c r="G699" t="s">
        <v>2946</v>
      </c>
      <c r="H699" t="s">
        <v>2945</v>
      </c>
      <c r="I699" t="s">
        <v>2137</v>
      </c>
      <c r="L699" t="s">
        <v>2947</v>
      </c>
      <c r="M699" t="s">
        <v>2948</v>
      </c>
      <c r="N699" t="s">
        <v>1739</v>
      </c>
      <c r="O699" t="s">
        <v>2949</v>
      </c>
      <c r="P699" t="s">
        <v>2950</v>
      </c>
      <c r="Q699">
        <v>39418</v>
      </c>
      <c r="S699" t="s">
        <v>2255</v>
      </c>
    </row>
    <row r="700" spans="1:23" x14ac:dyDescent="0.25">
      <c r="A700" t="s">
        <v>24</v>
      </c>
      <c r="B700">
        <v>1415</v>
      </c>
      <c r="D700" t="s">
        <v>1157</v>
      </c>
      <c r="E700" t="s">
        <v>1152</v>
      </c>
      <c r="F700" t="s">
        <v>67</v>
      </c>
      <c r="H700" t="s">
        <v>1157</v>
      </c>
      <c r="I700" t="s">
        <v>2951</v>
      </c>
      <c r="J700" t="s">
        <v>2952</v>
      </c>
      <c r="K700" t="s">
        <v>2953</v>
      </c>
      <c r="L700" t="s">
        <v>2954</v>
      </c>
      <c r="M700" t="s">
        <v>2955</v>
      </c>
      <c r="N700" t="s">
        <v>2956</v>
      </c>
      <c r="S700" t="s">
        <v>2957</v>
      </c>
    </row>
    <row r="701" spans="1:23" x14ac:dyDescent="0.25">
      <c r="A701" t="s">
        <v>24</v>
      </c>
      <c r="B701">
        <v>1416</v>
      </c>
      <c r="D701" t="s">
        <v>1157</v>
      </c>
      <c r="E701" t="s">
        <v>1152</v>
      </c>
      <c r="F701" t="s">
        <v>67</v>
      </c>
      <c r="H701" t="s">
        <v>1157</v>
      </c>
      <c r="I701" t="s">
        <v>2137</v>
      </c>
      <c r="J701" t="s">
        <v>2958</v>
      </c>
      <c r="K701" t="s">
        <v>2959</v>
      </c>
      <c r="L701" t="s">
        <v>2960</v>
      </c>
      <c r="O701" t="s">
        <v>2961</v>
      </c>
      <c r="Q701">
        <v>26584</v>
      </c>
      <c r="S701" t="s">
        <v>119</v>
      </c>
    </row>
    <row r="702" spans="1:23" x14ac:dyDescent="0.25">
      <c r="A702" t="s">
        <v>24</v>
      </c>
      <c r="B702">
        <v>1417</v>
      </c>
      <c r="D702" t="s">
        <v>2962</v>
      </c>
      <c r="E702" t="s">
        <v>2963</v>
      </c>
      <c r="F702" t="s">
        <v>1165</v>
      </c>
      <c r="H702" t="s">
        <v>2962</v>
      </c>
      <c r="I702" t="s">
        <v>2086</v>
      </c>
      <c r="K702" t="s">
        <v>2087</v>
      </c>
      <c r="M702" t="s">
        <v>2111</v>
      </c>
      <c r="N702" t="s">
        <v>2112</v>
      </c>
      <c r="O702" t="s">
        <v>2964</v>
      </c>
      <c r="P702" t="s">
        <v>2114</v>
      </c>
      <c r="Q702">
        <v>40466</v>
      </c>
      <c r="S702" t="s">
        <v>2115</v>
      </c>
      <c r="W702" t="s">
        <v>2092</v>
      </c>
    </row>
    <row r="703" spans="1:23" x14ac:dyDescent="0.25">
      <c r="A703" t="s">
        <v>24</v>
      </c>
      <c r="B703">
        <v>1418</v>
      </c>
      <c r="D703" t="s">
        <v>2965</v>
      </c>
      <c r="E703" t="s">
        <v>1164</v>
      </c>
      <c r="F703" t="s">
        <v>2966</v>
      </c>
      <c r="G703" t="s">
        <v>2967</v>
      </c>
      <c r="H703" t="s">
        <v>2965</v>
      </c>
      <c r="K703" t="s">
        <v>2968</v>
      </c>
      <c r="O703" t="s">
        <v>2969</v>
      </c>
      <c r="Q703" t="s">
        <v>2970</v>
      </c>
      <c r="S703" t="s">
        <v>2971</v>
      </c>
      <c r="T703" t="s">
        <v>816</v>
      </c>
    </row>
    <row r="704" spans="1:23" x14ac:dyDescent="0.25">
      <c r="A704" t="s">
        <v>24</v>
      </c>
      <c r="B704">
        <v>1419</v>
      </c>
      <c r="D704" t="s">
        <v>2972</v>
      </c>
      <c r="E704" t="s">
        <v>1164</v>
      </c>
      <c r="F704" t="s">
        <v>2973</v>
      </c>
      <c r="H704" t="s">
        <v>2972</v>
      </c>
      <c r="I704" t="s">
        <v>2974</v>
      </c>
      <c r="J704" t="s">
        <v>2975</v>
      </c>
      <c r="K704" t="s">
        <v>2351</v>
      </c>
      <c r="L704" t="s">
        <v>2976</v>
      </c>
      <c r="M704" t="s">
        <v>2977</v>
      </c>
      <c r="N704" t="s">
        <v>2354</v>
      </c>
      <c r="P704" t="s">
        <v>2978</v>
      </c>
      <c r="Q704">
        <v>37831</v>
      </c>
      <c r="S704" t="s">
        <v>2979</v>
      </c>
    </row>
    <row r="705" spans="1:24" x14ac:dyDescent="0.25">
      <c r="A705" t="s">
        <v>24</v>
      </c>
      <c r="B705">
        <v>1420</v>
      </c>
      <c r="D705" t="s">
        <v>2972</v>
      </c>
      <c r="E705" t="s">
        <v>1164</v>
      </c>
      <c r="F705" t="s">
        <v>2973</v>
      </c>
      <c r="H705" t="s">
        <v>2972</v>
      </c>
      <c r="I705" t="s">
        <v>2974</v>
      </c>
      <c r="J705" t="s">
        <v>2975</v>
      </c>
      <c r="K705" t="s">
        <v>2351</v>
      </c>
      <c r="L705" t="s">
        <v>2976</v>
      </c>
      <c r="M705" t="s">
        <v>2977</v>
      </c>
      <c r="N705" t="s">
        <v>2354</v>
      </c>
      <c r="P705" t="s">
        <v>2978</v>
      </c>
      <c r="Q705">
        <v>37831</v>
      </c>
      <c r="S705" t="s">
        <v>2979</v>
      </c>
    </row>
    <row r="706" spans="1:24" x14ac:dyDescent="0.25">
      <c r="A706" t="s">
        <v>24</v>
      </c>
      <c r="B706">
        <v>1421</v>
      </c>
      <c r="D706" t="s">
        <v>2972</v>
      </c>
      <c r="E706" t="s">
        <v>1164</v>
      </c>
      <c r="F706" t="s">
        <v>2973</v>
      </c>
      <c r="H706" t="s">
        <v>2972</v>
      </c>
      <c r="I706" t="s">
        <v>2086</v>
      </c>
      <c r="K706" t="s">
        <v>2087</v>
      </c>
      <c r="M706" t="s">
        <v>2111</v>
      </c>
      <c r="N706" t="s">
        <v>2112</v>
      </c>
      <c r="O706" t="s">
        <v>2123</v>
      </c>
      <c r="P706" t="s">
        <v>2114</v>
      </c>
      <c r="Q706">
        <v>40466</v>
      </c>
      <c r="S706" t="s">
        <v>2115</v>
      </c>
      <c r="W706" t="s">
        <v>2092</v>
      </c>
    </row>
    <row r="707" spans="1:24" x14ac:dyDescent="0.25">
      <c r="A707" t="s">
        <v>24</v>
      </c>
      <c r="B707">
        <v>1422</v>
      </c>
      <c r="D707" t="s">
        <v>1172</v>
      </c>
      <c r="E707" t="s">
        <v>1167</v>
      </c>
      <c r="F707" t="s">
        <v>1173</v>
      </c>
      <c r="H707" t="s">
        <v>1172</v>
      </c>
      <c r="I707" t="s">
        <v>2086</v>
      </c>
      <c r="K707" t="s">
        <v>2087</v>
      </c>
      <c r="M707" t="s">
        <v>2980</v>
      </c>
      <c r="N707" t="s">
        <v>2981</v>
      </c>
      <c r="O707" t="s">
        <v>2982</v>
      </c>
      <c r="P707" t="s">
        <v>2983</v>
      </c>
      <c r="Q707">
        <v>40475</v>
      </c>
      <c r="S707" t="s">
        <v>2092</v>
      </c>
    </row>
    <row r="708" spans="1:24" x14ac:dyDescent="0.25">
      <c r="A708" t="s">
        <v>24</v>
      </c>
      <c r="B708">
        <v>1423</v>
      </c>
      <c r="D708" t="s">
        <v>2984</v>
      </c>
      <c r="E708" t="s">
        <v>1268</v>
      </c>
      <c r="F708" t="s">
        <v>2985</v>
      </c>
      <c r="G708" t="s">
        <v>2986</v>
      </c>
      <c r="H708" t="s">
        <v>2984</v>
      </c>
      <c r="I708" t="s">
        <v>2137</v>
      </c>
      <c r="J708" t="s">
        <v>1226</v>
      </c>
      <c r="K708" t="s">
        <v>2987</v>
      </c>
      <c r="L708" t="s">
        <v>2988</v>
      </c>
      <c r="M708" t="s">
        <v>2989</v>
      </c>
      <c r="N708" t="s">
        <v>2990</v>
      </c>
      <c r="O708" t="s">
        <v>1444</v>
      </c>
      <c r="P708" t="s">
        <v>2991</v>
      </c>
      <c r="Q708">
        <v>41558</v>
      </c>
      <c r="S708" t="s">
        <v>1187</v>
      </c>
      <c r="T708" t="s">
        <v>1188</v>
      </c>
      <c r="W708" t="s">
        <v>1188</v>
      </c>
      <c r="X708" t="s">
        <v>2992</v>
      </c>
    </row>
    <row r="709" spans="1:24" x14ac:dyDescent="0.25">
      <c r="A709" t="s">
        <v>24</v>
      </c>
      <c r="B709">
        <v>1424</v>
      </c>
      <c r="D709" t="s">
        <v>2993</v>
      </c>
      <c r="E709" t="s">
        <v>877</v>
      </c>
      <c r="F709" t="s">
        <v>2994</v>
      </c>
      <c r="G709" t="s">
        <v>2995</v>
      </c>
      <c r="H709" t="s">
        <v>2993</v>
      </c>
      <c r="I709" t="s">
        <v>2137</v>
      </c>
      <c r="J709" t="s">
        <v>1226</v>
      </c>
      <c r="K709" t="s">
        <v>2987</v>
      </c>
      <c r="L709" t="s">
        <v>2988</v>
      </c>
      <c r="M709" t="s">
        <v>2989</v>
      </c>
      <c r="N709" t="s">
        <v>2990</v>
      </c>
      <c r="O709" t="s">
        <v>2996</v>
      </c>
      <c r="P709" t="s">
        <v>2991</v>
      </c>
      <c r="Q709">
        <v>41558</v>
      </c>
      <c r="S709" t="s">
        <v>1187</v>
      </c>
      <c r="T709" t="s">
        <v>1188</v>
      </c>
      <c r="W709" t="s">
        <v>1188</v>
      </c>
    </row>
    <row r="710" spans="1:24" x14ac:dyDescent="0.25">
      <c r="A710" t="s">
        <v>24</v>
      </c>
      <c r="B710">
        <v>1425</v>
      </c>
      <c r="D710" t="s">
        <v>987</v>
      </c>
      <c r="E710" t="s">
        <v>984</v>
      </c>
      <c r="F710" t="s">
        <v>985</v>
      </c>
      <c r="G710" t="s">
        <v>986</v>
      </c>
      <c r="H710" t="s">
        <v>987</v>
      </c>
      <c r="I710" t="s">
        <v>2137</v>
      </c>
      <c r="J710" t="s">
        <v>1226</v>
      </c>
      <c r="K710" t="s">
        <v>2987</v>
      </c>
      <c r="L710" t="s">
        <v>2988</v>
      </c>
      <c r="M710" t="s">
        <v>2989</v>
      </c>
      <c r="N710" t="s">
        <v>2990</v>
      </c>
      <c r="O710" t="s">
        <v>2996</v>
      </c>
      <c r="P710" t="s">
        <v>2991</v>
      </c>
      <c r="Q710">
        <v>41557</v>
      </c>
      <c r="S710" t="s">
        <v>1187</v>
      </c>
      <c r="T710" t="s">
        <v>1188</v>
      </c>
      <c r="W710" t="s">
        <v>1188</v>
      </c>
      <c r="X710" t="s">
        <v>2997</v>
      </c>
    </row>
    <row r="711" spans="1:24" x14ac:dyDescent="0.25">
      <c r="A711" t="s">
        <v>24</v>
      </c>
      <c r="B711">
        <v>1426</v>
      </c>
      <c r="D711" t="s">
        <v>2998</v>
      </c>
      <c r="E711" t="s">
        <v>2999</v>
      </c>
      <c r="F711" t="s">
        <v>3000</v>
      </c>
      <c r="G711" t="s">
        <v>3001</v>
      </c>
      <c r="H711" t="s">
        <v>2998</v>
      </c>
      <c r="I711" t="s">
        <v>91</v>
      </c>
      <c r="J711" t="s">
        <v>92</v>
      </c>
      <c r="L711" t="s">
        <v>3002</v>
      </c>
      <c r="M711" t="s">
        <v>3003</v>
      </c>
      <c r="O711" t="s">
        <v>3004</v>
      </c>
      <c r="Q711">
        <v>41131</v>
      </c>
      <c r="S711" t="s">
        <v>3005</v>
      </c>
      <c r="T711" t="s">
        <v>3005</v>
      </c>
      <c r="V711" t="s">
        <v>3000</v>
      </c>
    </row>
    <row r="712" spans="1:24" x14ac:dyDescent="0.25">
      <c r="A712" t="s">
        <v>24</v>
      </c>
      <c r="B712">
        <v>1427</v>
      </c>
      <c r="D712" t="s">
        <v>2998</v>
      </c>
      <c r="E712" t="s">
        <v>2999</v>
      </c>
      <c r="F712" t="s">
        <v>3000</v>
      </c>
      <c r="G712" t="s">
        <v>3001</v>
      </c>
      <c r="H712" t="s">
        <v>2998</v>
      </c>
      <c r="I712" t="s">
        <v>91</v>
      </c>
      <c r="J712" t="s">
        <v>92</v>
      </c>
      <c r="L712" t="s">
        <v>3002</v>
      </c>
      <c r="M712" t="s">
        <v>3006</v>
      </c>
      <c r="O712" t="s">
        <v>3004</v>
      </c>
      <c r="Q712">
        <v>38451</v>
      </c>
      <c r="S712" t="s">
        <v>3005</v>
      </c>
      <c r="T712" t="s">
        <v>3005</v>
      </c>
      <c r="V712" t="s">
        <v>3000</v>
      </c>
    </row>
    <row r="713" spans="1:24" x14ac:dyDescent="0.25">
      <c r="A713" t="s">
        <v>24</v>
      </c>
      <c r="B713">
        <v>1428</v>
      </c>
      <c r="D713" t="s">
        <v>2998</v>
      </c>
      <c r="E713" t="s">
        <v>2999</v>
      </c>
      <c r="F713" t="s">
        <v>3000</v>
      </c>
      <c r="G713" t="s">
        <v>3001</v>
      </c>
      <c r="H713" t="s">
        <v>2998</v>
      </c>
      <c r="I713" t="s">
        <v>91</v>
      </c>
      <c r="J713" t="s">
        <v>92</v>
      </c>
      <c r="L713" t="s">
        <v>3002</v>
      </c>
      <c r="M713" t="s">
        <v>3007</v>
      </c>
      <c r="O713" t="s">
        <v>3004</v>
      </c>
      <c r="P713" t="s">
        <v>3008</v>
      </c>
      <c r="Q713">
        <v>40969</v>
      </c>
      <c r="S713" t="s">
        <v>3005</v>
      </c>
      <c r="T713" t="s">
        <v>3005</v>
      </c>
      <c r="V713" t="s">
        <v>3000</v>
      </c>
    </row>
    <row r="714" spans="1:24" x14ac:dyDescent="0.25">
      <c r="A714" t="s">
        <v>24</v>
      </c>
      <c r="B714">
        <v>1429</v>
      </c>
      <c r="D714" t="s">
        <v>2998</v>
      </c>
      <c r="E714" t="s">
        <v>2999</v>
      </c>
      <c r="F714" t="s">
        <v>3000</v>
      </c>
      <c r="G714" t="s">
        <v>3001</v>
      </c>
      <c r="H714" t="s">
        <v>2998</v>
      </c>
      <c r="I714" t="s">
        <v>91</v>
      </c>
      <c r="J714" t="s">
        <v>92</v>
      </c>
      <c r="L714" t="s">
        <v>3002</v>
      </c>
      <c r="M714" t="s">
        <v>3007</v>
      </c>
      <c r="O714" t="s">
        <v>3004</v>
      </c>
      <c r="Q714">
        <v>41219</v>
      </c>
      <c r="S714" t="s">
        <v>3009</v>
      </c>
      <c r="T714" t="s">
        <v>3005</v>
      </c>
      <c r="V714" t="s">
        <v>3000</v>
      </c>
    </row>
    <row r="715" spans="1:24" x14ac:dyDescent="0.25">
      <c r="A715" t="s">
        <v>24</v>
      </c>
      <c r="B715">
        <v>1430</v>
      </c>
      <c r="D715" t="s">
        <v>2998</v>
      </c>
      <c r="E715" t="s">
        <v>2999</v>
      </c>
      <c r="F715" t="s">
        <v>3000</v>
      </c>
      <c r="G715" t="s">
        <v>3001</v>
      </c>
      <c r="H715" t="s">
        <v>2998</v>
      </c>
      <c r="I715" t="s">
        <v>91</v>
      </c>
      <c r="J715" t="s">
        <v>92</v>
      </c>
      <c r="L715" t="s">
        <v>3002</v>
      </c>
      <c r="M715" t="s">
        <v>3007</v>
      </c>
      <c r="O715" t="s">
        <v>3004</v>
      </c>
      <c r="Q715">
        <v>41339</v>
      </c>
      <c r="S715" t="s">
        <v>3009</v>
      </c>
      <c r="T715" t="s">
        <v>3005</v>
      </c>
      <c r="V715" t="s">
        <v>3000</v>
      </c>
    </row>
    <row r="716" spans="1:24" x14ac:dyDescent="0.25">
      <c r="A716" t="s">
        <v>24</v>
      </c>
      <c r="B716">
        <v>1431</v>
      </c>
      <c r="C716">
        <v>171</v>
      </c>
      <c r="D716" t="s">
        <v>1176</v>
      </c>
      <c r="E716" t="s">
        <v>1177</v>
      </c>
      <c r="F716" t="s">
        <v>1178</v>
      </c>
      <c r="G716" t="s">
        <v>1179</v>
      </c>
      <c r="H716" t="s">
        <v>1176</v>
      </c>
      <c r="I716" t="s">
        <v>74</v>
      </c>
      <c r="K716" t="s">
        <v>3010</v>
      </c>
      <c r="M716" t="s">
        <v>3011</v>
      </c>
      <c r="O716" t="s">
        <v>3012</v>
      </c>
      <c r="Q716">
        <v>38858</v>
      </c>
      <c r="S716" t="s">
        <v>3013</v>
      </c>
      <c r="T716" t="s">
        <v>3013</v>
      </c>
      <c r="W716" t="s">
        <v>3013</v>
      </c>
    </row>
    <row r="717" spans="1:24" x14ac:dyDescent="0.25">
      <c r="A717" t="s">
        <v>24</v>
      </c>
      <c r="B717">
        <v>1432</v>
      </c>
      <c r="C717">
        <v>73</v>
      </c>
      <c r="D717" t="s">
        <v>3014</v>
      </c>
      <c r="E717" t="s">
        <v>1191</v>
      </c>
      <c r="F717" t="s">
        <v>3015</v>
      </c>
      <c r="G717" t="s">
        <v>3016</v>
      </c>
      <c r="H717" t="s">
        <v>3014</v>
      </c>
      <c r="I717" t="s">
        <v>74</v>
      </c>
      <c r="K717" t="s">
        <v>3017</v>
      </c>
      <c r="M717" t="s">
        <v>3018</v>
      </c>
      <c r="O717" t="s">
        <v>3019</v>
      </c>
      <c r="Q717">
        <v>38590</v>
      </c>
      <c r="S717" t="s">
        <v>3013</v>
      </c>
      <c r="T717" t="s">
        <v>3013</v>
      </c>
      <c r="U717" t="s">
        <v>3020</v>
      </c>
      <c r="W717" t="s">
        <v>3013</v>
      </c>
    </row>
    <row r="718" spans="1:24" x14ac:dyDescent="0.25">
      <c r="A718" t="s">
        <v>24</v>
      </c>
      <c r="B718">
        <v>1433</v>
      </c>
      <c r="C718">
        <v>242</v>
      </c>
      <c r="D718" t="s">
        <v>3021</v>
      </c>
      <c r="E718" t="s">
        <v>2134</v>
      </c>
      <c r="F718" t="s">
        <v>2135</v>
      </c>
      <c r="G718" t="s">
        <v>3022</v>
      </c>
      <c r="H718" t="s">
        <v>3021</v>
      </c>
      <c r="I718" t="s">
        <v>74</v>
      </c>
      <c r="K718" t="s">
        <v>3017</v>
      </c>
      <c r="M718" t="s">
        <v>3023</v>
      </c>
      <c r="O718" t="s">
        <v>1672</v>
      </c>
      <c r="Q718">
        <v>38971</v>
      </c>
      <c r="S718" t="s">
        <v>3013</v>
      </c>
      <c r="T718" t="s">
        <v>3013</v>
      </c>
      <c r="W718" t="s">
        <v>3013</v>
      </c>
    </row>
    <row r="719" spans="1:24" x14ac:dyDescent="0.25">
      <c r="A719" t="s">
        <v>24</v>
      </c>
      <c r="B719">
        <v>1434</v>
      </c>
      <c r="C719">
        <v>144</v>
      </c>
      <c r="D719" t="s">
        <v>3021</v>
      </c>
      <c r="E719" t="s">
        <v>2134</v>
      </c>
      <c r="F719" t="s">
        <v>2135</v>
      </c>
      <c r="G719" t="s">
        <v>3022</v>
      </c>
      <c r="H719" t="s">
        <v>3021</v>
      </c>
      <c r="I719" t="s">
        <v>74</v>
      </c>
      <c r="K719" t="s">
        <v>3010</v>
      </c>
      <c r="M719" t="s">
        <v>3024</v>
      </c>
      <c r="O719" t="s">
        <v>1672</v>
      </c>
      <c r="Q719">
        <v>38264</v>
      </c>
      <c r="S719" t="s">
        <v>3013</v>
      </c>
      <c r="T719" t="s">
        <v>3013</v>
      </c>
      <c r="W719" t="s">
        <v>3013</v>
      </c>
    </row>
    <row r="720" spans="1:24" x14ac:dyDescent="0.25">
      <c r="A720" t="s">
        <v>24</v>
      </c>
      <c r="B720">
        <v>1435</v>
      </c>
      <c r="C720">
        <v>14</v>
      </c>
      <c r="D720" t="s">
        <v>3021</v>
      </c>
      <c r="E720" t="s">
        <v>2134</v>
      </c>
      <c r="F720" t="s">
        <v>2135</v>
      </c>
      <c r="G720" t="s">
        <v>3022</v>
      </c>
      <c r="H720" t="s">
        <v>3021</v>
      </c>
      <c r="I720" t="s">
        <v>74</v>
      </c>
      <c r="K720" t="s">
        <v>3017</v>
      </c>
      <c r="L720" t="s">
        <v>3025</v>
      </c>
      <c r="O720" t="s">
        <v>912</v>
      </c>
      <c r="Q720">
        <v>38582</v>
      </c>
      <c r="S720" t="s">
        <v>3013</v>
      </c>
      <c r="T720" t="s">
        <v>3013</v>
      </c>
      <c r="W720" t="s">
        <v>3013</v>
      </c>
    </row>
    <row r="721" spans="1:23" x14ac:dyDescent="0.25">
      <c r="A721" t="s">
        <v>24</v>
      </c>
      <c r="B721">
        <v>1436</v>
      </c>
      <c r="C721">
        <v>221</v>
      </c>
      <c r="D721" t="s">
        <v>3026</v>
      </c>
      <c r="E721" t="s">
        <v>3027</v>
      </c>
      <c r="F721" t="s">
        <v>3028</v>
      </c>
      <c r="G721" t="s">
        <v>3029</v>
      </c>
      <c r="H721" t="s">
        <v>3026</v>
      </c>
      <c r="I721" t="s">
        <v>74</v>
      </c>
      <c r="K721" t="s">
        <v>3017</v>
      </c>
      <c r="M721" t="s">
        <v>3030</v>
      </c>
      <c r="O721" t="s">
        <v>266</v>
      </c>
      <c r="Q721">
        <v>38142</v>
      </c>
      <c r="S721" t="s">
        <v>3013</v>
      </c>
      <c r="T721" t="s">
        <v>3013</v>
      </c>
      <c r="W721" t="s">
        <v>3013</v>
      </c>
    </row>
    <row r="722" spans="1:23" x14ac:dyDescent="0.25">
      <c r="A722" t="s">
        <v>24</v>
      </c>
      <c r="B722">
        <v>1437</v>
      </c>
      <c r="C722">
        <v>6</v>
      </c>
      <c r="D722" t="s">
        <v>3026</v>
      </c>
      <c r="E722" t="s">
        <v>3027</v>
      </c>
      <c r="F722" t="s">
        <v>3028</v>
      </c>
      <c r="G722" t="s">
        <v>3029</v>
      </c>
      <c r="H722" t="s">
        <v>3026</v>
      </c>
      <c r="I722" t="s">
        <v>74</v>
      </c>
      <c r="K722" t="s">
        <v>3017</v>
      </c>
      <c r="M722" t="s">
        <v>3031</v>
      </c>
      <c r="O722" t="s">
        <v>3019</v>
      </c>
      <c r="Q722">
        <v>38508</v>
      </c>
      <c r="S722" t="s">
        <v>3013</v>
      </c>
      <c r="T722" t="s">
        <v>3013</v>
      </c>
      <c r="W722" t="s">
        <v>3013</v>
      </c>
    </row>
    <row r="723" spans="1:23" x14ac:dyDescent="0.25">
      <c r="A723" t="s">
        <v>24</v>
      </c>
      <c r="B723">
        <v>1438</v>
      </c>
      <c r="C723">
        <v>74</v>
      </c>
      <c r="D723" t="s">
        <v>3032</v>
      </c>
      <c r="E723" t="s">
        <v>1268</v>
      </c>
      <c r="F723" t="s">
        <v>3028</v>
      </c>
      <c r="G723" t="s">
        <v>3029</v>
      </c>
      <c r="H723" t="s">
        <v>3032</v>
      </c>
      <c r="I723" t="s">
        <v>74</v>
      </c>
      <c r="K723" t="s">
        <v>3017</v>
      </c>
      <c r="M723" t="s">
        <v>3033</v>
      </c>
      <c r="O723" t="s">
        <v>3019</v>
      </c>
      <c r="Q723">
        <v>38590</v>
      </c>
      <c r="S723" t="s">
        <v>3013</v>
      </c>
      <c r="T723" t="s">
        <v>3013</v>
      </c>
      <c r="W723" t="s">
        <v>3013</v>
      </c>
    </row>
    <row r="724" spans="1:23" x14ac:dyDescent="0.25">
      <c r="A724" t="s">
        <v>24</v>
      </c>
      <c r="B724">
        <v>1439</v>
      </c>
      <c r="C724">
        <v>52</v>
      </c>
      <c r="D724" t="s">
        <v>3032</v>
      </c>
      <c r="E724" t="s">
        <v>1268</v>
      </c>
      <c r="F724" t="s">
        <v>3028</v>
      </c>
      <c r="G724" t="s">
        <v>3029</v>
      </c>
      <c r="H724" t="s">
        <v>3032</v>
      </c>
      <c r="I724" t="s">
        <v>74</v>
      </c>
      <c r="K724" t="s">
        <v>3017</v>
      </c>
      <c r="M724" t="s">
        <v>3034</v>
      </c>
      <c r="O724" t="s">
        <v>3019</v>
      </c>
      <c r="S724" t="s">
        <v>3013</v>
      </c>
      <c r="T724" t="s">
        <v>3013</v>
      </c>
      <c r="W724" t="s">
        <v>3013</v>
      </c>
    </row>
    <row r="725" spans="1:23" x14ac:dyDescent="0.25">
      <c r="A725" t="s">
        <v>24</v>
      </c>
      <c r="B725">
        <v>1440</v>
      </c>
      <c r="C725">
        <v>124</v>
      </c>
      <c r="D725" t="s">
        <v>1267</v>
      </c>
      <c r="E725" t="s">
        <v>1268</v>
      </c>
      <c r="F725" t="s">
        <v>1269</v>
      </c>
      <c r="G725" t="s">
        <v>1270</v>
      </c>
      <c r="H725" t="s">
        <v>1267</v>
      </c>
      <c r="I725" t="s">
        <v>74</v>
      </c>
      <c r="K725" t="s">
        <v>3010</v>
      </c>
      <c r="M725" t="s">
        <v>3035</v>
      </c>
      <c r="O725" t="s">
        <v>912</v>
      </c>
      <c r="Q725">
        <v>38232</v>
      </c>
      <c r="S725" t="s">
        <v>3013</v>
      </c>
      <c r="T725" t="s">
        <v>3013</v>
      </c>
      <c r="W725" t="s">
        <v>3013</v>
      </c>
    </row>
    <row r="726" spans="1:23" x14ac:dyDescent="0.25">
      <c r="A726" t="s">
        <v>24</v>
      </c>
      <c r="B726">
        <v>1441</v>
      </c>
      <c r="C726">
        <v>125</v>
      </c>
      <c r="D726" t="s">
        <v>1267</v>
      </c>
      <c r="E726" t="s">
        <v>1268</v>
      </c>
      <c r="F726" t="s">
        <v>1269</v>
      </c>
      <c r="G726" t="s">
        <v>1270</v>
      </c>
      <c r="H726" t="s">
        <v>1267</v>
      </c>
      <c r="I726" t="s">
        <v>74</v>
      </c>
      <c r="K726" t="s">
        <v>3010</v>
      </c>
      <c r="M726" t="s">
        <v>3036</v>
      </c>
      <c r="O726" t="s">
        <v>912</v>
      </c>
      <c r="Q726">
        <v>38232</v>
      </c>
      <c r="S726" t="s">
        <v>3013</v>
      </c>
      <c r="T726" t="s">
        <v>3013</v>
      </c>
      <c r="W726" t="s">
        <v>3013</v>
      </c>
    </row>
    <row r="727" spans="1:23" x14ac:dyDescent="0.25">
      <c r="A727" t="s">
        <v>24</v>
      </c>
      <c r="B727">
        <v>1442</v>
      </c>
      <c r="C727">
        <v>123</v>
      </c>
      <c r="D727" t="s">
        <v>1267</v>
      </c>
      <c r="E727" t="s">
        <v>1268</v>
      </c>
      <c r="F727" t="s">
        <v>1269</v>
      </c>
      <c r="G727" t="s">
        <v>1270</v>
      </c>
      <c r="H727" t="s">
        <v>1267</v>
      </c>
      <c r="I727" t="s">
        <v>74</v>
      </c>
      <c r="K727" t="s">
        <v>3010</v>
      </c>
      <c r="M727" t="s">
        <v>3037</v>
      </c>
      <c r="O727" t="s">
        <v>912</v>
      </c>
      <c r="S727" t="s">
        <v>3013</v>
      </c>
      <c r="T727" t="s">
        <v>3013</v>
      </c>
      <c r="W727" t="s">
        <v>3013</v>
      </c>
    </row>
    <row r="728" spans="1:23" x14ac:dyDescent="0.25">
      <c r="A728" t="s">
        <v>24</v>
      </c>
      <c r="B728">
        <v>1443</v>
      </c>
      <c r="C728">
        <v>259</v>
      </c>
      <c r="D728" t="s">
        <v>3038</v>
      </c>
      <c r="E728" t="s">
        <v>3039</v>
      </c>
      <c r="F728" t="s">
        <v>3040</v>
      </c>
      <c r="G728" t="s">
        <v>3041</v>
      </c>
      <c r="H728" t="s">
        <v>3038</v>
      </c>
      <c r="I728" t="s">
        <v>74</v>
      </c>
      <c r="K728" t="s">
        <v>3017</v>
      </c>
      <c r="M728" t="s">
        <v>3042</v>
      </c>
      <c r="O728" t="s">
        <v>3019</v>
      </c>
      <c r="Q728">
        <v>38116</v>
      </c>
      <c r="S728" t="s">
        <v>3013</v>
      </c>
      <c r="T728" t="s">
        <v>3013</v>
      </c>
      <c r="W728" t="s">
        <v>3013</v>
      </c>
    </row>
    <row r="729" spans="1:23" x14ac:dyDescent="0.25">
      <c r="A729" t="s">
        <v>24</v>
      </c>
      <c r="B729">
        <v>1444</v>
      </c>
      <c r="C729">
        <v>149</v>
      </c>
      <c r="D729" t="s">
        <v>3038</v>
      </c>
      <c r="E729" t="s">
        <v>3039</v>
      </c>
      <c r="F729" t="s">
        <v>3040</v>
      </c>
      <c r="G729" t="s">
        <v>3041</v>
      </c>
      <c r="H729" t="s">
        <v>3038</v>
      </c>
      <c r="I729" t="s">
        <v>74</v>
      </c>
      <c r="K729" t="s">
        <v>3017</v>
      </c>
      <c r="M729" t="s">
        <v>3043</v>
      </c>
      <c r="Q729">
        <v>38963</v>
      </c>
      <c r="S729" t="s">
        <v>3013</v>
      </c>
      <c r="T729" t="s">
        <v>3013</v>
      </c>
      <c r="W729" t="s">
        <v>3013</v>
      </c>
    </row>
    <row r="730" spans="1:23" x14ac:dyDescent="0.25">
      <c r="A730" t="s">
        <v>24</v>
      </c>
      <c r="B730">
        <v>1445</v>
      </c>
      <c r="C730">
        <v>10</v>
      </c>
      <c r="D730" t="s">
        <v>3044</v>
      </c>
      <c r="E730" t="s">
        <v>3045</v>
      </c>
      <c r="F730" t="s">
        <v>3046</v>
      </c>
      <c r="G730" t="s">
        <v>3047</v>
      </c>
      <c r="H730" t="s">
        <v>3044</v>
      </c>
      <c r="I730" t="s">
        <v>74</v>
      </c>
      <c r="K730" t="s">
        <v>3017</v>
      </c>
      <c r="L730" t="s">
        <v>3025</v>
      </c>
      <c r="O730" t="s">
        <v>3048</v>
      </c>
      <c r="Q730">
        <v>38582</v>
      </c>
      <c r="S730" t="s">
        <v>3013</v>
      </c>
      <c r="T730" t="s">
        <v>3013</v>
      </c>
      <c r="W730" t="s">
        <v>3013</v>
      </c>
    </row>
    <row r="731" spans="1:23" x14ac:dyDescent="0.25">
      <c r="A731" t="s">
        <v>24</v>
      </c>
      <c r="B731">
        <v>1446</v>
      </c>
      <c r="C731">
        <v>104</v>
      </c>
      <c r="D731" t="s">
        <v>3049</v>
      </c>
      <c r="E731" t="s">
        <v>213</v>
      </c>
      <c r="F731" t="s">
        <v>3050</v>
      </c>
      <c r="G731" t="s">
        <v>2630</v>
      </c>
      <c r="H731" t="s">
        <v>3049</v>
      </c>
      <c r="I731" t="s">
        <v>74</v>
      </c>
      <c r="K731" t="s">
        <v>3017</v>
      </c>
      <c r="M731" t="s">
        <v>3051</v>
      </c>
      <c r="O731" t="s">
        <v>3052</v>
      </c>
      <c r="Q731">
        <v>38508</v>
      </c>
      <c r="S731" t="s">
        <v>3013</v>
      </c>
      <c r="T731" t="s">
        <v>3013</v>
      </c>
      <c r="W731" t="s">
        <v>3013</v>
      </c>
    </row>
    <row r="732" spans="1:23" x14ac:dyDescent="0.25">
      <c r="A732" t="s">
        <v>24</v>
      </c>
      <c r="B732">
        <v>1447</v>
      </c>
      <c r="C732">
        <v>11</v>
      </c>
      <c r="D732" t="s">
        <v>3053</v>
      </c>
      <c r="E732" t="s">
        <v>232</v>
      </c>
      <c r="F732" t="s">
        <v>2239</v>
      </c>
      <c r="G732" t="s">
        <v>3054</v>
      </c>
      <c r="H732" t="s">
        <v>3053</v>
      </c>
      <c r="I732" t="s">
        <v>74</v>
      </c>
      <c r="K732" t="s">
        <v>3017</v>
      </c>
      <c r="L732" t="s">
        <v>3025</v>
      </c>
      <c r="O732" t="s">
        <v>3048</v>
      </c>
      <c r="Q732">
        <v>38582</v>
      </c>
      <c r="S732" t="s">
        <v>3013</v>
      </c>
      <c r="T732" t="s">
        <v>3013</v>
      </c>
      <c r="W732" t="s">
        <v>3013</v>
      </c>
    </row>
    <row r="733" spans="1:23" x14ac:dyDescent="0.25">
      <c r="A733" t="s">
        <v>24</v>
      </c>
      <c r="B733">
        <v>1448</v>
      </c>
      <c r="C733">
        <v>247</v>
      </c>
      <c r="D733" t="s">
        <v>3055</v>
      </c>
      <c r="E733" t="s">
        <v>1458</v>
      </c>
      <c r="F733" t="s">
        <v>3056</v>
      </c>
      <c r="G733" t="s">
        <v>3057</v>
      </c>
      <c r="H733" t="s">
        <v>3055</v>
      </c>
      <c r="I733" t="s">
        <v>74</v>
      </c>
      <c r="K733" t="s">
        <v>3017</v>
      </c>
      <c r="M733" t="s">
        <v>3058</v>
      </c>
      <c r="O733" t="s">
        <v>3019</v>
      </c>
      <c r="Q733">
        <v>39004</v>
      </c>
      <c r="S733" t="s">
        <v>3013</v>
      </c>
      <c r="T733" t="s">
        <v>3013</v>
      </c>
      <c r="W733" t="s">
        <v>3013</v>
      </c>
    </row>
    <row r="734" spans="1:23" x14ac:dyDescent="0.25">
      <c r="A734" t="s">
        <v>24</v>
      </c>
      <c r="B734">
        <v>1449</v>
      </c>
      <c r="C734">
        <v>99</v>
      </c>
      <c r="D734" t="s">
        <v>3055</v>
      </c>
      <c r="E734" t="s">
        <v>1458</v>
      </c>
      <c r="F734" t="s">
        <v>3056</v>
      </c>
      <c r="G734" t="s">
        <v>3057</v>
      </c>
      <c r="H734" t="s">
        <v>3055</v>
      </c>
      <c r="I734" t="s">
        <v>74</v>
      </c>
      <c r="K734" t="s">
        <v>3017</v>
      </c>
      <c r="M734" t="s">
        <v>3059</v>
      </c>
      <c r="O734" t="s">
        <v>1819</v>
      </c>
      <c r="Q734">
        <v>38508</v>
      </c>
      <c r="S734" t="s">
        <v>3013</v>
      </c>
      <c r="T734" t="s">
        <v>3013</v>
      </c>
      <c r="U734" t="s">
        <v>3020</v>
      </c>
      <c r="W734" t="s">
        <v>3013</v>
      </c>
    </row>
    <row r="735" spans="1:23" x14ac:dyDescent="0.25">
      <c r="A735" t="s">
        <v>24</v>
      </c>
      <c r="B735">
        <v>1450</v>
      </c>
      <c r="C735">
        <v>37</v>
      </c>
      <c r="D735" t="s">
        <v>3060</v>
      </c>
      <c r="E735" t="s">
        <v>1458</v>
      </c>
      <c r="F735" t="s">
        <v>3061</v>
      </c>
      <c r="G735" t="s">
        <v>3062</v>
      </c>
      <c r="H735" t="s">
        <v>3060</v>
      </c>
      <c r="I735" t="s">
        <v>74</v>
      </c>
      <c r="K735" t="s">
        <v>3017</v>
      </c>
      <c r="M735" t="s">
        <v>3063</v>
      </c>
      <c r="Q735">
        <v>38582</v>
      </c>
      <c r="S735" t="s">
        <v>3013</v>
      </c>
      <c r="T735" t="s">
        <v>3013</v>
      </c>
      <c r="W735" t="s">
        <v>3013</v>
      </c>
    </row>
    <row r="736" spans="1:23" x14ac:dyDescent="0.25">
      <c r="A736" t="s">
        <v>24</v>
      </c>
      <c r="B736">
        <v>1451</v>
      </c>
      <c r="C736">
        <v>177</v>
      </c>
      <c r="D736" t="s">
        <v>3064</v>
      </c>
      <c r="E736" t="s">
        <v>1458</v>
      </c>
      <c r="F736" t="s">
        <v>2257</v>
      </c>
      <c r="G736" t="s">
        <v>89</v>
      </c>
      <c r="H736" t="s">
        <v>3064</v>
      </c>
      <c r="I736" t="s">
        <v>74</v>
      </c>
      <c r="K736" t="s">
        <v>3017</v>
      </c>
      <c r="M736" t="s">
        <v>3065</v>
      </c>
      <c r="O736" t="s">
        <v>3066</v>
      </c>
      <c r="Q736">
        <v>38116</v>
      </c>
      <c r="S736" t="s">
        <v>3013</v>
      </c>
      <c r="T736" t="s">
        <v>3013</v>
      </c>
      <c r="W736" t="s">
        <v>3013</v>
      </c>
    </row>
    <row r="737" spans="1:24" x14ac:dyDescent="0.25">
      <c r="A737" t="s">
        <v>24</v>
      </c>
      <c r="B737">
        <v>1452</v>
      </c>
      <c r="C737">
        <v>64</v>
      </c>
      <c r="D737" t="s">
        <v>3064</v>
      </c>
      <c r="E737" t="s">
        <v>1458</v>
      </c>
      <c r="F737" t="s">
        <v>2257</v>
      </c>
      <c r="G737" t="s">
        <v>89</v>
      </c>
      <c r="H737" t="s">
        <v>3064</v>
      </c>
      <c r="I737" t="s">
        <v>74</v>
      </c>
      <c r="K737" t="s">
        <v>3017</v>
      </c>
      <c r="M737" t="s">
        <v>3067</v>
      </c>
      <c r="O737" t="s">
        <v>266</v>
      </c>
      <c r="Q737">
        <v>38590</v>
      </c>
      <c r="S737" t="s">
        <v>3013</v>
      </c>
      <c r="T737" t="s">
        <v>3013</v>
      </c>
      <c r="W737" t="s">
        <v>3013</v>
      </c>
    </row>
    <row r="738" spans="1:24" x14ac:dyDescent="0.25">
      <c r="A738" t="s">
        <v>24</v>
      </c>
      <c r="B738">
        <v>1453</v>
      </c>
      <c r="C738">
        <v>116</v>
      </c>
      <c r="D738" t="s">
        <v>3068</v>
      </c>
      <c r="E738" t="s">
        <v>1477</v>
      </c>
      <c r="F738" t="s">
        <v>2261</v>
      </c>
      <c r="G738" t="s">
        <v>3069</v>
      </c>
      <c r="H738" t="s">
        <v>3068</v>
      </c>
      <c r="I738" t="s">
        <v>74</v>
      </c>
      <c r="K738" t="s">
        <v>3017</v>
      </c>
      <c r="M738" t="s">
        <v>3070</v>
      </c>
      <c r="O738" t="s">
        <v>3071</v>
      </c>
      <c r="S738" t="s">
        <v>3013</v>
      </c>
      <c r="T738" t="s">
        <v>3013</v>
      </c>
      <c r="W738" t="s">
        <v>3013</v>
      </c>
    </row>
    <row r="739" spans="1:24" x14ac:dyDescent="0.25">
      <c r="A739" t="s">
        <v>24</v>
      </c>
      <c r="B739">
        <v>1454</v>
      </c>
      <c r="C739">
        <v>117</v>
      </c>
      <c r="D739" t="s">
        <v>3068</v>
      </c>
      <c r="E739" t="s">
        <v>1477</v>
      </c>
      <c r="F739" t="s">
        <v>2261</v>
      </c>
      <c r="G739" t="s">
        <v>3069</v>
      </c>
      <c r="H739" t="s">
        <v>3068</v>
      </c>
      <c r="I739" t="s">
        <v>74</v>
      </c>
      <c r="K739" t="s">
        <v>3017</v>
      </c>
      <c r="O739" t="s">
        <v>3012</v>
      </c>
      <c r="Q739">
        <v>38585</v>
      </c>
      <c r="S739" t="s">
        <v>3013</v>
      </c>
      <c r="T739" t="s">
        <v>3013</v>
      </c>
      <c r="W739" t="s">
        <v>3013</v>
      </c>
    </row>
    <row r="740" spans="1:24" x14ac:dyDescent="0.25">
      <c r="A740" t="s">
        <v>24</v>
      </c>
      <c r="B740">
        <v>1455</v>
      </c>
      <c r="C740">
        <v>265</v>
      </c>
      <c r="D740" t="s">
        <v>3072</v>
      </c>
      <c r="E740" t="s">
        <v>1477</v>
      </c>
      <c r="F740" t="s">
        <v>3073</v>
      </c>
      <c r="G740" t="s">
        <v>3074</v>
      </c>
      <c r="H740" t="s">
        <v>3072</v>
      </c>
      <c r="I740" t="s">
        <v>74</v>
      </c>
      <c r="K740" t="s">
        <v>3010</v>
      </c>
      <c r="M740" t="s">
        <v>3075</v>
      </c>
      <c r="Q740">
        <v>38159</v>
      </c>
      <c r="S740" t="s">
        <v>3076</v>
      </c>
      <c r="T740" t="s">
        <v>3013</v>
      </c>
      <c r="W740" t="s">
        <v>3013</v>
      </c>
    </row>
    <row r="741" spans="1:24" x14ac:dyDescent="0.25">
      <c r="A741" t="s">
        <v>24</v>
      </c>
      <c r="B741">
        <v>1456</v>
      </c>
      <c r="C741">
        <v>118</v>
      </c>
      <c r="D741" t="s">
        <v>3077</v>
      </c>
      <c r="E741" t="s">
        <v>1477</v>
      </c>
      <c r="F741" t="s">
        <v>3078</v>
      </c>
      <c r="G741" t="s">
        <v>3074</v>
      </c>
      <c r="H741" t="s">
        <v>3077</v>
      </c>
      <c r="I741" t="s">
        <v>74</v>
      </c>
      <c r="K741" t="s">
        <v>3017</v>
      </c>
      <c r="O741" t="s">
        <v>3012</v>
      </c>
      <c r="Q741">
        <v>38585</v>
      </c>
      <c r="T741" t="s">
        <v>3013</v>
      </c>
      <c r="W741" t="s">
        <v>3013</v>
      </c>
    </row>
    <row r="742" spans="1:24" x14ac:dyDescent="0.25">
      <c r="A742" t="s">
        <v>24</v>
      </c>
      <c r="B742">
        <v>1457</v>
      </c>
      <c r="C742">
        <v>106</v>
      </c>
      <c r="D742" t="s">
        <v>3077</v>
      </c>
      <c r="E742" t="s">
        <v>1477</v>
      </c>
      <c r="F742" t="s">
        <v>3078</v>
      </c>
      <c r="G742" t="s">
        <v>3074</v>
      </c>
      <c r="H742" t="s">
        <v>3077</v>
      </c>
      <c r="I742" t="s">
        <v>74</v>
      </c>
      <c r="K742" t="s">
        <v>3017</v>
      </c>
      <c r="M742" t="s">
        <v>3051</v>
      </c>
      <c r="O742" t="s">
        <v>3052</v>
      </c>
      <c r="Q742">
        <v>38508</v>
      </c>
      <c r="S742" t="s">
        <v>3013</v>
      </c>
      <c r="T742" t="s">
        <v>3013</v>
      </c>
      <c r="W742" t="s">
        <v>3013</v>
      </c>
    </row>
    <row r="743" spans="1:24" x14ac:dyDescent="0.25">
      <c r="A743" t="s">
        <v>24</v>
      </c>
      <c r="B743">
        <v>1458</v>
      </c>
      <c r="C743">
        <v>268</v>
      </c>
      <c r="D743" t="s">
        <v>3077</v>
      </c>
      <c r="E743" t="s">
        <v>1477</v>
      </c>
      <c r="F743" t="s">
        <v>3078</v>
      </c>
      <c r="G743" t="s">
        <v>3074</v>
      </c>
      <c r="H743" t="s">
        <v>3077</v>
      </c>
      <c r="I743" t="s">
        <v>74</v>
      </c>
      <c r="K743" t="s">
        <v>3010</v>
      </c>
      <c r="M743" t="s">
        <v>3079</v>
      </c>
      <c r="O743" t="s">
        <v>1800</v>
      </c>
      <c r="Q743">
        <v>38159</v>
      </c>
      <c r="S743" t="s">
        <v>3013</v>
      </c>
      <c r="W743" t="s">
        <v>3013</v>
      </c>
    </row>
    <row r="744" spans="1:24" x14ac:dyDescent="0.25">
      <c r="A744" t="s">
        <v>24</v>
      </c>
      <c r="B744">
        <v>1459</v>
      </c>
      <c r="C744">
        <v>105</v>
      </c>
      <c r="D744" t="s">
        <v>3072</v>
      </c>
      <c r="E744" t="s">
        <v>1477</v>
      </c>
      <c r="F744" t="s">
        <v>3073</v>
      </c>
      <c r="G744" t="s">
        <v>3074</v>
      </c>
      <c r="H744" t="s">
        <v>3072</v>
      </c>
      <c r="I744" t="s">
        <v>74</v>
      </c>
      <c r="K744" t="s">
        <v>3017</v>
      </c>
      <c r="M744" t="s">
        <v>3080</v>
      </c>
      <c r="O744" t="s">
        <v>1800</v>
      </c>
      <c r="Q744">
        <v>38508</v>
      </c>
      <c r="S744" t="s">
        <v>3013</v>
      </c>
      <c r="T744" t="s">
        <v>3013</v>
      </c>
      <c r="W744" t="s">
        <v>3013</v>
      </c>
    </row>
    <row r="745" spans="1:24" x14ac:dyDescent="0.25">
      <c r="A745" t="s">
        <v>24</v>
      </c>
      <c r="B745">
        <v>1460</v>
      </c>
      <c r="C745">
        <v>122</v>
      </c>
      <c r="D745" t="s">
        <v>3077</v>
      </c>
      <c r="E745" t="s">
        <v>1477</v>
      </c>
      <c r="F745" t="s">
        <v>3078</v>
      </c>
      <c r="G745" t="s">
        <v>3074</v>
      </c>
      <c r="H745" t="s">
        <v>3077</v>
      </c>
      <c r="I745" t="s">
        <v>74</v>
      </c>
      <c r="K745" t="s">
        <v>3017</v>
      </c>
      <c r="M745" t="s">
        <v>3070</v>
      </c>
      <c r="O745" t="s">
        <v>3071</v>
      </c>
      <c r="S745" t="s">
        <v>3013</v>
      </c>
      <c r="T745" t="s">
        <v>3013</v>
      </c>
      <c r="W745" t="s">
        <v>3013</v>
      </c>
    </row>
    <row r="746" spans="1:24" x14ac:dyDescent="0.25">
      <c r="A746" t="s">
        <v>24</v>
      </c>
      <c r="B746">
        <v>1461</v>
      </c>
      <c r="C746">
        <v>202</v>
      </c>
      <c r="D746" t="s">
        <v>3077</v>
      </c>
      <c r="E746" t="s">
        <v>1477</v>
      </c>
      <c r="F746" t="s">
        <v>3078</v>
      </c>
      <c r="G746" t="s">
        <v>3074</v>
      </c>
      <c r="H746" t="s">
        <v>3077</v>
      </c>
      <c r="I746" t="s">
        <v>74</v>
      </c>
      <c r="K746" t="s">
        <v>3010</v>
      </c>
      <c r="M746" t="s">
        <v>3081</v>
      </c>
      <c r="O746" t="s">
        <v>3012</v>
      </c>
      <c r="Q746">
        <v>38160</v>
      </c>
      <c r="S746" t="s">
        <v>3076</v>
      </c>
      <c r="T746" t="s">
        <v>3013</v>
      </c>
      <c r="W746" t="s">
        <v>3013</v>
      </c>
    </row>
    <row r="747" spans="1:24" x14ac:dyDescent="0.25">
      <c r="A747" t="s">
        <v>24</v>
      </c>
      <c r="B747">
        <v>1462</v>
      </c>
      <c r="C747">
        <v>229</v>
      </c>
      <c r="D747" t="s">
        <v>3077</v>
      </c>
      <c r="E747" t="s">
        <v>1477</v>
      </c>
      <c r="F747" t="s">
        <v>3078</v>
      </c>
      <c r="G747" t="s">
        <v>3074</v>
      </c>
      <c r="H747" t="s">
        <v>3077</v>
      </c>
      <c r="I747" t="s">
        <v>74</v>
      </c>
      <c r="K747" t="s">
        <v>3017</v>
      </c>
      <c r="M747" t="s">
        <v>3082</v>
      </c>
      <c r="O747" t="s">
        <v>3083</v>
      </c>
      <c r="Q747">
        <v>38971</v>
      </c>
      <c r="S747" t="s">
        <v>3013</v>
      </c>
      <c r="T747" t="s">
        <v>3013</v>
      </c>
      <c r="U747" t="s">
        <v>3020</v>
      </c>
      <c r="W747" t="s">
        <v>3013</v>
      </c>
    </row>
    <row r="748" spans="1:24" x14ac:dyDescent="0.25">
      <c r="A748" t="s">
        <v>24</v>
      </c>
      <c r="B748">
        <v>1463</v>
      </c>
      <c r="C748">
        <v>169</v>
      </c>
      <c r="D748" t="s">
        <v>3077</v>
      </c>
      <c r="E748" t="s">
        <v>1477</v>
      </c>
      <c r="F748" t="s">
        <v>3078</v>
      </c>
      <c r="G748" t="s">
        <v>3074</v>
      </c>
      <c r="H748" t="s">
        <v>3077</v>
      </c>
      <c r="I748" t="s">
        <v>74</v>
      </c>
      <c r="K748" t="s">
        <v>3017</v>
      </c>
      <c r="M748" t="s">
        <v>3084</v>
      </c>
      <c r="O748" t="s">
        <v>3012</v>
      </c>
      <c r="Q748">
        <v>38963</v>
      </c>
      <c r="S748" t="s">
        <v>3013</v>
      </c>
      <c r="W748" t="s">
        <v>3013</v>
      </c>
    </row>
    <row r="749" spans="1:24" x14ac:dyDescent="0.25">
      <c r="A749" t="s">
        <v>24</v>
      </c>
      <c r="B749">
        <v>1464</v>
      </c>
      <c r="C749">
        <v>262</v>
      </c>
      <c r="D749" t="s">
        <v>3085</v>
      </c>
      <c r="E749" t="s">
        <v>1477</v>
      </c>
      <c r="F749" t="s">
        <v>2273</v>
      </c>
      <c r="G749" t="s">
        <v>3086</v>
      </c>
      <c r="H749" t="s">
        <v>3085</v>
      </c>
      <c r="I749" t="s">
        <v>74</v>
      </c>
      <c r="K749" t="s">
        <v>3010</v>
      </c>
      <c r="M749" t="s">
        <v>3087</v>
      </c>
      <c r="O749" t="s">
        <v>3088</v>
      </c>
      <c r="Q749">
        <v>38161</v>
      </c>
      <c r="S749" t="s">
        <v>3089</v>
      </c>
      <c r="W749" t="s">
        <v>3013</v>
      </c>
    </row>
    <row r="750" spans="1:24" x14ac:dyDescent="0.25">
      <c r="A750" t="s">
        <v>24</v>
      </c>
      <c r="B750">
        <v>1465</v>
      </c>
      <c r="C750">
        <v>103</v>
      </c>
      <c r="D750" t="s">
        <v>3085</v>
      </c>
      <c r="E750" t="s">
        <v>1477</v>
      </c>
      <c r="F750" t="s">
        <v>2273</v>
      </c>
      <c r="G750" t="s">
        <v>3086</v>
      </c>
      <c r="H750" t="s">
        <v>3085</v>
      </c>
      <c r="I750" t="s">
        <v>74</v>
      </c>
      <c r="K750" t="s">
        <v>3017</v>
      </c>
      <c r="M750" t="s">
        <v>3090</v>
      </c>
      <c r="O750" t="s">
        <v>1800</v>
      </c>
      <c r="Q750">
        <v>38557</v>
      </c>
      <c r="S750" t="s">
        <v>3089</v>
      </c>
      <c r="T750" t="s">
        <v>3013</v>
      </c>
      <c r="W750" t="s">
        <v>3013</v>
      </c>
    </row>
    <row r="751" spans="1:24" x14ac:dyDescent="0.25">
      <c r="A751" t="s">
        <v>24</v>
      </c>
      <c r="B751">
        <v>1466</v>
      </c>
      <c r="C751">
        <v>129</v>
      </c>
      <c r="D751" t="s">
        <v>3085</v>
      </c>
      <c r="E751" t="s">
        <v>1477</v>
      </c>
      <c r="F751" t="s">
        <v>2273</v>
      </c>
      <c r="G751" t="s">
        <v>3086</v>
      </c>
      <c r="H751" t="s">
        <v>3085</v>
      </c>
      <c r="I751" t="s">
        <v>74</v>
      </c>
      <c r="K751" t="s">
        <v>3010</v>
      </c>
      <c r="M751" t="s">
        <v>3091</v>
      </c>
      <c r="O751" t="s">
        <v>3092</v>
      </c>
      <c r="Q751">
        <v>38159</v>
      </c>
      <c r="S751" t="s">
        <v>3013</v>
      </c>
      <c r="T751" t="s">
        <v>3013</v>
      </c>
      <c r="W751" t="s">
        <v>3013</v>
      </c>
      <c r="X751" t="s">
        <v>3093</v>
      </c>
    </row>
    <row r="752" spans="1:24" x14ac:dyDescent="0.25">
      <c r="A752" t="s">
        <v>24</v>
      </c>
      <c r="B752">
        <v>1467</v>
      </c>
      <c r="C752">
        <v>170</v>
      </c>
      <c r="D752" t="s">
        <v>3085</v>
      </c>
      <c r="E752" t="s">
        <v>1477</v>
      </c>
      <c r="F752" t="s">
        <v>2273</v>
      </c>
      <c r="G752" t="s">
        <v>3086</v>
      </c>
      <c r="H752" t="s">
        <v>3085</v>
      </c>
      <c r="I752" t="s">
        <v>74</v>
      </c>
      <c r="K752" t="s">
        <v>3010</v>
      </c>
      <c r="M752" t="s">
        <v>3011</v>
      </c>
      <c r="O752" t="s">
        <v>3094</v>
      </c>
      <c r="Q752">
        <v>38858</v>
      </c>
      <c r="S752" t="s">
        <v>3013</v>
      </c>
      <c r="W752" t="s">
        <v>3013</v>
      </c>
    </row>
    <row r="753" spans="1:24" x14ac:dyDescent="0.25">
      <c r="A753" t="s">
        <v>24</v>
      </c>
      <c r="B753">
        <v>1468</v>
      </c>
      <c r="C753">
        <v>211</v>
      </c>
      <c r="D753" t="s">
        <v>3085</v>
      </c>
      <c r="E753" t="s">
        <v>1477</v>
      </c>
      <c r="F753" t="s">
        <v>2273</v>
      </c>
      <c r="G753" t="s">
        <v>3086</v>
      </c>
      <c r="H753" t="s">
        <v>3085</v>
      </c>
      <c r="I753" t="s">
        <v>74</v>
      </c>
      <c r="K753" t="s">
        <v>3017</v>
      </c>
      <c r="M753" t="s">
        <v>3095</v>
      </c>
      <c r="O753" t="s">
        <v>1800</v>
      </c>
      <c r="Q753">
        <v>38971</v>
      </c>
      <c r="S753" t="s">
        <v>3013</v>
      </c>
      <c r="W753" t="s">
        <v>3013</v>
      </c>
    </row>
    <row r="754" spans="1:24" x14ac:dyDescent="0.25">
      <c r="A754" t="s">
        <v>24</v>
      </c>
      <c r="B754">
        <v>1469</v>
      </c>
      <c r="C754">
        <v>225</v>
      </c>
      <c r="D754" t="s">
        <v>3096</v>
      </c>
      <c r="E754" t="s">
        <v>1477</v>
      </c>
      <c r="F754" t="s">
        <v>3078</v>
      </c>
      <c r="G754" t="s">
        <v>3097</v>
      </c>
      <c r="H754" t="s">
        <v>3085</v>
      </c>
      <c r="I754" t="s">
        <v>74</v>
      </c>
      <c r="K754" t="s">
        <v>3017</v>
      </c>
      <c r="M754" t="s">
        <v>3098</v>
      </c>
      <c r="O754" t="s">
        <v>1800</v>
      </c>
      <c r="Q754">
        <v>38971</v>
      </c>
      <c r="S754" t="s">
        <v>3013</v>
      </c>
      <c r="T754" t="s">
        <v>3013</v>
      </c>
      <c r="U754" t="s">
        <v>3020</v>
      </c>
      <c r="W754" t="s">
        <v>3013</v>
      </c>
    </row>
    <row r="755" spans="1:24" x14ac:dyDescent="0.25">
      <c r="A755" t="s">
        <v>24</v>
      </c>
      <c r="B755">
        <v>1470</v>
      </c>
      <c r="C755">
        <v>243</v>
      </c>
      <c r="D755" t="s">
        <v>3099</v>
      </c>
      <c r="E755" t="s">
        <v>1477</v>
      </c>
      <c r="F755" t="s">
        <v>3100</v>
      </c>
      <c r="G755" t="s">
        <v>3101</v>
      </c>
      <c r="H755" t="s">
        <v>3099</v>
      </c>
      <c r="I755" t="s">
        <v>74</v>
      </c>
      <c r="K755" t="s">
        <v>3010</v>
      </c>
      <c r="M755" t="s">
        <v>3102</v>
      </c>
      <c r="O755" t="s">
        <v>1800</v>
      </c>
      <c r="Q755">
        <v>38890</v>
      </c>
      <c r="S755" t="s">
        <v>3076</v>
      </c>
      <c r="W755" t="s">
        <v>3013</v>
      </c>
    </row>
    <row r="756" spans="1:24" x14ac:dyDescent="0.25">
      <c r="A756" t="s">
        <v>24</v>
      </c>
      <c r="B756">
        <v>1471</v>
      </c>
      <c r="C756">
        <v>267</v>
      </c>
      <c r="D756" t="s">
        <v>3099</v>
      </c>
      <c r="E756" t="s">
        <v>1477</v>
      </c>
      <c r="F756" t="s">
        <v>3100</v>
      </c>
      <c r="G756" t="s">
        <v>3101</v>
      </c>
      <c r="H756" t="s">
        <v>3099</v>
      </c>
      <c r="I756" t="s">
        <v>74</v>
      </c>
      <c r="K756" t="s">
        <v>3010</v>
      </c>
      <c r="M756" t="s">
        <v>3103</v>
      </c>
      <c r="Q756">
        <v>38161</v>
      </c>
      <c r="S756" t="s">
        <v>3089</v>
      </c>
      <c r="T756" t="s">
        <v>3013</v>
      </c>
      <c r="W756" t="s">
        <v>3013</v>
      </c>
      <c r="X756" t="s">
        <v>5976</v>
      </c>
    </row>
    <row r="757" spans="1:24" x14ac:dyDescent="0.25">
      <c r="A757" t="s">
        <v>24</v>
      </c>
      <c r="B757">
        <v>1472</v>
      </c>
      <c r="C757">
        <v>270</v>
      </c>
      <c r="D757" t="s">
        <v>2278</v>
      </c>
      <c r="E757" t="s">
        <v>1477</v>
      </c>
      <c r="F757" t="s">
        <v>2279</v>
      </c>
      <c r="G757" t="s">
        <v>2280</v>
      </c>
      <c r="H757" t="s">
        <v>2278</v>
      </c>
      <c r="I757" t="s">
        <v>74</v>
      </c>
      <c r="K757" t="s">
        <v>3010</v>
      </c>
      <c r="M757" t="s">
        <v>3104</v>
      </c>
      <c r="O757" t="s">
        <v>3012</v>
      </c>
      <c r="Q757">
        <v>38232</v>
      </c>
      <c r="S757" t="s">
        <v>3089</v>
      </c>
      <c r="T757" t="s">
        <v>3013</v>
      </c>
      <c r="W757" t="s">
        <v>3013</v>
      </c>
    </row>
    <row r="758" spans="1:24" x14ac:dyDescent="0.25">
      <c r="A758" t="s">
        <v>24</v>
      </c>
      <c r="B758">
        <v>1473</v>
      </c>
      <c r="C758">
        <v>266</v>
      </c>
      <c r="D758" t="s">
        <v>2278</v>
      </c>
      <c r="E758" t="s">
        <v>1477</v>
      </c>
      <c r="F758" t="s">
        <v>2279</v>
      </c>
      <c r="G758" t="s">
        <v>2280</v>
      </c>
      <c r="H758" t="s">
        <v>2278</v>
      </c>
      <c r="I758" t="s">
        <v>74</v>
      </c>
      <c r="K758" t="s">
        <v>3010</v>
      </c>
      <c r="M758" t="s">
        <v>3104</v>
      </c>
      <c r="O758" t="s">
        <v>3012</v>
      </c>
      <c r="Q758">
        <v>38232</v>
      </c>
      <c r="S758" t="s">
        <v>3089</v>
      </c>
      <c r="T758" t="s">
        <v>3013</v>
      </c>
      <c r="W758" t="s">
        <v>3013</v>
      </c>
    </row>
    <row r="759" spans="1:24" x14ac:dyDescent="0.25">
      <c r="A759" t="s">
        <v>24</v>
      </c>
      <c r="B759">
        <v>1474</v>
      </c>
      <c r="C759">
        <v>230</v>
      </c>
      <c r="D759" t="s">
        <v>3105</v>
      </c>
      <c r="E759" t="s">
        <v>3106</v>
      </c>
      <c r="F759" t="s">
        <v>2286</v>
      </c>
      <c r="G759" t="s">
        <v>3107</v>
      </c>
      <c r="H759" t="s">
        <v>3105</v>
      </c>
      <c r="I759" t="s">
        <v>74</v>
      </c>
      <c r="K759" t="s">
        <v>3017</v>
      </c>
      <c r="M759" t="s">
        <v>3108</v>
      </c>
      <c r="O759" t="s">
        <v>3019</v>
      </c>
      <c r="Q759">
        <v>38970</v>
      </c>
      <c r="S759" t="s">
        <v>3013</v>
      </c>
      <c r="T759" t="s">
        <v>3013</v>
      </c>
      <c r="W759" t="s">
        <v>3013</v>
      </c>
    </row>
    <row r="760" spans="1:24" x14ac:dyDescent="0.25">
      <c r="A760" t="s">
        <v>24</v>
      </c>
      <c r="B760">
        <v>1475</v>
      </c>
      <c r="C760">
        <v>246</v>
      </c>
      <c r="D760" t="s">
        <v>3109</v>
      </c>
      <c r="E760" t="s">
        <v>26</v>
      </c>
      <c r="F760" t="s">
        <v>2300</v>
      </c>
      <c r="G760" t="s">
        <v>3110</v>
      </c>
      <c r="H760" t="s">
        <v>3109</v>
      </c>
      <c r="I760" t="s">
        <v>74</v>
      </c>
      <c r="K760" t="s">
        <v>3017</v>
      </c>
      <c r="M760" t="s">
        <v>3111</v>
      </c>
      <c r="O760" t="s">
        <v>3019</v>
      </c>
      <c r="Q760">
        <v>39006</v>
      </c>
      <c r="S760" t="s">
        <v>3013</v>
      </c>
      <c r="W760" t="s">
        <v>3013</v>
      </c>
    </row>
    <row r="761" spans="1:24" x14ac:dyDescent="0.25">
      <c r="A761" t="s">
        <v>24</v>
      </c>
      <c r="B761">
        <v>1476</v>
      </c>
      <c r="C761">
        <v>62</v>
      </c>
      <c r="D761" t="s">
        <v>3109</v>
      </c>
      <c r="E761" t="s">
        <v>26</v>
      </c>
      <c r="F761" t="s">
        <v>2300</v>
      </c>
      <c r="G761" t="s">
        <v>3110</v>
      </c>
      <c r="H761" t="s">
        <v>3109</v>
      </c>
      <c r="I761" t="s">
        <v>74</v>
      </c>
      <c r="K761" t="s">
        <v>3017</v>
      </c>
      <c r="M761" t="s">
        <v>3112</v>
      </c>
      <c r="O761" t="s">
        <v>266</v>
      </c>
      <c r="Q761">
        <v>38583</v>
      </c>
      <c r="S761" t="s">
        <v>3013</v>
      </c>
      <c r="T761" t="s">
        <v>3013</v>
      </c>
      <c r="W761" t="s">
        <v>3013</v>
      </c>
    </row>
    <row r="762" spans="1:24" x14ac:dyDescent="0.25">
      <c r="A762" t="s">
        <v>24</v>
      </c>
      <c r="B762">
        <v>1477</v>
      </c>
      <c r="C762">
        <v>90</v>
      </c>
      <c r="D762" t="s">
        <v>3109</v>
      </c>
      <c r="E762" t="s">
        <v>26</v>
      </c>
      <c r="F762" t="s">
        <v>2300</v>
      </c>
      <c r="G762" t="s">
        <v>3110</v>
      </c>
      <c r="H762" t="s">
        <v>3109</v>
      </c>
      <c r="I762" t="s">
        <v>74</v>
      </c>
      <c r="K762" t="s">
        <v>3017</v>
      </c>
      <c r="M762" t="s">
        <v>3113</v>
      </c>
      <c r="O762" t="s">
        <v>266</v>
      </c>
      <c r="Q762">
        <v>38507</v>
      </c>
      <c r="S762" t="s">
        <v>3013</v>
      </c>
      <c r="T762" t="s">
        <v>3013</v>
      </c>
      <c r="W762" t="s">
        <v>3013</v>
      </c>
    </row>
    <row r="763" spans="1:24" x14ac:dyDescent="0.25">
      <c r="A763" t="s">
        <v>24</v>
      </c>
      <c r="B763">
        <v>1478</v>
      </c>
      <c r="C763">
        <v>89</v>
      </c>
      <c r="D763" t="s">
        <v>3114</v>
      </c>
      <c r="E763" t="s">
        <v>26</v>
      </c>
      <c r="F763" t="s">
        <v>397</v>
      </c>
      <c r="G763" t="s">
        <v>3115</v>
      </c>
      <c r="H763" t="s">
        <v>3114</v>
      </c>
      <c r="I763" t="s">
        <v>74</v>
      </c>
      <c r="K763" t="s">
        <v>3017</v>
      </c>
      <c r="M763" t="s">
        <v>3116</v>
      </c>
      <c r="O763" t="s">
        <v>266</v>
      </c>
      <c r="Q763">
        <v>38508</v>
      </c>
      <c r="S763" t="s">
        <v>3013</v>
      </c>
      <c r="T763" t="s">
        <v>3013</v>
      </c>
      <c r="W763" t="s">
        <v>3013</v>
      </c>
    </row>
    <row r="764" spans="1:24" x14ac:dyDescent="0.25">
      <c r="A764" t="s">
        <v>24</v>
      </c>
      <c r="B764">
        <v>1479</v>
      </c>
      <c r="C764">
        <v>182</v>
      </c>
      <c r="D764" t="s">
        <v>3117</v>
      </c>
      <c r="E764" t="s">
        <v>26</v>
      </c>
      <c r="F764" t="s">
        <v>428</v>
      </c>
      <c r="G764" t="s">
        <v>2750</v>
      </c>
      <c r="H764" t="s">
        <v>3117</v>
      </c>
      <c r="I764" t="s">
        <v>74</v>
      </c>
      <c r="K764" t="s">
        <v>3010</v>
      </c>
      <c r="M764" t="s">
        <v>3118</v>
      </c>
      <c r="O764" t="s">
        <v>3066</v>
      </c>
      <c r="Q764">
        <v>38160</v>
      </c>
      <c r="S764" t="s">
        <v>3119</v>
      </c>
      <c r="T764" t="s">
        <v>3013</v>
      </c>
      <c r="W764" t="s">
        <v>3013</v>
      </c>
    </row>
    <row r="765" spans="1:24" x14ac:dyDescent="0.25">
      <c r="A765" t="s">
        <v>24</v>
      </c>
      <c r="B765">
        <v>1480</v>
      </c>
      <c r="C765">
        <v>271</v>
      </c>
      <c r="D765" t="s">
        <v>3120</v>
      </c>
      <c r="E765" t="s">
        <v>26</v>
      </c>
      <c r="F765" t="s">
        <v>520</v>
      </c>
      <c r="G765" t="s">
        <v>3121</v>
      </c>
      <c r="H765" t="s">
        <v>3120</v>
      </c>
      <c r="I765" t="s">
        <v>74</v>
      </c>
      <c r="K765" t="s">
        <v>3010</v>
      </c>
      <c r="M765" t="s">
        <v>3122</v>
      </c>
      <c r="Q765">
        <v>38159</v>
      </c>
      <c r="S765" t="s">
        <v>3119</v>
      </c>
      <c r="T765" t="s">
        <v>3013</v>
      </c>
      <c r="W765" t="s">
        <v>3013</v>
      </c>
    </row>
    <row r="766" spans="1:24" x14ac:dyDescent="0.25">
      <c r="A766" t="s">
        <v>24</v>
      </c>
      <c r="B766">
        <v>1481</v>
      </c>
      <c r="C766">
        <v>46</v>
      </c>
      <c r="D766" t="s">
        <v>3123</v>
      </c>
      <c r="E766" t="s">
        <v>26</v>
      </c>
      <c r="F766" t="s">
        <v>3124</v>
      </c>
      <c r="G766" t="s">
        <v>3121</v>
      </c>
      <c r="H766" t="s">
        <v>3123</v>
      </c>
      <c r="I766" t="s">
        <v>74</v>
      </c>
      <c r="K766" t="s">
        <v>3017</v>
      </c>
      <c r="M766" t="s">
        <v>3125</v>
      </c>
      <c r="O766" t="s">
        <v>3019</v>
      </c>
      <c r="Q766">
        <v>38557</v>
      </c>
      <c r="S766" t="s">
        <v>3013</v>
      </c>
      <c r="T766" t="s">
        <v>3013</v>
      </c>
      <c r="U766" t="s">
        <v>3020</v>
      </c>
      <c r="W766" t="s">
        <v>3013</v>
      </c>
    </row>
    <row r="767" spans="1:24" x14ac:dyDescent="0.25">
      <c r="A767" t="s">
        <v>24</v>
      </c>
      <c r="B767">
        <v>1482</v>
      </c>
      <c r="C767">
        <v>255</v>
      </c>
      <c r="D767" t="s">
        <v>3126</v>
      </c>
      <c r="E767" t="s">
        <v>26</v>
      </c>
      <c r="F767" t="s">
        <v>3127</v>
      </c>
      <c r="G767" t="s">
        <v>528</v>
      </c>
      <c r="H767" t="s">
        <v>3126</v>
      </c>
      <c r="I767" t="s">
        <v>74</v>
      </c>
      <c r="K767" t="s">
        <v>3017</v>
      </c>
      <c r="M767" t="s">
        <v>3128</v>
      </c>
      <c r="O767" t="s">
        <v>1800</v>
      </c>
      <c r="Q767">
        <v>37927</v>
      </c>
      <c r="S767" t="s">
        <v>3013</v>
      </c>
      <c r="W767" t="s">
        <v>3013</v>
      </c>
    </row>
    <row r="768" spans="1:24" x14ac:dyDescent="0.25">
      <c r="A768" t="s">
        <v>24</v>
      </c>
      <c r="B768">
        <v>1483</v>
      </c>
      <c r="C768">
        <v>203</v>
      </c>
      <c r="D768" t="s">
        <v>3126</v>
      </c>
      <c r="E768" t="s">
        <v>26</v>
      </c>
      <c r="F768" t="s">
        <v>3127</v>
      </c>
      <c r="G768" t="s">
        <v>528</v>
      </c>
      <c r="H768" t="s">
        <v>3126</v>
      </c>
      <c r="I768" t="s">
        <v>74</v>
      </c>
      <c r="K768" t="s">
        <v>3010</v>
      </c>
      <c r="M768" t="s">
        <v>3129</v>
      </c>
      <c r="O768" t="s">
        <v>3130</v>
      </c>
      <c r="Q768">
        <v>38159</v>
      </c>
      <c r="S768" t="s">
        <v>3089</v>
      </c>
      <c r="T768" t="s">
        <v>3013</v>
      </c>
      <c r="W768" t="s">
        <v>3013</v>
      </c>
    </row>
    <row r="769" spans="1:24" x14ac:dyDescent="0.25">
      <c r="A769" t="s">
        <v>24</v>
      </c>
      <c r="B769">
        <v>1484</v>
      </c>
      <c r="C769">
        <v>80</v>
      </c>
      <c r="D769" t="s">
        <v>3126</v>
      </c>
      <c r="E769" t="s">
        <v>26</v>
      </c>
      <c r="F769" t="s">
        <v>3127</v>
      </c>
      <c r="G769" t="s">
        <v>528</v>
      </c>
      <c r="H769" t="s">
        <v>3126</v>
      </c>
      <c r="I769" t="s">
        <v>74</v>
      </c>
      <c r="K769" t="s">
        <v>3017</v>
      </c>
      <c r="M769" t="s">
        <v>3131</v>
      </c>
      <c r="O769" t="s">
        <v>3132</v>
      </c>
      <c r="Q769">
        <v>38293</v>
      </c>
      <c r="S769" t="s">
        <v>3013</v>
      </c>
      <c r="T769" t="s">
        <v>3013</v>
      </c>
      <c r="W769" t="s">
        <v>3013</v>
      </c>
    </row>
    <row r="770" spans="1:24" x14ac:dyDescent="0.25">
      <c r="A770" t="s">
        <v>24</v>
      </c>
      <c r="B770">
        <v>1485</v>
      </c>
      <c r="C770">
        <v>86</v>
      </c>
      <c r="D770" t="s">
        <v>3126</v>
      </c>
      <c r="E770" t="s">
        <v>26</v>
      </c>
      <c r="F770" t="s">
        <v>3127</v>
      </c>
      <c r="G770" t="s">
        <v>528</v>
      </c>
      <c r="H770" t="s">
        <v>3126</v>
      </c>
      <c r="I770" t="s">
        <v>74</v>
      </c>
      <c r="K770" t="s">
        <v>3017</v>
      </c>
      <c r="M770" t="s">
        <v>3133</v>
      </c>
      <c r="O770" t="s">
        <v>3012</v>
      </c>
      <c r="Q770">
        <v>37927</v>
      </c>
      <c r="S770" t="s">
        <v>3013</v>
      </c>
      <c r="T770" t="s">
        <v>3013</v>
      </c>
      <c r="W770" t="s">
        <v>3013</v>
      </c>
    </row>
    <row r="771" spans="1:24" x14ac:dyDescent="0.25">
      <c r="A771" t="s">
        <v>24</v>
      </c>
      <c r="B771">
        <v>1486</v>
      </c>
      <c r="C771">
        <v>87</v>
      </c>
      <c r="D771" t="s">
        <v>3126</v>
      </c>
      <c r="E771" t="s">
        <v>26</v>
      </c>
      <c r="F771" t="s">
        <v>3127</v>
      </c>
      <c r="G771" t="s">
        <v>528</v>
      </c>
      <c r="H771" t="s">
        <v>3126</v>
      </c>
      <c r="I771" t="s">
        <v>74</v>
      </c>
      <c r="K771" t="s">
        <v>3017</v>
      </c>
      <c r="M771" t="s">
        <v>3134</v>
      </c>
      <c r="O771" t="s">
        <v>3019</v>
      </c>
      <c r="Q771">
        <v>37927</v>
      </c>
      <c r="S771" t="s">
        <v>3013</v>
      </c>
      <c r="T771" t="s">
        <v>3013</v>
      </c>
      <c r="W771" t="s">
        <v>3013</v>
      </c>
    </row>
    <row r="772" spans="1:24" x14ac:dyDescent="0.25">
      <c r="A772" t="s">
        <v>24</v>
      </c>
      <c r="B772">
        <v>1487</v>
      </c>
      <c r="C772">
        <v>135</v>
      </c>
      <c r="D772" t="s">
        <v>3126</v>
      </c>
      <c r="E772" t="s">
        <v>26</v>
      </c>
      <c r="F772" t="s">
        <v>3127</v>
      </c>
      <c r="G772" t="s">
        <v>528</v>
      </c>
      <c r="H772" t="s">
        <v>3126</v>
      </c>
      <c r="I772" t="s">
        <v>74</v>
      </c>
      <c r="K772" t="s">
        <v>3010</v>
      </c>
      <c r="M772" t="s">
        <v>3135</v>
      </c>
      <c r="O772" t="s">
        <v>3019</v>
      </c>
      <c r="Q772">
        <v>38160</v>
      </c>
      <c r="S772" t="s">
        <v>3136</v>
      </c>
      <c r="T772" t="s">
        <v>3013</v>
      </c>
      <c r="W772" t="s">
        <v>3013</v>
      </c>
    </row>
    <row r="773" spans="1:24" x14ac:dyDescent="0.25">
      <c r="A773" t="s">
        <v>24</v>
      </c>
      <c r="B773">
        <v>1488</v>
      </c>
      <c r="C773">
        <v>18</v>
      </c>
      <c r="D773" t="s">
        <v>3126</v>
      </c>
      <c r="E773" t="s">
        <v>26</v>
      </c>
      <c r="F773" t="s">
        <v>3127</v>
      </c>
      <c r="G773" t="s">
        <v>528</v>
      </c>
      <c r="H773" t="s">
        <v>3126</v>
      </c>
      <c r="I773" t="s">
        <v>74</v>
      </c>
      <c r="K773" t="s">
        <v>3017</v>
      </c>
      <c r="M773" t="s">
        <v>3137</v>
      </c>
      <c r="O773" t="s">
        <v>1800</v>
      </c>
      <c r="Q773">
        <v>37927</v>
      </c>
      <c r="S773" t="s">
        <v>3013</v>
      </c>
      <c r="T773" t="s">
        <v>3013</v>
      </c>
      <c r="W773" t="s">
        <v>3013</v>
      </c>
    </row>
    <row r="774" spans="1:24" x14ac:dyDescent="0.25">
      <c r="A774" t="s">
        <v>24</v>
      </c>
      <c r="B774">
        <v>1489</v>
      </c>
      <c r="C774">
        <v>94</v>
      </c>
      <c r="D774" t="s">
        <v>3126</v>
      </c>
      <c r="E774" t="s">
        <v>26</v>
      </c>
      <c r="F774" t="s">
        <v>3127</v>
      </c>
      <c r="G774" t="s">
        <v>528</v>
      </c>
      <c r="H774" t="s">
        <v>3126</v>
      </c>
      <c r="I774" t="s">
        <v>74</v>
      </c>
      <c r="K774" t="s">
        <v>3017</v>
      </c>
      <c r="M774" t="s">
        <v>3138</v>
      </c>
      <c r="Q774">
        <v>38560</v>
      </c>
      <c r="S774" t="s">
        <v>3013</v>
      </c>
      <c r="T774" t="s">
        <v>3013</v>
      </c>
      <c r="W774" t="s">
        <v>3013</v>
      </c>
      <c r="X774" t="s">
        <v>5977</v>
      </c>
    </row>
    <row r="775" spans="1:24" x14ac:dyDescent="0.25">
      <c r="A775" t="s">
        <v>24</v>
      </c>
      <c r="B775">
        <v>1490</v>
      </c>
      <c r="C775">
        <v>220</v>
      </c>
      <c r="D775" t="s">
        <v>3126</v>
      </c>
      <c r="E775" t="s">
        <v>26</v>
      </c>
      <c r="F775" t="s">
        <v>3127</v>
      </c>
      <c r="G775" t="s">
        <v>528</v>
      </c>
      <c r="H775" t="s">
        <v>3126</v>
      </c>
      <c r="I775" t="s">
        <v>74</v>
      </c>
      <c r="K775" t="s">
        <v>3017</v>
      </c>
      <c r="M775" t="s">
        <v>3139</v>
      </c>
      <c r="O775" t="s">
        <v>266</v>
      </c>
      <c r="Q775">
        <v>38963</v>
      </c>
      <c r="S775" t="s">
        <v>3013</v>
      </c>
      <c r="W775" t="s">
        <v>3013</v>
      </c>
    </row>
    <row r="776" spans="1:24" x14ac:dyDescent="0.25">
      <c r="A776" t="s">
        <v>24</v>
      </c>
      <c r="B776">
        <v>1491</v>
      </c>
      <c r="C776">
        <v>136</v>
      </c>
      <c r="D776" t="s">
        <v>3140</v>
      </c>
      <c r="E776" t="s">
        <v>26</v>
      </c>
      <c r="F776" t="s">
        <v>564</v>
      </c>
      <c r="G776" t="s">
        <v>3141</v>
      </c>
      <c r="H776" t="s">
        <v>3140</v>
      </c>
      <c r="I776" t="s">
        <v>74</v>
      </c>
      <c r="K776" t="s">
        <v>3010</v>
      </c>
      <c r="M776" t="s">
        <v>3142</v>
      </c>
      <c r="Q776">
        <v>38159</v>
      </c>
      <c r="S776" t="s">
        <v>3013</v>
      </c>
      <c r="W776" t="s">
        <v>3013</v>
      </c>
    </row>
    <row r="777" spans="1:24" x14ac:dyDescent="0.25">
      <c r="A777" t="s">
        <v>24</v>
      </c>
      <c r="B777">
        <v>1492</v>
      </c>
      <c r="C777">
        <v>258</v>
      </c>
      <c r="D777" t="s">
        <v>3140</v>
      </c>
      <c r="E777" t="s">
        <v>26</v>
      </c>
      <c r="F777" t="s">
        <v>564</v>
      </c>
      <c r="G777" t="s">
        <v>3141</v>
      </c>
      <c r="H777" t="s">
        <v>3140</v>
      </c>
      <c r="I777" t="s">
        <v>74</v>
      </c>
      <c r="K777" t="s">
        <v>3017</v>
      </c>
      <c r="M777" t="s">
        <v>3143</v>
      </c>
      <c r="O777" t="s">
        <v>3012</v>
      </c>
      <c r="Q777">
        <v>37955</v>
      </c>
      <c r="S777" t="s">
        <v>3013</v>
      </c>
      <c r="W777" t="s">
        <v>3013</v>
      </c>
    </row>
    <row r="778" spans="1:24" x14ac:dyDescent="0.25">
      <c r="A778" t="s">
        <v>24</v>
      </c>
      <c r="B778">
        <v>1493</v>
      </c>
      <c r="C778">
        <v>81</v>
      </c>
      <c r="D778" t="s">
        <v>3140</v>
      </c>
      <c r="E778" t="s">
        <v>26</v>
      </c>
      <c r="F778" t="s">
        <v>564</v>
      </c>
      <c r="G778" t="s">
        <v>3141</v>
      </c>
      <c r="H778" t="s">
        <v>3140</v>
      </c>
      <c r="I778" t="s">
        <v>74</v>
      </c>
      <c r="K778" t="s">
        <v>3017</v>
      </c>
      <c r="M778" t="s">
        <v>3144</v>
      </c>
      <c r="O778" t="s">
        <v>3132</v>
      </c>
      <c r="Q778">
        <v>37955</v>
      </c>
      <c r="S778" t="s">
        <v>3013</v>
      </c>
      <c r="T778" t="s">
        <v>3013</v>
      </c>
      <c r="W778" t="s">
        <v>3013</v>
      </c>
    </row>
    <row r="779" spans="1:24" x14ac:dyDescent="0.25">
      <c r="A779" t="s">
        <v>24</v>
      </c>
      <c r="B779">
        <v>1494</v>
      </c>
      <c r="C779">
        <v>83</v>
      </c>
      <c r="D779" t="s">
        <v>3145</v>
      </c>
      <c r="E779" t="s">
        <v>26</v>
      </c>
      <c r="F779" t="s">
        <v>578</v>
      </c>
      <c r="G779" t="s">
        <v>3146</v>
      </c>
      <c r="H779" t="s">
        <v>3145</v>
      </c>
      <c r="I779" t="s">
        <v>74</v>
      </c>
      <c r="K779" t="s">
        <v>3017</v>
      </c>
      <c r="M779" t="s">
        <v>3147</v>
      </c>
      <c r="O779" t="s">
        <v>3132</v>
      </c>
      <c r="Q779">
        <v>38557</v>
      </c>
      <c r="S779" t="s">
        <v>3013</v>
      </c>
      <c r="T779" t="s">
        <v>3013</v>
      </c>
      <c r="W779" t="s">
        <v>3013</v>
      </c>
    </row>
    <row r="780" spans="1:24" x14ac:dyDescent="0.25">
      <c r="A780" t="s">
        <v>24</v>
      </c>
      <c r="B780">
        <v>1495</v>
      </c>
      <c r="C780">
        <v>51</v>
      </c>
      <c r="D780" t="s">
        <v>3145</v>
      </c>
      <c r="E780" t="s">
        <v>26</v>
      </c>
      <c r="F780" t="s">
        <v>578</v>
      </c>
      <c r="G780" t="s">
        <v>3146</v>
      </c>
      <c r="H780" t="s">
        <v>3145</v>
      </c>
      <c r="I780" t="s">
        <v>74</v>
      </c>
      <c r="K780" t="s">
        <v>3017</v>
      </c>
      <c r="M780" t="s">
        <v>3148</v>
      </c>
      <c r="S780" t="s">
        <v>3013</v>
      </c>
      <c r="T780" t="s">
        <v>3013</v>
      </c>
      <c r="W780" t="s">
        <v>3013</v>
      </c>
    </row>
    <row r="781" spans="1:24" x14ac:dyDescent="0.25">
      <c r="A781" t="s">
        <v>24</v>
      </c>
      <c r="B781">
        <v>1496</v>
      </c>
      <c r="C781">
        <v>91</v>
      </c>
      <c r="D781" t="s">
        <v>3145</v>
      </c>
      <c r="E781" t="s">
        <v>26</v>
      </c>
      <c r="F781" t="s">
        <v>578</v>
      </c>
      <c r="G781" t="s">
        <v>3146</v>
      </c>
      <c r="H781" t="s">
        <v>3145</v>
      </c>
      <c r="I781" t="s">
        <v>74</v>
      </c>
      <c r="K781" t="s">
        <v>3017</v>
      </c>
      <c r="M781" t="s">
        <v>3149</v>
      </c>
      <c r="Q781">
        <v>38507</v>
      </c>
      <c r="S781" t="s">
        <v>3013</v>
      </c>
      <c r="T781" t="s">
        <v>3013</v>
      </c>
      <c r="W781" t="s">
        <v>3013</v>
      </c>
    </row>
    <row r="782" spans="1:24" x14ac:dyDescent="0.25">
      <c r="A782" t="s">
        <v>24</v>
      </c>
      <c r="B782">
        <v>1497</v>
      </c>
      <c r="C782">
        <v>194</v>
      </c>
      <c r="D782" t="s">
        <v>3150</v>
      </c>
      <c r="E782" t="s">
        <v>26</v>
      </c>
      <c r="F782" t="s">
        <v>618</v>
      </c>
      <c r="G782" t="s">
        <v>3151</v>
      </c>
      <c r="H782" t="s">
        <v>3150</v>
      </c>
      <c r="I782" t="s">
        <v>74</v>
      </c>
      <c r="K782" t="s">
        <v>3010</v>
      </c>
      <c r="M782" t="s">
        <v>3152</v>
      </c>
      <c r="Q782">
        <v>38159</v>
      </c>
      <c r="S782" t="s">
        <v>3153</v>
      </c>
      <c r="W782" t="s">
        <v>3013</v>
      </c>
    </row>
    <row r="783" spans="1:24" x14ac:dyDescent="0.25">
      <c r="A783" t="s">
        <v>24</v>
      </c>
      <c r="B783">
        <v>1498</v>
      </c>
      <c r="C783">
        <v>193</v>
      </c>
      <c r="D783" t="s">
        <v>3150</v>
      </c>
      <c r="E783" t="s">
        <v>26</v>
      </c>
      <c r="F783" t="s">
        <v>618</v>
      </c>
      <c r="G783" t="s">
        <v>3151</v>
      </c>
      <c r="H783" t="s">
        <v>3150</v>
      </c>
      <c r="I783" t="s">
        <v>74</v>
      </c>
      <c r="K783" t="s">
        <v>3010</v>
      </c>
      <c r="M783" t="s">
        <v>3154</v>
      </c>
      <c r="Q783">
        <v>38159</v>
      </c>
      <c r="S783" t="s">
        <v>3153</v>
      </c>
      <c r="W783" t="s">
        <v>3013</v>
      </c>
    </row>
    <row r="784" spans="1:24" x14ac:dyDescent="0.25">
      <c r="A784" t="s">
        <v>24</v>
      </c>
      <c r="B784">
        <v>1499</v>
      </c>
      <c r="C784">
        <v>72</v>
      </c>
      <c r="D784" t="s">
        <v>3150</v>
      </c>
      <c r="E784" t="s">
        <v>26</v>
      </c>
      <c r="F784" t="s">
        <v>618</v>
      </c>
      <c r="G784" t="s">
        <v>3151</v>
      </c>
      <c r="H784" t="s">
        <v>3150</v>
      </c>
      <c r="I784" t="s">
        <v>74</v>
      </c>
      <c r="K784" t="s">
        <v>3017</v>
      </c>
      <c r="M784" t="s">
        <v>3155</v>
      </c>
      <c r="O784" t="s">
        <v>3083</v>
      </c>
      <c r="Q784">
        <v>38557</v>
      </c>
      <c r="S784" t="s">
        <v>3013</v>
      </c>
      <c r="T784" t="s">
        <v>3013</v>
      </c>
      <c r="W784" t="s">
        <v>3013</v>
      </c>
    </row>
    <row r="785" spans="1:23" x14ac:dyDescent="0.25">
      <c r="A785" t="s">
        <v>24</v>
      </c>
      <c r="B785">
        <v>1500</v>
      </c>
      <c r="C785">
        <v>216</v>
      </c>
      <c r="D785" t="s">
        <v>3123</v>
      </c>
      <c r="E785" t="s">
        <v>26</v>
      </c>
      <c r="F785" t="s">
        <v>3124</v>
      </c>
      <c r="G785" t="s">
        <v>3121</v>
      </c>
      <c r="H785" t="s">
        <v>3123</v>
      </c>
      <c r="I785" t="s">
        <v>74</v>
      </c>
      <c r="K785" t="s">
        <v>3017</v>
      </c>
      <c r="M785" t="s">
        <v>3156</v>
      </c>
      <c r="O785" t="s">
        <v>3019</v>
      </c>
      <c r="Q785">
        <v>38590</v>
      </c>
      <c r="S785" t="s">
        <v>3013</v>
      </c>
      <c r="T785" t="s">
        <v>3013</v>
      </c>
      <c r="W785" t="s">
        <v>3013</v>
      </c>
    </row>
    <row r="786" spans="1:23" x14ac:dyDescent="0.25">
      <c r="A786" t="s">
        <v>24</v>
      </c>
      <c r="B786">
        <v>1501</v>
      </c>
      <c r="C786">
        <v>67</v>
      </c>
      <c r="D786" t="s">
        <v>3123</v>
      </c>
      <c r="E786" t="s">
        <v>26</v>
      </c>
      <c r="F786" t="s">
        <v>3124</v>
      </c>
      <c r="G786" t="s">
        <v>3121</v>
      </c>
      <c r="H786" t="s">
        <v>3123</v>
      </c>
      <c r="I786" t="s">
        <v>74</v>
      </c>
      <c r="K786" t="s">
        <v>3017</v>
      </c>
      <c r="M786" t="s">
        <v>3157</v>
      </c>
      <c r="Q786">
        <v>38116</v>
      </c>
      <c r="S786" t="s">
        <v>3013</v>
      </c>
      <c r="T786" t="s">
        <v>3013</v>
      </c>
      <c r="W786" t="s">
        <v>3013</v>
      </c>
    </row>
    <row r="787" spans="1:23" x14ac:dyDescent="0.25">
      <c r="A787" t="s">
        <v>24</v>
      </c>
      <c r="B787">
        <v>1502</v>
      </c>
      <c r="C787">
        <v>57</v>
      </c>
      <c r="D787" t="s">
        <v>3123</v>
      </c>
      <c r="E787" t="s">
        <v>26</v>
      </c>
      <c r="F787" t="s">
        <v>3124</v>
      </c>
      <c r="G787" t="s">
        <v>3121</v>
      </c>
      <c r="H787" t="s">
        <v>3123</v>
      </c>
      <c r="I787" t="s">
        <v>74</v>
      </c>
      <c r="K787" t="s">
        <v>3017</v>
      </c>
      <c r="M787" t="s">
        <v>3158</v>
      </c>
      <c r="S787" t="s">
        <v>3013</v>
      </c>
      <c r="T787" t="s">
        <v>3013</v>
      </c>
      <c r="W787" t="s">
        <v>3013</v>
      </c>
    </row>
    <row r="788" spans="1:23" x14ac:dyDescent="0.25">
      <c r="A788" t="s">
        <v>24</v>
      </c>
      <c r="B788">
        <v>1503</v>
      </c>
      <c r="C788">
        <v>88</v>
      </c>
      <c r="D788" t="s">
        <v>3123</v>
      </c>
      <c r="E788" t="s">
        <v>26</v>
      </c>
      <c r="F788" t="s">
        <v>3124</v>
      </c>
      <c r="G788" t="s">
        <v>3121</v>
      </c>
      <c r="H788" t="s">
        <v>3123</v>
      </c>
      <c r="I788" t="s">
        <v>74</v>
      </c>
      <c r="K788" t="s">
        <v>3017</v>
      </c>
      <c r="M788" t="s">
        <v>3159</v>
      </c>
      <c r="O788" t="s">
        <v>3132</v>
      </c>
      <c r="Q788">
        <v>38507</v>
      </c>
      <c r="S788" t="s">
        <v>3013</v>
      </c>
      <c r="T788" t="s">
        <v>3013</v>
      </c>
      <c r="W788" t="s">
        <v>3013</v>
      </c>
    </row>
    <row r="789" spans="1:23" x14ac:dyDescent="0.25">
      <c r="A789" t="s">
        <v>24</v>
      </c>
      <c r="B789">
        <v>1504</v>
      </c>
      <c r="C789">
        <v>82</v>
      </c>
      <c r="D789" t="s">
        <v>3123</v>
      </c>
      <c r="E789" t="s">
        <v>26</v>
      </c>
      <c r="F789" t="s">
        <v>3124</v>
      </c>
      <c r="G789" t="s">
        <v>3121</v>
      </c>
      <c r="H789" t="s">
        <v>3123</v>
      </c>
      <c r="I789" t="s">
        <v>74</v>
      </c>
      <c r="K789" t="s">
        <v>3017</v>
      </c>
      <c r="M789" t="s">
        <v>3160</v>
      </c>
      <c r="O789" t="s">
        <v>3132</v>
      </c>
      <c r="Q789">
        <v>38557</v>
      </c>
      <c r="S789" t="s">
        <v>3013</v>
      </c>
      <c r="T789" t="s">
        <v>3013</v>
      </c>
      <c r="W789" t="s">
        <v>3013</v>
      </c>
    </row>
    <row r="790" spans="1:23" x14ac:dyDescent="0.25">
      <c r="A790" t="s">
        <v>24</v>
      </c>
      <c r="B790">
        <v>1505</v>
      </c>
      <c r="C790">
        <v>256</v>
      </c>
      <c r="D790" t="s">
        <v>3126</v>
      </c>
      <c r="E790" t="s">
        <v>26</v>
      </c>
      <c r="F790" t="s">
        <v>3127</v>
      </c>
      <c r="G790" t="s">
        <v>528</v>
      </c>
      <c r="H790" t="s">
        <v>3126</v>
      </c>
      <c r="I790" t="s">
        <v>74</v>
      </c>
      <c r="K790" t="s">
        <v>3017</v>
      </c>
      <c r="M790" t="s">
        <v>3143</v>
      </c>
      <c r="O790" t="s">
        <v>3132</v>
      </c>
      <c r="Q790">
        <v>37955</v>
      </c>
      <c r="S790" t="s">
        <v>3013</v>
      </c>
      <c r="T790" t="s">
        <v>3013</v>
      </c>
      <c r="U790" t="s">
        <v>3020</v>
      </c>
      <c r="W790" t="s">
        <v>3013</v>
      </c>
    </row>
    <row r="791" spans="1:23" x14ac:dyDescent="0.25">
      <c r="A791" t="s">
        <v>24</v>
      </c>
      <c r="B791">
        <v>1506</v>
      </c>
      <c r="C791">
        <v>216</v>
      </c>
      <c r="D791" t="s">
        <v>3161</v>
      </c>
      <c r="E791" t="s">
        <v>26</v>
      </c>
      <c r="F791" t="s">
        <v>707</v>
      </c>
      <c r="G791" t="s">
        <v>528</v>
      </c>
      <c r="H791" t="s">
        <v>3161</v>
      </c>
      <c r="I791" t="s">
        <v>74</v>
      </c>
      <c r="K791" t="s">
        <v>3010</v>
      </c>
      <c r="M791" t="s">
        <v>3162</v>
      </c>
      <c r="O791" t="s">
        <v>3066</v>
      </c>
      <c r="Q791">
        <v>38159</v>
      </c>
      <c r="S791" t="s">
        <v>3153</v>
      </c>
      <c r="W791" t="s">
        <v>3013</v>
      </c>
    </row>
    <row r="792" spans="1:23" x14ac:dyDescent="0.25">
      <c r="A792" t="s">
        <v>24</v>
      </c>
      <c r="B792">
        <v>1507</v>
      </c>
      <c r="C792">
        <v>232</v>
      </c>
      <c r="D792" t="s">
        <v>3163</v>
      </c>
      <c r="E792" t="s">
        <v>26</v>
      </c>
      <c r="F792" t="s">
        <v>2321</v>
      </c>
      <c r="G792" t="s">
        <v>3164</v>
      </c>
      <c r="H792" t="s">
        <v>3163</v>
      </c>
      <c r="I792" t="s">
        <v>74</v>
      </c>
      <c r="K792" t="s">
        <v>3017</v>
      </c>
      <c r="M792" t="s">
        <v>3165</v>
      </c>
      <c r="O792" t="s">
        <v>3019</v>
      </c>
      <c r="Q792">
        <v>38979</v>
      </c>
      <c r="S792" t="s">
        <v>3013</v>
      </c>
      <c r="W792" t="s">
        <v>3013</v>
      </c>
    </row>
    <row r="793" spans="1:23" x14ac:dyDescent="0.25">
      <c r="A793" t="s">
        <v>24</v>
      </c>
      <c r="B793">
        <v>1508</v>
      </c>
      <c r="C793">
        <v>44</v>
      </c>
      <c r="D793" t="s">
        <v>3163</v>
      </c>
      <c r="E793" t="s">
        <v>26</v>
      </c>
      <c r="F793" t="s">
        <v>2321</v>
      </c>
      <c r="G793" t="s">
        <v>3164</v>
      </c>
      <c r="H793" t="s">
        <v>3163</v>
      </c>
      <c r="I793" t="s">
        <v>74</v>
      </c>
      <c r="K793" t="s">
        <v>3017</v>
      </c>
      <c r="M793" t="s">
        <v>3166</v>
      </c>
      <c r="O793" t="s">
        <v>3019</v>
      </c>
      <c r="Q793">
        <v>38507</v>
      </c>
      <c r="S793" t="s">
        <v>3013</v>
      </c>
      <c r="T793" t="s">
        <v>3013</v>
      </c>
      <c r="W793" t="s">
        <v>3013</v>
      </c>
    </row>
    <row r="794" spans="1:23" x14ac:dyDescent="0.25">
      <c r="A794" t="s">
        <v>24</v>
      </c>
      <c r="B794">
        <v>1509</v>
      </c>
      <c r="C794">
        <v>45</v>
      </c>
      <c r="D794" t="s">
        <v>3163</v>
      </c>
      <c r="E794" t="s">
        <v>26</v>
      </c>
      <c r="F794" t="s">
        <v>2321</v>
      </c>
      <c r="G794" t="s">
        <v>3164</v>
      </c>
      <c r="H794" t="s">
        <v>3163</v>
      </c>
      <c r="I794" t="s">
        <v>74</v>
      </c>
      <c r="K794" t="s">
        <v>3017</v>
      </c>
      <c r="M794" t="s">
        <v>3167</v>
      </c>
      <c r="O794" t="s">
        <v>3019</v>
      </c>
      <c r="S794" t="s">
        <v>3013</v>
      </c>
      <c r="T794" t="s">
        <v>3013</v>
      </c>
      <c r="W794" t="s">
        <v>3013</v>
      </c>
    </row>
    <row r="795" spans="1:23" x14ac:dyDescent="0.25">
      <c r="A795" t="s">
        <v>24</v>
      </c>
      <c r="B795">
        <v>1510</v>
      </c>
      <c r="C795">
        <v>47</v>
      </c>
      <c r="D795" t="s">
        <v>3168</v>
      </c>
      <c r="E795" t="s">
        <v>26</v>
      </c>
      <c r="F795" t="s">
        <v>739</v>
      </c>
      <c r="G795" t="s">
        <v>3151</v>
      </c>
      <c r="H795" t="s">
        <v>3168</v>
      </c>
      <c r="I795" t="s">
        <v>74</v>
      </c>
      <c r="K795" t="s">
        <v>3017</v>
      </c>
      <c r="M795" t="s">
        <v>3169</v>
      </c>
      <c r="O795" t="s">
        <v>3019</v>
      </c>
      <c r="Q795">
        <v>38590</v>
      </c>
      <c r="S795" t="s">
        <v>3013</v>
      </c>
      <c r="T795" t="s">
        <v>3013</v>
      </c>
      <c r="W795" t="s">
        <v>3013</v>
      </c>
    </row>
    <row r="796" spans="1:23" x14ac:dyDescent="0.25">
      <c r="A796" t="s">
        <v>24</v>
      </c>
      <c r="B796">
        <v>1511</v>
      </c>
      <c r="C796">
        <v>79</v>
      </c>
      <c r="D796" t="s">
        <v>3168</v>
      </c>
      <c r="E796" t="s">
        <v>26</v>
      </c>
      <c r="F796" t="s">
        <v>739</v>
      </c>
      <c r="G796" t="s">
        <v>3151</v>
      </c>
      <c r="H796" t="s">
        <v>3168</v>
      </c>
      <c r="I796" t="s">
        <v>74</v>
      </c>
      <c r="K796" t="s">
        <v>3017</v>
      </c>
      <c r="M796" t="s">
        <v>3170</v>
      </c>
      <c r="O796" t="s">
        <v>3132</v>
      </c>
      <c r="Q796">
        <v>37927</v>
      </c>
      <c r="S796" t="s">
        <v>3013</v>
      </c>
      <c r="T796" t="s">
        <v>3013</v>
      </c>
      <c r="W796" t="s">
        <v>3013</v>
      </c>
    </row>
    <row r="797" spans="1:23" x14ac:dyDescent="0.25">
      <c r="A797" t="s">
        <v>24</v>
      </c>
      <c r="B797">
        <v>1512</v>
      </c>
      <c r="C797">
        <v>92</v>
      </c>
      <c r="D797" t="s">
        <v>3168</v>
      </c>
      <c r="E797" t="s">
        <v>26</v>
      </c>
      <c r="F797" t="s">
        <v>739</v>
      </c>
      <c r="G797" t="s">
        <v>3151</v>
      </c>
      <c r="H797" t="s">
        <v>3168</v>
      </c>
      <c r="I797" t="s">
        <v>74</v>
      </c>
      <c r="K797" t="s">
        <v>3017</v>
      </c>
      <c r="M797" t="s">
        <v>3171</v>
      </c>
      <c r="Q797">
        <v>38507</v>
      </c>
      <c r="S797" t="s">
        <v>3013</v>
      </c>
      <c r="T797" t="s">
        <v>3013</v>
      </c>
      <c r="W797" t="s">
        <v>3013</v>
      </c>
    </row>
    <row r="798" spans="1:23" x14ac:dyDescent="0.25">
      <c r="A798" t="s">
        <v>24</v>
      </c>
      <c r="B798">
        <v>1513</v>
      </c>
      <c r="C798">
        <v>27</v>
      </c>
      <c r="D798" t="s">
        <v>3172</v>
      </c>
      <c r="E798" t="s">
        <v>26</v>
      </c>
      <c r="F798" t="s">
        <v>747</v>
      </c>
      <c r="G798" t="s">
        <v>3173</v>
      </c>
      <c r="H798" t="s">
        <v>3172</v>
      </c>
      <c r="I798" t="s">
        <v>74</v>
      </c>
      <c r="K798" t="s">
        <v>3017</v>
      </c>
      <c r="M798" t="s">
        <v>3174</v>
      </c>
      <c r="O798" t="s">
        <v>266</v>
      </c>
      <c r="Q798">
        <v>38508</v>
      </c>
      <c r="S798" t="s">
        <v>3013</v>
      </c>
      <c r="T798" t="s">
        <v>3013</v>
      </c>
      <c r="W798" t="s">
        <v>3013</v>
      </c>
    </row>
    <row r="799" spans="1:23" x14ac:dyDescent="0.25">
      <c r="A799" t="s">
        <v>24</v>
      </c>
      <c r="B799">
        <v>1514</v>
      </c>
      <c r="C799">
        <v>68</v>
      </c>
      <c r="D799" t="s">
        <v>2325</v>
      </c>
      <c r="E799" t="s">
        <v>26</v>
      </c>
      <c r="F799" t="s">
        <v>2326</v>
      </c>
      <c r="G799" t="s">
        <v>2327</v>
      </c>
      <c r="H799" t="s">
        <v>2325</v>
      </c>
      <c r="I799" t="s">
        <v>74</v>
      </c>
      <c r="K799" t="s">
        <v>3017</v>
      </c>
      <c r="M799" t="s">
        <v>3175</v>
      </c>
      <c r="S799" t="s">
        <v>3013</v>
      </c>
      <c r="T799" t="s">
        <v>3013</v>
      </c>
      <c r="W799" t="s">
        <v>3013</v>
      </c>
    </row>
    <row r="800" spans="1:23" x14ac:dyDescent="0.25">
      <c r="A800" t="s">
        <v>24</v>
      </c>
      <c r="B800">
        <v>1515</v>
      </c>
      <c r="C800">
        <v>264</v>
      </c>
      <c r="D800" t="s">
        <v>2325</v>
      </c>
      <c r="E800" t="s">
        <v>26</v>
      </c>
      <c r="F800" t="s">
        <v>2326</v>
      </c>
      <c r="G800" t="s">
        <v>2327</v>
      </c>
      <c r="H800" t="s">
        <v>2325</v>
      </c>
      <c r="I800" t="s">
        <v>74</v>
      </c>
      <c r="K800" t="s">
        <v>3017</v>
      </c>
      <c r="M800" t="s">
        <v>3176</v>
      </c>
      <c r="S800" t="s">
        <v>3013</v>
      </c>
      <c r="T800" t="s">
        <v>3013</v>
      </c>
      <c r="W800" t="s">
        <v>3013</v>
      </c>
    </row>
    <row r="801" spans="1:23" x14ac:dyDescent="0.25">
      <c r="A801" t="s">
        <v>24</v>
      </c>
      <c r="B801">
        <v>1516</v>
      </c>
      <c r="C801">
        <v>65</v>
      </c>
      <c r="D801" t="s">
        <v>3177</v>
      </c>
      <c r="E801" t="s">
        <v>26</v>
      </c>
      <c r="F801" t="s">
        <v>2330</v>
      </c>
      <c r="G801" t="s">
        <v>3164</v>
      </c>
      <c r="H801" t="s">
        <v>3177</v>
      </c>
      <c r="I801" t="s">
        <v>74</v>
      </c>
      <c r="K801" t="s">
        <v>3017</v>
      </c>
      <c r="M801" t="s">
        <v>3067</v>
      </c>
      <c r="O801" t="s">
        <v>266</v>
      </c>
      <c r="Q801">
        <v>38590</v>
      </c>
      <c r="S801" t="s">
        <v>3013</v>
      </c>
      <c r="W801" t="s">
        <v>3013</v>
      </c>
    </row>
    <row r="802" spans="1:23" x14ac:dyDescent="0.25">
      <c r="A802" t="s">
        <v>24</v>
      </c>
      <c r="B802">
        <v>1517</v>
      </c>
      <c r="C802">
        <v>85</v>
      </c>
      <c r="D802" t="s">
        <v>3177</v>
      </c>
      <c r="E802" t="s">
        <v>26</v>
      </c>
      <c r="F802" t="s">
        <v>2330</v>
      </c>
      <c r="G802" t="s">
        <v>3164</v>
      </c>
      <c r="H802" t="s">
        <v>3177</v>
      </c>
      <c r="I802" t="s">
        <v>74</v>
      </c>
      <c r="K802" t="s">
        <v>3017</v>
      </c>
      <c r="M802" t="s">
        <v>3178</v>
      </c>
      <c r="Q802">
        <v>38557</v>
      </c>
      <c r="S802" t="s">
        <v>3013</v>
      </c>
      <c r="T802" t="s">
        <v>3013</v>
      </c>
      <c r="W802" t="s">
        <v>3013</v>
      </c>
    </row>
    <row r="803" spans="1:23" x14ac:dyDescent="0.25">
      <c r="A803" t="s">
        <v>24</v>
      </c>
      <c r="B803">
        <v>1518</v>
      </c>
      <c r="C803">
        <v>208</v>
      </c>
      <c r="D803" t="s">
        <v>3177</v>
      </c>
      <c r="E803" t="s">
        <v>26</v>
      </c>
      <c r="F803" t="s">
        <v>2330</v>
      </c>
      <c r="G803" t="s">
        <v>3164</v>
      </c>
      <c r="H803" t="s">
        <v>3177</v>
      </c>
      <c r="I803" t="s">
        <v>74</v>
      </c>
      <c r="K803" t="s">
        <v>3017</v>
      </c>
      <c r="M803" t="s">
        <v>3179</v>
      </c>
      <c r="O803" t="s">
        <v>3019</v>
      </c>
      <c r="Q803">
        <v>38242</v>
      </c>
      <c r="S803" t="s">
        <v>3013</v>
      </c>
      <c r="W803" t="s">
        <v>3013</v>
      </c>
    </row>
    <row r="804" spans="1:23" x14ac:dyDescent="0.25">
      <c r="A804" t="s">
        <v>24</v>
      </c>
      <c r="B804">
        <v>1519</v>
      </c>
      <c r="C804">
        <v>95</v>
      </c>
      <c r="D804" t="s">
        <v>3177</v>
      </c>
      <c r="E804" t="s">
        <v>26</v>
      </c>
      <c r="F804" t="s">
        <v>2330</v>
      </c>
      <c r="G804" t="s">
        <v>3164</v>
      </c>
      <c r="H804" t="s">
        <v>3177</v>
      </c>
      <c r="I804" t="s">
        <v>74</v>
      </c>
      <c r="K804" t="s">
        <v>3017</v>
      </c>
      <c r="M804" t="s">
        <v>3180</v>
      </c>
      <c r="Q804">
        <v>38507</v>
      </c>
      <c r="S804" t="s">
        <v>3013</v>
      </c>
      <c r="T804" t="s">
        <v>3013</v>
      </c>
      <c r="W804" t="s">
        <v>3013</v>
      </c>
    </row>
    <row r="805" spans="1:23" x14ac:dyDescent="0.25">
      <c r="A805" t="s">
        <v>24</v>
      </c>
      <c r="B805">
        <v>1520</v>
      </c>
      <c r="C805">
        <v>97</v>
      </c>
      <c r="D805" t="s">
        <v>3177</v>
      </c>
      <c r="E805" t="s">
        <v>26</v>
      </c>
      <c r="F805" t="s">
        <v>2330</v>
      </c>
      <c r="G805" t="s">
        <v>3164</v>
      </c>
      <c r="H805" t="s">
        <v>3177</v>
      </c>
      <c r="I805" t="s">
        <v>74</v>
      </c>
      <c r="K805" t="s">
        <v>3017</v>
      </c>
      <c r="M805" t="s">
        <v>3181</v>
      </c>
      <c r="Q805">
        <v>38508</v>
      </c>
      <c r="S805" t="s">
        <v>3013</v>
      </c>
      <c r="T805" t="s">
        <v>3013</v>
      </c>
      <c r="W805" t="s">
        <v>3013</v>
      </c>
    </row>
    <row r="806" spans="1:23" x14ac:dyDescent="0.25">
      <c r="A806" t="s">
        <v>24</v>
      </c>
      <c r="B806">
        <v>1521</v>
      </c>
      <c r="C806">
        <v>240</v>
      </c>
      <c r="D806" t="s">
        <v>3182</v>
      </c>
      <c r="E806" t="s">
        <v>26</v>
      </c>
      <c r="F806" t="s">
        <v>2321</v>
      </c>
      <c r="G806" t="s">
        <v>2369</v>
      </c>
      <c r="H806" t="s">
        <v>3182</v>
      </c>
      <c r="I806" t="s">
        <v>74</v>
      </c>
      <c r="K806" t="s">
        <v>3017</v>
      </c>
      <c r="M806" t="s">
        <v>3183</v>
      </c>
      <c r="O806" t="s">
        <v>3019</v>
      </c>
      <c r="Q806">
        <v>38972</v>
      </c>
      <c r="S806" t="s">
        <v>3013</v>
      </c>
      <c r="W806" t="s">
        <v>3013</v>
      </c>
    </row>
    <row r="807" spans="1:23" x14ac:dyDescent="0.25">
      <c r="A807" t="s">
        <v>24</v>
      </c>
      <c r="B807">
        <v>1522</v>
      </c>
      <c r="C807">
        <v>250</v>
      </c>
      <c r="D807" t="s">
        <v>3184</v>
      </c>
      <c r="E807" t="s">
        <v>3185</v>
      </c>
      <c r="F807" t="s">
        <v>3186</v>
      </c>
      <c r="G807" t="s">
        <v>3187</v>
      </c>
      <c r="H807" t="s">
        <v>3184</v>
      </c>
      <c r="I807" t="s">
        <v>74</v>
      </c>
      <c r="K807" t="s">
        <v>3010</v>
      </c>
      <c r="M807" t="s">
        <v>3188</v>
      </c>
      <c r="O807" t="s">
        <v>3019</v>
      </c>
      <c r="Q807">
        <v>38232</v>
      </c>
      <c r="S807" t="s">
        <v>3189</v>
      </c>
      <c r="T807" t="s">
        <v>3013</v>
      </c>
      <c r="W807" t="s">
        <v>3013</v>
      </c>
    </row>
    <row r="808" spans="1:23" x14ac:dyDescent="0.25">
      <c r="A808" t="s">
        <v>24</v>
      </c>
      <c r="B808">
        <v>1523</v>
      </c>
      <c r="C808">
        <v>196</v>
      </c>
      <c r="D808" t="s">
        <v>3184</v>
      </c>
      <c r="E808" t="s">
        <v>3185</v>
      </c>
      <c r="F808" t="s">
        <v>3186</v>
      </c>
      <c r="G808" t="s">
        <v>3187</v>
      </c>
      <c r="H808" t="s">
        <v>3184</v>
      </c>
      <c r="I808" t="s">
        <v>74</v>
      </c>
      <c r="K808" t="s">
        <v>3010</v>
      </c>
      <c r="M808" t="s">
        <v>3190</v>
      </c>
      <c r="O808" t="s">
        <v>3019</v>
      </c>
      <c r="Q808">
        <v>38160</v>
      </c>
      <c r="S808" t="s">
        <v>3153</v>
      </c>
      <c r="T808" t="s">
        <v>3013</v>
      </c>
      <c r="W808" t="s">
        <v>3013</v>
      </c>
    </row>
    <row r="809" spans="1:23" x14ac:dyDescent="0.25">
      <c r="A809" t="s">
        <v>24</v>
      </c>
      <c r="B809">
        <v>1524</v>
      </c>
      <c r="C809">
        <v>200</v>
      </c>
      <c r="D809" t="s">
        <v>3184</v>
      </c>
      <c r="E809" t="s">
        <v>3185</v>
      </c>
      <c r="F809" t="s">
        <v>3186</v>
      </c>
      <c r="G809" t="s">
        <v>3187</v>
      </c>
      <c r="H809" t="s">
        <v>3184</v>
      </c>
      <c r="I809" t="s">
        <v>74</v>
      </c>
      <c r="K809" t="s">
        <v>3010</v>
      </c>
      <c r="M809" t="s">
        <v>3191</v>
      </c>
      <c r="O809" t="s">
        <v>3019</v>
      </c>
      <c r="Q809">
        <v>38161</v>
      </c>
      <c r="S809" t="s">
        <v>3189</v>
      </c>
      <c r="T809" t="s">
        <v>3013</v>
      </c>
      <c r="W809" t="s">
        <v>3013</v>
      </c>
    </row>
    <row r="810" spans="1:23" x14ac:dyDescent="0.25">
      <c r="A810" t="s">
        <v>24</v>
      </c>
      <c r="B810">
        <v>1525</v>
      </c>
      <c r="C810">
        <v>31</v>
      </c>
      <c r="D810" t="s">
        <v>3184</v>
      </c>
      <c r="E810" t="s">
        <v>3185</v>
      </c>
      <c r="F810" t="s">
        <v>3186</v>
      </c>
      <c r="G810" t="s">
        <v>3187</v>
      </c>
      <c r="H810" t="s">
        <v>3184</v>
      </c>
      <c r="I810" t="s">
        <v>74</v>
      </c>
      <c r="K810" t="s">
        <v>3017</v>
      </c>
      <c r="M810" t="s">
        <v>3192</v>
      </c>
      <c r="O810" t="s">
        <v>3019</v>
      </c>
      <c r="Q810">
        <v>38507</v>
      </c>
      <c r="S810" t="s">
        <v>3013</v>
      </c>
      <c r="T810" t="s">
        <v>3013</v>
      </c>
      <c r="W810" t="s">
        <v>3013</v>
      </c>
    </row>
    <row r="811" spans="1:23" x14ac:dyDescent="0.25">
      <c r="A811" t="s">
        <v>24</v>
      </c>
      <c r="B811">
        <v>1526</v>
      </c>
      <c r="C811">
        <v>30</v>
      </c>
      <c r="D811" t="s">
        <v>3184</v>
      </c>
      <c r="E811" t="s">
        <v>3185</v>
      </c>
      <c r="F811" t="s">
        <v>3186</v>
      </c>
      <c r="G811" t="s">
        <v>3187</v>
      </c>
      <c r="H811" t="s">
        <v>3184</v>
      </c>
      <c r="I811" t="s">
        <v>74</v>
      </c>
      <c r="K811" t="s">
        <v>3017</v>
      </c>
      <c r="M811" t="s">
        <v>3192</v>
      </c>
      <c r="O811" t="s">
        <v>3019</v>
      </c>
      <c r="Q811">
        <v>38507</v>
      </c>
      <c r="S811" t="s">
        <v>3013</v>
      </c>
      <c r="T811" t="s">
        <v>3013</v>
      </c>
      <c r="W811" t="s">
        <v>3013</v>
      </c>
    </row>
    <row r="812" spans="1:23" x14ac:dyDescent="0.25">
      <c r="A812" t="s">
        <v>24</v>
      </c>
      <c r="B812">
        <v>1527</v>
      </c>
      <c r="C812">
        <v>224</v>
      </c>
      <c r="D812" t="s">
        <v>3193</v>
      </c>
      <c r="E812" t="s">
        <v>3194</v>
      </c>
      <c r="F812" t="s">
        <v>3195</v>
      </c>
      <c r="G812" t="s">
        <v>3196</v>
      </c>
      <c r="H812" t="s">
        <v>3193</v>
      </c>
      <c r="I812" t="s">
        <v>74</v>
      </c>
      <c r="K812" t="s">
        <v>3017</v>
      </c>
      <c r="M812" t="s">
        <v>3197</v>
      </c>
      <c r="O812" t="s">
        <v>3198</v>
      </c>
      <c r="Q812">
        <v>38971</v>
      </c>
      <c r="S812" t="s">
        <v>3013</v>
      </c>
      <c r="T812" t="s">
        <v>3013</v>
      </c>
      <c r="U812" t="s">
        <v>3020</v>
      </c>
      <c r="W812" t="s">
        <v>3013</v>
      </c>
    </row>
    <row r="813" spans="1:23" x14ac:dyDescent="0.25">
      <c r="A813" t="s">
        <v>24</v>
      </c>
      <c r="B813">
        <v>1528</v>
      </c>
      <c r="C813">
        <v>231</v>
      </c>
      <c r="D813" t="s">
        <v>3199</v>
      </c>
      <c r="E813" t="s">
        <v>98</v>
      </c>
      <c r="F813" t="s">
        <v>3200</v>
      </c>
      <c r="G813" t="s">
        <v>3201</v>
      </c>
      <c r="H813" t="s">
        <v>3199</v>
      </c>
      <c r="I813" t="s">
        <v>74</v>
      </c>
      <c r="K813" t="s">
        <v>3017</v>
      </c>
      <c r="M813" t="s">
        <v>3202</v>
      </c>
      <c r="O813" t="s">
        <v>3092</v>
      </c>
      <c r="Q813">
        <v>38970</v>
      </c>
      <c r="S813" t="s">
        <v>3013</v>
      </c>
      <c r="T813" t="s">
        <v>3013</v>
      </c>
      <c r="W813" t="s">
        <v>3013</v>
      </c>
    </row>
    <row r="814" spans="1:23" x14ac:dyDescent="0.25">
      <c r="A814" t="s">
        <v>24</v>
      </c>
      <c r="B814">
        <v>1529</v>
      </c>
      <c r="C814">
        <v>168</v>
      </c>
      <c r="D814" t="s">
        <v>3203</v>
      </c>
      <c r="E814" t="s">
        <v>98</v>
      </c>
      <c r="F814" t="s">
        <v>3204</v>
      </c>
      <c r="G814" t="s">
        <v>3205</v>
      </c>
      <c r="H814" t="s">
        <v>3203</v>
      </c>
      <c r="I814" t="s">
        <v>74</v>
      </c>
      <c r="K814" t="s">
        <v>3017</v>
      </c>
      <c r="M814" t="s">
        <v>3084</v>
      </c>
      <c r="O814" t="s">
        <v>3019</v>
      </c>
      <c r="Q814">
        <v>38963</v>
      </c>
      <c r="S814" t="s">
        <v>3013</v>
      </c>
      <c r="W814" t="s">
        <v>3013</v>
      </c>
    </row>
    <row r="815" spans="1:23" x14ac:dyDescent="0.25">
      <c r="A815" t="s">
        <v>24</v>
      </c>
      <c r="B815">
        <v>1530</v>
      </c>
      <c r="C815">
        <v>183</v>
      </c>
      <c r="D815" t="s">
        <v>3203</v>
      </c>
      <c r="E815" t="s">
        <v>98</v>
      </c>
      <c r="F815" t="s">
        <v>3204</v>
      </c>
      <c r="G815" t="s">
        <v>3205</v>
      </c>
      <c r="H815" t="s">
        <v>3203</v>
      </c>
      <c r="I815" t="s">
        <v>74</v>
      </c>
      <c r="K815" t="s">
        <v>3017</v>
      </c>
      <c r="M815" t="s">
        <v>3206</v>
      </c>
      <c r="O815" t="s">
        <v>3019</v>
      </c>
      <c r="Q815">
        <v>38972</v>
      </c>
      <c r="S815" t="s">
        <v>3013</v>
      </c>
      <c r="W815" t="s">
        <v>3013</v>
      </c>
    </row>
    <row r="816" spans="1:23" x14ac:dyDescent="0.25">
      <c r="A816" t="s">
        <v>24</v>
      </c>
      <c r="B816">
        <v>1531</v>
      </c>
      <c r="C816">
        <v>40</v>
      </c>
      <c r="D816" t="s">
        <v>1536</v>
      </c>
      <c r="E816" t="s">
        <v>1537</v>
      </c>
      <c r="F816" t="s">
        <v>1538</v>
      </c>
      <c r="G816" t="s">
        <v>3207</v>
      </c>
      <c r="H816" t="s">
        <v>1536</v>
      </c>
      <c r="I816" t="s">
        <v>74</v>
      </c>
      <c r="K816" t="s">
        <v>3017</v>
      </c>
      <c r="M816" t="s">
        <v>3208</v>
      </c>
      <c r="O816" t="s">
        <v>3209</v>
      </c>
      <c r="Q816">
        <v>38590</v>
      </c>
      <c r="S816" t="s">
        <v>3013</v>
      </c>
      <c r="T816" t="s">
        <v>3013</v>
      </c>
      <c r="U816" t="s">
        <v>3020</v>
      </c>
      <c r="W816" t="s">
        <v>3013</v>
      </c>
    </row>
    <row r="817" spans="1:23" x14ac:dyDescent="0.25">
      <c r="A817" t="s">
        <v>24</v>
      </c>
      <c r="B817">
        <v>1532</v>
      </c>
      <c r="C817">
        <v>148</v>
      </c>
      <c r="D817" t="s">
        <v>1536</v>
      </c>
      <c r="E817" t="s">
        <v>1537</v>
      </c>
      <c r="F817" t="s">
        <v>1538</v>
      </c>
      <c r="G817" t="s">
        <v>3207</v>
      </c>
      <c r="H817" t="s">
        <v>1536</v>
      </c>
      <c r="I817" t="s">
        <v>74</v>
      </c>
      <c r="K817" t="s">
        <v>3010</v>
      </c>
      <c r="M817" t="s">
        <v>3210</v>
      </c>
      <c r="O817" t="s">
        <v>3211</v>
      </c>
      <c r="S817" t="s">
        <v>1067</v>
      </c>
      <c r="T817" t="s">
        <v>3013</v>
      </c>
      <c r="W817" t="s">
        <v>3013</v>
      </c>
    </row>
    <row r="818" spans="1:23" x14ac:dyDescent="0.25">
      <c r="A818" t="s">
        <v>24</v>
      </c>
      <c r="B818">
        <v>1533</v>
      </c>
      <c r="C818">
        <v>1</v>
      </c>
      <c r="D818" t="s">
        <v>1536</v>
      </c>
      <c r="E818" t="s">
        <v>1537</v>
      </c>
      <c r="F818" t="s">
        <v>1538</v>
      </c>
      <c r="G818" t="s">
        <v>3207</v>
      </c>
      <c r="H818" t="s">
        <v>1536</v>
      </c>
      <c r="I818" t="s">
        <v>74</v>
      </c>
      <c r="K818" t="s">
        <v>3017</v>
      </c>
      <c r="M818" t="s">
        <v>3212</v>
      </c>
      <c r="O818" t="s">
        <v>3213</v>
      </c>
      <c r="Q818">
        <v>38557</v>
      </c>
      <c r="S818" t="s">
        <v>3189</v>
      </c>
      <c r="T818" t="s">
        <v>3013</v>
      </c>
      <c r="W818" t="s">
        <v>3013</v>
      </c>
    </row>
    <row r="819" spans="1:23" x14ac:dyDescent="0.25">
      <c r="A819" t="s">
        <v>24</v>
      </c>
      <c r="B819">
        <v>1534</v>
      </c>
      <c r="C819">
        <v>42</v>
      </c>
      <c r="D819" t="s">
        <v>1536</v>
      </c>
      <c r="E819" t="s">
        <v>1537</v>
      </c>
      <c r="F819" t="s">
        <v>1538</v>
      </c>
      <c r="G819" t="s">
        <v>3207</v>
      </c>
      <c r="H819" t="s">
        <v>1536</v>
      </c>
      <c r="I819" t="s">
        <v>74</v>
      </c>
      <c r="K819" t="s">
        <v>3017</v>
      </c>
      <c r="M819" t="s">
        <v>3214</v>
      </c>
      <c r="O819" t="s">
        <v>3213</v>
      </c>
      <c r="Q819">
        <v>38590</v>
      </c>
      <c r="S819" t="s">
        <v>3013</v>
      </c>
      <c r="T819" t="s">
        <v>3013</v>
      </c>
      <c r="W819" t="s">
        <v>3013</v>
      </c>
    </row>
    <row r="820" spans="1:23" x14ac:dyDescent="0.25">
      <c r="A820" t="s">
        <v>24</v>
      </c>
      <c r="B820">
        <v>1535</v>
      </c>
      <c r="C820">
        <v>61</v>
      </c>
      <c r="D820" t="s">
        <v>3215</v>
      </c>
      <c r="E820" t="s">
        <v>3216</v>
      </c>
      <c r="F820" t="s">
        <v>3217</v>
      </c>
      <c r="G820" t="s">
        <v>89</v>
      </c>
      <c r="H820" t="s">
        <v>3215</v>
      </c>
      <c r="I820" t="s">
        <v>74</v>
      </c>
      <c r="K820" t="s">
        <v>3017</v>
      </c>
      <c r="M820" t="s">
        <v>3218</v>
      </c>
      <c r="O820" t="s">
        <v>912</v>
      </c>
      <c r="Q820">
        <v>38583</v>
      </c>
      <c r="S820" t="s">
        <v>3013</v>
      </c>
      <c r="T820" t="s">
        <v>3013</v>
      </c>
      <c r="W820" t="s">
        <v>3013</v>
      </c>
    </row>
    <row r="821" spans="1:23" x14ac:dyDescent="0.25">
      <c r="A821" t="s">
        <v>24</v>
      </c>
      <c r="B821">
        <v>1536</v>
      </c>
      <c r="C821">
        <v>140</v>
      </c>
      <c r="D821" t="s">
        <v>3215</v>
      </c>
      <c r="E821" t="s">
        <v>3216</v>
      </c>
      <c r="F821" t="s">
        <v>3217</v>
      </c>
      <c r="G821" t="s">
        <v>89</v>
      </c>
      <c r="H821" t="s">
        <v>3215</v>
      </c>
      <c r="I821" t="s">
        <v>74</v>
      </c>
      <c r="K821" t="s">
        <v>3010</v>
      </c>
      <c r="M821" t="s">
        <v>3219</v>
      </c>
      <c r="O821" t="s">
        <v>1117</v>
      </c>
      <c r="Q821">
        <v>38232</v>
      </c>
      <c r="S821" t="s">
        <v>3189</v>
      </c>
      <c r="T821" t="s">
        <v>3013</v>
      </c>
      <c r="W821" t="s">
        <v>3013</v>
      </c>
    </row>
    <row r="822" spans="1:23" x14ac:dyDescent="0.25">
      <c r="A822" t="s">
        <v>24</v>
      </c>
      <c r="B822">
        <v>1537</v>
      </c>
      <c r="C822">
        <v>186</v>
      </c>
      <c r="D822" t="s">
        <v>3215</v>
      </c>
      <c r="E822" t="s">
        <v>3216</v>
      </c>
      <c r="F822" t="s">
        <v>3217</v>
      </c>
      <c r="G822" t="s">
        <v>89</v>
      </c>
      <c r="H822" t="s">
        <v>3215</v>
      </c>
      <c r="I822" t="s">
        <v>74</v>
      </c>
      <c r="K822" t="s">
        <v>3017</v>
      </c>
      <c r="M822" t="s">
        <v>3220</v>
      </c>
      <c r="O822" t="s">
        <v>1117</v>
      </c>
      <c r="Q822">
        <v>38971</v>
      </c>
      <c r="S822" t="s">
        <v>3013</v>
      </c>
      <c r="W822" t="s">
        <v>3013</v>
      </c>
    </row>
    <row r="823" spans="1:23" x14ac:dyDescent="0.25">
      <c r="A823" t="s">
        <v>24</v>
      </c>
      <c r="B823">
        <v>1538</v>
      </c>
      <c r="C823">
        <v>212</v>
      </c>
      <c r="D823" t="s">
        <v>3221</v>
      </c>
      <c r="E823" t="s">
        <v>1551</v>
      </c>
      <c r="F823" t="s">
        <v>3222</v>
      </c>
      <c r="G823" t="s">
        <v>3223</v>
      </c>
      <c r="H823" t="s">
        <v>3221</v>
      </c>
      <c r="I823" t="s">
        <v>74</v>
      </c>
      <c r="K823" t="s">
        <v>3017</v>
      </c>
      <c r="M823" t="s">
        <v>3202</v>
      </c>
      <c r="Q823">
        <v>38970</v>
      </c>
      <c r="S823" t="s">
        <v>3013</v>
      </c>
      <c r="W823" t="s">
        <v>3013</v>
      </c>
    </row>
    <row r="824" spans="1:23" x14ac:dyDescent="0.25">
      <c r="A824" t="s">
        <v>24</v>
      </c>
      <c r="B824">
        <v>1539</v>
      </c>
      <c r="C824">
        <v>60</v>
      </c>
      <c r="D824" t="s">
        <v>3224</v>
      </c>
      <c r="E824" t="s">
        <v>2479</v>
      </c>
      <c r="F824" t="s">
        <v>2480</v>
      </c>
      <c r="G824" t="s">
        <v>3225</v>
      </c>
      <c r="H824" t="s">
        <v>3224</v>
      </c>
      <c r="I824" t="s">
        <v>74</v>
      </c>
      <c r="K824" t="s">
        <v>3017</v>
      </c>
      <c r="M824" t="s">
        <v>3226</v>
      </c>
      <c r="O824" t="s">
        <v>3071</v>
      </c>
      <c r="Q824">
        <v>38550</v>
      </c>
      <c r="S824" t="s">
        <v>3013</v>
      </c>
      <c r="T824" t="s">
        <v>3013</v>
      </c>
      <c r="W824" t="s">
        <v>3013</v>
      </c>
    </row>
    <row r="825" spans="1:23" x14ac:dyDescent="0.25">
      <c r="A825" t="s">
        <v>24</v>
      </c>
      <c r="B825">
        <v>1540</v>
      </c>
      <c r="C825">
        <v>58</v>
      </c>
      <c r="D825" t="s">
        <v>3227</v>
      </c>
      <c r="E825" t="s">
        <v>814</v>
      </c>
      <c r="F825" t="s">
        <v>2482</v>
      </c>
      <c r="G825" t="s">
        <v>3228</v>
      </c>
      <c r="H825" t="s">
        <v>3227</v>
      </c>
      <c r="I825" t="s">
        <v>74</v>
      </c>
      <c r="K825" t="s">
        <v>3017</v>
      </c>
      <c r="M825" t="s">
        <v>3147</v>
      </c>
      <c r="O825" t="s">
        <v>3019</v>
      </c>
      <c r="Q825">
        <v>38560</v>
      </c>
      <c r="S825" t="s">
        <v>3013</v>
      </c>
      <c r="T825" t="s">
        <v>3013</v>
      </c>
      <c r="W825" t="s">
        <v>3013</v>
      </c>
    </row>
    <row r="826" spans="1:23" x14ac:dyDescent="0.25">
      <c r="A826" t="s">
        <v>24</v>
      </c>
      <c r="B826">
        <v>1541</v>
      </c>
      <c r="C826">
        <v>50</v>
      </c>
      <c r="D826" t="s">
        <v>3227</v>
      </c>
      <c r="E826" t="s">
        <v>814</v>
      </c>
      <c r="F826" t="s">
        <v>2482</v>
      </c>
      <c r="G826" t="s">
        <v>3228</v>
      </c>
      <c r="H826" t="s">
        <v>3227</v>
      </c>
      <c r="I826" t="s">
        <v>74</v>
      </c>
      <c r="K826" t="s">
        <v>3017</v>
      </c>
      <c r="M826" t="s">
        <v>3158</v>
      </c>
      <c r="O826" t="s">
        <v>3019</v>
      </c>
      <c r="Q826">
        <v>38561</v>
      </c>
      <c r="S826" t="s">
        <v>3013</v>
      </c>
      <c r="T826" t="s">
        <v>3013</v>
      </c>
      <c r="W826" t="s">
        <v>3013</v>
      </c>
    </row>
    <row r="827" spans="1:23" x14ac:dyDescent="0.25">
      <c r="A827" t="s">
        <v>24</v>
      </c>
      <c r="B827">
        <v>1542</v>
      </c>
      <c r="C827">
        <v>71</v>
      </c>
      <c r="D827" t="s">
        <v>3229</v>
      </c>
      <c r="E827" t="s">
        <v>2484</v>
      </c>
      <c r="F827" t="s">
        <v>2485</v>
      </c>
      <c r="G827" t="s">
        <v>855</v>
      </c>
      <c r="H827" t="s">
        <v>3229</v>
      </c>
      <c r="I827" t="s">
        <v>74</v>
      </c>
      <c r="K827" t="s">
        <v>3017</v>
      </c>
      <c r="M827" t="s">
        <v>3158</v>
      </c>
      <c r="O827" t="s">
        <v>3132</v>
      </c>
      <c r="Q827">
        <v>38583</v>
      </c>
      <c r="S827" t="s">
        <v>3013</v>
      </c>
      <c r="T827" t="s">
        <v>3013</v>
      </c>
      <c r="W827" t="s">
        <v>3013</v>
      </c>
    </row>
    <row r="828" spans="1:23" x14ac:dyDescent="0.25">
      <c r="A828" t="s">
        <v>24</v>
      </c>
      <c r="B828">
        <v>1543</v>
      </c>
      <c r="C828">
        <v>150</v>
      </c>
      <c r="D828" t="s">
        <v>3229</v>
      </c>
      <c r="E828" t="s">
        <v>2484</v>
      </c>
      <c r="F828" t="s">
        <v>2485</v>
      </c>
      <c r="G828" t="s">
        <v>855</v>
      </c>
      <c r="H828" t="s">
        <v>3229</v>
      </c>
      <c r="I828" t="s">
        <v>74</v>
      </c>
      <c r="K828" t="s">
        <v>3017</v>
      </c>
      <c r="M828" t="s">
        <v>3230</v>
      </c>
      <c r="Q828">
        <v>38963</v>
      </c>
      <c r="S828" t="s">
        <v>3013</v>
      </c>
      <c r="W828" t="s">
        <v>3013</v>
      </c>
    </row>
    <row r="829" spans="1:23" x14ac:dyDescent="0.25">
      <c r="A829" t="s">
        <v>24</v>
      </c>
      <c r="B829">
        <v>1544</v>
      </c>
      <c r="C829">
        <v>254</v>
      </c>
      <c r="D829" t="s">
        <v>3231</v>
      </c>
      <c r="E829" t="s">
        <v>3232</v>
      </c>
      <c r="F829" t="s">
        <v>3233</v>
      </c>
      <c r="G829" t="s">
        <v>3234</v>
      </c>
      <c r="H829" t="s">
        <v>3231</v>
      </c>
      <c r="I829" t="s">
        <v>74</v>
      </c>
      <c r="K829" t="s">
        <v>3017</v>
      </c>
      <c r="M829" t="s">
        <v>3235</v>
      </c>
      <c r="O829" t="s">
        <v>3071</v>
      </c>
      <c r="Q829">
        <v>38320</v>
      </c>
      <c r="S829" t="s">
        <v>3013</v>
      </c>
      <c r="W829" t="s">
        <v>3013</v>
      </c>
    </row>
    <row r="830" spans="1:23" x14ac:dyDescent="0.25">
      <c r="A830" t="s">
        <v>24</v>
      </c>
      <c r="B830">
        <v>1545</v>
      </c>
      <c r="C830">
        <v>206</v>
      </c>
      <c r="D830" t="s">
        <v>3231</v>
      </c>
      <c r="E830" t="s">
        <v>3232</v>
      </c>
      <c r="F830" t="s">
        <v>3233</v>
      </c>
      <c r="G830" t="s">
        <v>3234</v>
      </c>
      <c r="H830" t="s">
        <v>3231</v>
      </c>
      <c r="I830" t="s">
        <v>74</v>
      </c>
      <c r="K830" t="s">
        <v>3017</v>
      </c>
      <c r="M830" t="s">
        <v>3179</v>
      </c>
      <c r="O830" t="s">
        <v>3071</v>
      </c>
      <c r="Q830">
        <v>38972</v>
      </c>
      <c r="S830" t="s">
        <v>3013</v>
      </c>
      <c r="W830" t="s">
        <v>3013</v>
      </c>
    </row>
    <row r="831" spans="1:23" x14ac:dyDescent="0.25">
      <c r="A831" t="s">
        <v>24</v>
      </c>
      <c r="B831">
        <v>1546</v>
      </c>
      <c r="C831">
        <v>12</v>
      </c>
      <c r="D831" t="s">
        <v>3231</v>
      </c>
      <c r="E831" t="s">
        <v>3232</v>
      </c>
      <c r="F831" t="s">
        <v>3233</v>
      </c>
      <c r="G831" t="s">
        <v>3234</v>
      </c>
      <c r="H831" t="s">
        <v>3231</v>
      </c>
      <c r="I831" t="s">
        <v>74</v>
      </c>
      <c r="K831" t="s">
        <v>3017</v>
      </c>
      <c r="M831" t="s">
        <v>3236</v>
      </c>
      <c r="O831" t="s">
        <v>3071</v>
      </c>
      <c r="Q831">
        <v>38550</v>
      </c>
      <c r="S831" t="s">
        <v>3013</v>
      </c>
      <c r="T831" t="s">
        <v>3013</v>
      </c>
      <c r="W831" t="s">
        <v>3013</v>
      </c>
    </row>
    <row r="832" spans="1:23" x14ac:dyDescent="0.25">
      <c r="A832" t="s">
        <v>24</v>
      </c>
      <c r="B832">
        <v>1547</v>
      </c>
      <c r="C832">
        <v>248</v>
      </c>
      <c r="D832" t="s">
        <v>3231</v>
      </c>
      <c r="E832" t="s">
        <v>3232</v>
      </c>
      <c r="F832" t="s">
        <v>3233</v>
      </c>
      <c r="G832" t="s">
        <v>3234</v>
      </c>
      <c r="H832" t="s">
        <v>3231</v>
      </c>
      <c r="I832" t="s">
        <v>74</v>
      </c>
      <c r="K832" t="s">
        <v>3017</v>
      </c>
      <c r="M832" t="s">
        <v>3183</v>
      </c>
      <c r="O832" t="s">
        <v>3019</v>
      </c>
      <c r="Q832">
        <v>38972</v>
      </c>
      <c r="S832" t="s">
        <v>3013</v>
      </c>
      <c r="W832" t="s">
        <v>3013</v>
      </c>
    </row>
    <row r="833" spans="1:23" x14ac:dyDescent="0.25">
      <c r="A833" t="s">
        <v>24</v>
      </c>
      <c r="B833">
        <v>1548</v>
      </c>
      <c r="C833">
        <v>261</v>
      </c>
      <c r="D833" t="s">
        <v>3237</v>
      </c>
      <c r="E833" t="s">
        <v>818</v>
      </c>
      <c r="F833" t="s">
        <v>3238</v>
      </c>
      <c r="G833" t="s">
        <v>3239</v>
      </c>
      <c r="H833" t="s">
        <v>3237</v>
      </c>
      <c r="I833" t="s">
        <v>74</v>
      </c>
      <c r="K833" t="s">
        <v>3017</v>
      </c>
      <c r="M833" t="s">
        <v>3240</v>
      </c>
      <c r="O833" t="s">
        <v>1800</v>
      </c>
      <c r="Q833">
        <v>37927</v>
      </c>
      <c r="S833" t="s">
        <v>3013</v>
      </c>
      <c r="W833" t="s">
        <v>3013</v>
      </c>
    </row>
    <row r="834" spans="1:23" x14ac:dyDescent="0.25">
      <c r="A834" t="s">
        <v>24</v>
      </c>
      <c r="B834">
        <v>1549</v>
      </c>
      <c r="C834">
        <v>235</v>
      </c>
      <c r="D834" t="s">
        <v>3237</v>
      </c>
      <c r="E834" t="s">
        <v>818</v>
      </c>
      <c r="F834" t="s">
        <v>3238</v>
      </c>
      <c r="G834" t="s">
        <v>3239</v>
      </c>
      <c r="H834" t="s">
        <v>3237</v>
      </c>
      <c r="I834" t="s">
        <v>74</v>
      </c>
      <c r="K834" t="s">
        <v>3010</v>
      </c>
      <c r="M834" t="s">
        <v>3241</v>
      </c>
      <c r="O834" t="s">
        <v>1800</v>
      </c>
      <c r="Q834">
        <v>38159</v>
      </c>
      <c r="S834" t="s">
        <v>3013</v>
      </c>
      <c r="W834" t="s">
        <v>3013</v>
      </c>
    </row>
    <row r="835" spans="1:23" x14ac:dyDescent="0.25">
      <c r="A835" t="s">
        <v>24</v>
      </c>
      <c r="B835">
        <v>1550</v>
      </c>
      <c r="C835">
        <v>119</v>
      </c>
      <c r="D835" t="s">
        <v>3242</v>
      </c>
      <c r="E835" t="s">
        <v>818</v>
      </c>
      <c r="F835" t="s">
        <v>3243</v>
      </c>
      <c r="G835" t="s">
        <v>2389</v>
      </c>
      <c r="H835" t="s">
        <v>3242</v>
      </c>
      <c r="I835" t="s">
        <v>74</v>
      </c>
      <c r="K835" t="s">
        <v>3017</v>
      </c>
      <c r="L835" t="s">
        <v>3025</v>
      </c>
      <c r="O835" t="s">
        <v>912</v>
      </c>
      <c r="Q835">
        <v>38582</v>
      </c>
      <c r="S835" t="s">
        <v>3013</v>
      </c>
      <c r="T835" t="s">
        <v>3013</v>
      </c>
      <c r="W835" t="s">
        <v>3013</v>
      </c>
    </row>
    <row r="836" spans="1:23" x14ac:dyDescent="0.25">
      <c r="A836" t="s">
        <v>24</v>
      </c>
      <c r="B836">
        <v>1551</v>
      </c>
      <c r="C836">
        <v>143</v>
      </c>
      <c r="D836" t="s">
        <v>3244</v>
      </c>
      <c r="E836" t="s">
        <v>818</v>
      </c>
      <c r="F836" t="s">
        <v>2521</v>
      </c>
      <c r="G836" t="s">
        <v>3245</v>
      </c>
      <c r="H836" t="s">
        <v>3244</v>
      </c>
      <c r="I836" t="s">
        <v>74</v>
      </c>
      <c r="K836" t="s">
        <v>3010</v>
      </c>
      <c r="M836" t="s">
        <v>3246</v>
      </c>
      <c r="O836" t="s">
        <v>3019</v>
      </c>
      <c r="Q836">
        <v>38159</v>
      </c>
      <c r="S836" t="s">
        <v>3153</v>
      </c>
      <c r="T836" t="s">
        <v>3013</v>
      </c>
      <c r="W836" t="s">
        <v>3013</v>
      </c>
    </row>
    <row r="837" spans="1:23" x14ac:dyDescent="0.25">
      <c r="A837" t="s">
        <v>24</v>
      </c>
      <c r="B837">
        <v>1552</v>
      </c>
      <c r="C837">
        <v>128</v>
      </c>
      <c r="D837" t="s">
        <v>3247</v>
      </c>
      <c r="E837" t="s">
        <v>847</v>
      </c>
      <c r="F837" t="s">
        <v>3248</v>
      </c>
      <c r="G837" t="s">
        <v>3249</v>
      </c>
      <c r="H837" t="s">
        <v>3247</v>
      </c>
      <c r="I837" t="s">
        <v>74</v>
      </c>
      <c r="K837" t="s">
        <v>3010</v>
      </c>
      <c r="M837" t="s">
        <v>3250</v>
      </c>
      <c r="O837" t="s">
        <v>3019</v>
      </c>
      <c r="Q837">
        <v>38159</v>
      </c>
      <c r="S837" t="s">
        <v>3013</v>
      </c>
      <c r="T837" t="s">
        <v>3013</v>
      </c>
      <c r="W837" t="s">
        <v>3013</v>
      </c>
    </row>
    <row r="838" spans="1:23" x14ac:dyDescent="0.25">
      <c r="A838" t="s">
        <v>24</v>
      </c>
      <c r="B838">
        <v>1553</v>
      </c>
      <c r="C838">
        <v>102</v>
      </c>
      <c r="D838" t="s">
        <v>3251</v>
      </c>
      <c r="E838" t="s">
        <v>867</v>
      </c>
      <c r="F838" t="s">
        <v>3252</v>
      </c>
      <c r="G838" t="s">
        <v>3253</v>
      </c>
      <c r="H838" t="s">
        <v>3251</v>
      </c>
      <c r="I838" t="s">
        <v>934</v>
      </c>
      <c r="K838" t="s">
        <v>3254</v>
      </c>
      <c r="M838" t="s">
        <v>3255</v>
      </c>
      <c r="N838" t="s">
        <v>3256</v>
      </c>
      <c r="O838" t="s">
        <v>1117</v>
      </c>
      <c r="Q838">
        <v>38596</v>
      </c>
      <c r="S838" t="s">
        <v>3013</v>
      </c>
      <c r="T838" t="s">
        <v>3013</v>
      </c>
      <c r="W838" t="s">
        <v>3013</v>
      </c>
    </row>
    <row r="839" spans="1:23" x14ac:dyDescent="0.25">
      <c r="A839" t="s">
        <v>24</v>
      </c>
      <c r="B839">
        <v>1554</v>
      </c>
      <c r="C839">
        <v>101</v>
      </c>
      <c r="D839" t="s">
        <v>866</v>
      </c>
      <c r="E839" t="s">
        <v>867</v>
      </c>
      <c r="F839" t="s">
        <v>868</v>
      </c>
      <c r="G839" t="s">
        <v>528</v>
      </c>
      <c r="H839" t="s">
        <v>866</v>
      </c>
      <c r="I839" t="s">
        <v>934</v>
      </c>
      <c r="K839" t="s">
        <v>3254</v>
      </c>
      <c r="M839" t="s">
        <v>3255</v>
      </c>
      <c r="O839" t="s">
        <v>1117</v>
      </c>
      <c r="Q839">
        <v>38596</v>
      </c>
      <c r="S839" t="s">
        <v>3013</v>
      </c>
      <c r="T839" t="s">
        <v>3013</v>
      </c>
      <c r="W839" t="s">
        <v>3013</v>
      </c>
    </row>
    <row r="840" spans="1:23" x14ac:dyDescent="0.25">
      <c r="A840" t="s">
        <v>24</v>
      </c>
      <c r="B840">
        <v>1555</v>
      </c>
      <c r="C840">
        <v>233</v>
      </c>
      <c r="D840" t="s">
        <v>1802</v>
      </c>
      <c r="E840" t="s">
        <v>890</v>
      </c>
      <c r="F840" t="s">
        <v>1803</v>
      </c>
      <c r="G840" t="s">
        <v>2612</v>
      </c>
      <c r="H840" t="s">
        <v>1802</v>
      </c>
      <c r="I840" t="s">
        <v>74</v>
      </c>
      <c r="K840" t="s">
        <v>3010</v>
      </c>
      <c r="M840" t="s">
        <v>3257</v>
      </c>
      <c r="O840" t="s">
        <v>3019</v>
      </c>
      <c r="Q840">
        <v>38233</v>
      </c>
      <c r="S840" t="s">
        <v>3189</v>
      </c>
      <c r="T840" t="s">
        <v>3013</v>
      </c>
      <c r="W840" t="s">
        <v>3013</v>
      </c>
    </row>
    <row r="841" spans="1:23" x14ac:dyDescent="0.25">
      <c r="A841" t="s">
        <v>24</v>
      </c>
      <c r="B841">
        <v>1556</v>
      </c>
      <c r="C841">
        <v>190</v>
      </c>
      <c r="D841" t="s">
        <v>1802</v>
      </c>
      <c r="E841" t="s">
        <v>890</v>
      </c>
      <c r="F841" t="s">
        <v>1803</v>
      </c>
      <c r="G841" t="s">
        <v>2612</v>
      </c>
      <c r="H841" t="s">
        <v>1802</v>
      </c>
      <c r="I841" t="s">
        <v>74</v>
      </c>
      <c r="K841" t="s">
        <v>3010</v>
      </c>
      <c r="M841" t="s">
        <v>3258</v>
      </c>
      <c r="O841" t="s">
        <v>3019</v>
      </c>
      <c r="Q841">
        <v>38159</v>
      </c>
      <c r="S841" t="s">
        <v>3153</v>
      </c>
      <c r="T841" t="s">
        <v>3013</v>
      </c>
      <c r="W841" t="s">
        <v>3013</v>
      </c>
    </row>
    <row r="842" spans="1:23" x14ac:dyDescent="0.25">
      <c r="A842" t="s">
        <v>24</v>
      </c>
      <c r="B842">
        <v>1557</v>
      </c>
      <c r="C842">
        <v>199</v>
      </c>
      <c r="D842" t="s">
        <v>1802</v>
      </c>
      <c r="E842" t="s">
        <v>890</v>
      </c>
      <c r="F842" t="s">
        <v>1803</v>
      </c>
      <c r="G842" t="s">
        <v>2612</v>
      </c>
      <c r="H842" t="s">
        <v>1802</v>
      </c>
      <c r="I842" t="s">
        <v>74</v>
      </c>
      <c r="K842" t="s">
        <v>3010</v>
      </c>
      <c r="M842" t="s">
        <v>3259</v>
      </c>
      <c r="O842" t="s">
        <v>3019</v>
      </c>
      <c r="Q842">
        <v>38231</v>
      </c>
      <c r="S842" t="s">
        <v>3189</v>
      </c>
      <c r="T842" t="s">
        <v>3013</v>
      </c>
      <c r="W842" t="s">
        <v>3013</v>
      </c>
    </row>
    <row r="843" spans="1:23" x14ac:dyDescent="0.25">
      <c r="A843" t="s">
        <v>24</v>
      </c>
      <c r="B843">
        <v>1558</v>
      </c>
      <c r="C843">
        <v>158</v>
      </c>
      <c r="D843" t="s">
        <v>897</v>
      </c>
      <c r="E843" t="s">
        <v>890</v>
      </c>
      <c r="F843" t="s">
        <v>891</v>
      </c>
      <c r="G843" t="s">
        <v>892</v>
      </c>
      <c r="H843" t="s">
        <v>897</v>
      </c>
      <c r="I843" t="s">
        <v>74</v>
      </c>
      <c r="K843" t="s">
        <v>3017</v>
      </c>
      <c r="M843" t="s">
        <v>3260</v>
      </c>
      <c r="O843" t="s">
        <v>3261</v>
      </c>
      <c r="Q843">
        <v>38582</v>
      </c>
      <c r="S843" t="s">
        <v>3013</v>
      </c>
      <c r="W843" t="s">
        <v>3013</v>
      </c>
    </row>
    <row r="844" spans="1:23" x14ac:dyDescent="0.25">
      <c r="A844" t="s">
        <v>24</v>
      </c>
      <c r="B844">
        <v>1559</v>
      </c>
      <c r="C844">
        <v>159</v>
      </c>
      <c r="D844" t="s">
        <v>897</v>
      </c>
      <c r="E844" t="s">
        <v>890</v>
      </c>
      <c r="F844" t="s">
        <v>891</v>
      </c>
      <c r="G844" t="s">
        <v>892</v>
      </c>
      <c r="H844" t="s">
        <v>897</v>
      </c>
      <c r="I844" t="s">
        <v>74</v>
      </c>
      <c r="K844" t="s">
        <v>3010</v>
      </c>
      <c r="M844" t="s">
        <v>3262</v>
      </c>
      <c r="O844" t="s">
        <v>3012</v>
      </c>
      <c r="Q844">
        <v>38159</v>
      </c>
      <c r="S844" t="s">
        <v>3013</v>
      </c>
      <c r="W844" t="s">
        <v>3013</v>
      </c>
    </row>
    <row r="845" spans="1:23" x14ac:dyDescent="0.25">
      <c r="A845" t="s">
        <v>24</v>
      </c>
      <c r="B845">
        <v>1560</v>
      </c>
      <c r="C845">
        <v>134</v>
      </c>
      <c r="D845" t="s">
        <v>3263</v>
      </c>
      <c r="E845" t="s">
        <v>890</v>
      </c>
      <c r="F845" t="s">
        <v>3264</v>
      </c>
      <c r="G845" t="s">
        <v>3265</v>
      </c>
      <c r="H845" t="s">
        <v>3263</v>
      </c>
      <c r="I845" t="s">
        <v>74</v>
      </c>
      <c r="K845" t="s">
        <v>3010</v>
      </c>
      <c r="M845" t="s">
        <v>3091</v>
      </c>
      <c r="O845" t="s">
        <v>3019</v>
      </c>
      <c r="Q845">
        <v>38159</v>
      </c>
      <c r="S845" t="s">
        <v>3153</v>
      </c>
      <c r="T845" t="s">
        <v>3013</v>
      </c>
      <c r="W845" t="s">
        <v>3013</v>
      </c>
    </row>
    <row r="846" spans="1:23" x14ac:dyDescent="0.25">
      <c r="A846" t="s">
        <v>24</v>
      </c>
      <c r="B846">
        <v>1561</v>
      </c>
      <c r="C846">
        <v>160</v>
      </c>
      <c r="D846" t="s">
        <v>3263</v>
      </c>
      <c r="E846" t="s">
        <v>890</v>
      </c>
      <c r="F846" t="s">
        <v>3264</v>
      </c>
      <c r="G846" t="s">
        <v>3265</v>
      </c>
      <c r="H846" t="s">
        <v>3263</v>
      </c>
      <c r="I846" t="s">
        <v>74</v>
      </c>
      <c r="K846" t="s">
        <v>3017</v>
      </c>
      <c r="M846" t="s">
        <v>3266</v>
      </c>
      <c r="O846" t="s">
        <v>1117</v>
      </c>
      <c r="Q846">
        <v>38557</v>
      </c>
      <c r="S846" t="s">
        <v>3013</v>
      </c>
      <c r="W846" t="s">
        <v>3013</v>
      </c>
    </row>
    <row r="847" spans="1:23" x14ac:dyDescent="0.25">
      <c r="A847" t="s">
        <v>24</v>
      </c>
      <c r="B847">
        <v>1562</v>
      </c>
      <c r="C847">
        <v>161</v>
      </c>
      <c r="D847" t="s">
        <v>3263</v>
      </c>
      <c r="E847" t="s">
        <v>890</v>
      </c>
      <c r="F847" t="s">
        <v>3264</v>
      </c>
      <c r="G847" t="s">
        <v>3265</v>
      </c>
      <c r="H847" t="s">
        <v>3263</v>
      </c>
      <c r="I847" t="s">
        <v>74</v>
      </c>
      <c r="K847" t="s">
        <v>3017</v>
      </c>
      <c r="M847" t="s">
        <v>3267</v>
      </c>
      <c r="O847" t="s">
        <v>3012</v>
      </c>
      <c r="Q847">
        <v>38508</v>
      </c>
      <c r="S847" t="s">
        <v>3013</v>
      </c>
      <c r="W847" t="s">
        <v>3013</v>
      </c>
    </row>
    <row r="848" spans="1:23" x14ac:dyDescent="0.25">
      <c r="A848" t="s">
        <v>24</v>
      </c>
      <c r="B848">
        <v>1563</v>
      </c>
      <c r="C848">
        <v>175</v>
      </c>
      <c r="D848" t="s">
        <v>3263</v>
      </c>
      <c r="E848" t="s">
        <v>890</v>
      </c>
      <c r="F848" t="s">
        <v>3264</v>
      </c>
      <c r="G848" t="s">
        <v>3265</v>
      </c>
      <c r="H848" t="s">
        <v>3263</v>
      </c>
      <c r="I848" t="s">
        <v>74</v>
      </c>
      <c r="K848" t="s">
        <v>3017</v>
      </c>
      <c r="M848" t="s">
        <v>3268</v>
      </c>
      <c r="O848" t="s">
        <v>3019</v>
      </c>
      <c r="Q848">
        <v>38550</v>
      </c>
      <c r="S848" t="s">
        <v>3013</v>
      </c>
      <c r="W848" t="s">
        <v>3013</v>
      </c>
    </row>
    <row r="849" spans="1:23" x14ac:dyDescent="0.25">
      <c r="A849" t="s">
        <v>24</v>
      </c>
      <c r="B849">
        <v>1564</v>
      </c>
      <c r="C849">
        <v>157</v>
      </c>
      <c r="D849" t="s">
        <v>3263</v>
      </c>
      <c r="E849" t="s">
        <v>890</v>
      </c>
      <c r="F849" t="s">
        <v>3264</v>
      </c>
      <c r="G849" t="s">
        <v>3265</v>
      </c>
      <c r="H849" t="s">
        <v>3263</v>
      </c>
      <c r="I849" t="s">
        <v>74</v>
      </c>
      <c r="K849" t="s">
        <v>3017</v>
      </c>
      <c r="M849" t="s">
        <v>3269</v>
      </c>
      <c r="O849" t="s">
        <v>3019</v>
      </c>
      <c r="Q849">
        <v>38550</v>
      </c>
      <c r="S849" t="s">
        <v>3013</v>
      </c>
      <c r="W849" t="s">
        <v>3013</v>
      </c>
    </row>
    <row r="850" spans="1:23" x14ac:dyDescent="0.25">
      <c r="A850" t="s">
        <v>24</v>
      </c>
      <c r="B850">
        <v>1565</v>
      </c>
      <c r="C850">
        <v>163</v>
      </c>
      <c r="D850" t="s">
        <v>3270</v>
      </c>
      <c r="E850" t="s">
        <v>890</v>
      </c>
      <c r="F850" t="s">
        <v>3271</v>
      </c>
      <c r="G850" t="s">
        <v>3272</v>
      </c>
      <c r="H850" t="s">
        <v>3270</v>
      </c>
      <c r="I850" t="s">
        <v>74</v>
      </c>
      <c r="K850" t="s">
        <v>3017</v>
      </c>
      <c r="Q850">
        <v>38585</v>
      </c>
      <c r="S850" t="s">
        <v>3013</v>
      </c>
      <c r="W850" t="s">
        <v>3013</v>
      </c>
    </row>
    <row r="851" spans="1:23" x14ac:dyDescent="0.25">
      <c r="A851" t="s">
        <v>24</v>
      </c>
      <c r="B851">
        <v>1566</v>
      </c>
      <c r="C851">
        <v>162</v>
      </c>
      <c r="D851" t="s">
        <v>3270</v>
      </c>
      <c r="E851" t="s">
        <v>890</v>
      </c>
      <c r="F851" t="s">
        <v>3271</v>
      </c>
      <c r="G851" t="s">
        <v>3272</v>
      </c>
      <c r="H851" t="s">
        <v>3270</v>
      </c>
      <c r="I851" t="s">
        <v>74</v>
      </c>
      <c r="K851" t="s">
        <v>3017</v>
      </c>
      <c r="O851" t="s">
        <v>3012</v>
      </c>
      <c r="Q851">
        <v>38508</v>
      </c>
      <c r="S851" t="s">
        <v>3013</v>
      </c>
      <c r="W851" t="s">
        <v>3013</v>
      </c>
    </row>
    <row r="852" spans="1:23" x14ac:dyDescent="0.25">
      <c r="A852" t="s">
        <v>24</v>
      </c>
      <c r="B852">
        <v>1567</v>
      </c>
      <c r="C852">
        <v>133</v>
      </c>
      <c r="D852" t="s">
        <v>3270</v>
      </c>
      <c r="E852" t="s">
        <v>890</v>
      </c>
      <c r="F852" t="s">
        <v>3271</v>
      </c>
      <c r="G852" t="s">
        <v>3272</v>
      </c>
      <c r="H852" t="s">
        <v>3270</v>
      </c>
      <c r="I852" t="s">
        <v>74</v>
      </c>
      <c r="K852" t="s">
        <v>3010</v>
      </c>
      <c r="M852" t="s">
        <v>3273</v>
      </c>
      <c r="O852" t="s">
        <v>3274</v>
      </c>
      <c r="Q852">
        <v>38159</v>
      </c>
      <c r="S852" t="s">
        <v>3153</v>
      </c>
      <c r="T852" t="s">
        <v>3013</v>
      </c>
      <c r="W852" t="s">
        <v>3013</v>
      </c>
    </row>
    <row r="853" spans="1:23" x14ac:dyDescent="0.25">
      <c r="A853" t="s">
        <v>24</v>
      </c>
      <c r="B853">
        <v>1568</v>
      </c>
      <c r="C853">
        <v>151</v>
      </c>
      <c r="D853" t="s">
        <v>3270</v>
      </c>
      <c r="E853" t="s">
        <v>890</v>
      </c>
      <c r="F853" t="s">
        <v>3271</v>
      </c>
      <c r="G853" t="s">
        <v>3272</v>
      </c>
      <c r="H853" t="s">
        <v>3270</v>
      </c>
      <c r="I853" t="s">
        <v>74</v>
      </c>
      <c r="K853" t="s">
        <v>3017</v>
      </c>
      <c r="Q853">
        <v>38584</v>
      </c>
      <c r="S853" t="s">
        <v>3013</v>
      </c>
      <c r="W853" t="s">
        <v>3013</v>
      </c>
    </row>
    <row r="854" spans="1:23" x14ac:dyDescent="0.25">
      <c r="A854" t="s">
        <v>24</v>
      </c>
      <c r="B854">
        <v>1569</v>
      </c>
      <c r="C854">
        <v>164</v>
      </c>
      <c r="D854" t="s">
        <v>3270</v>
      </c>
      <c r="E854" t="s">
        <v>890</v>
      </c>
      <c r="F854" t="s">
        <v>3271</v>
      </c>
      <c r="G854" t="s">
        <v>3272</v>
      </c>
      <c r="H854" t="s">
        <v>3270</v>
      </c>
      <c r="I854" t="s">
        <v>74</v>
      </c>
      <c r="K854" t="s">
        <v>3017</v>
      </c>
      <c r="M854" t="s">
        <v>3275</v>
      </c>
      <c r="O854" t="s">
        <v>3012</v>
      </c>
      <c r="Q854">
        <v>38507</v>
      </c>
      <c r="S854" t="s">
        <v>3013</v>
      </c>
      <c r="W854" t="s">
        <v>3013</v>
      </c>
    </row>
    <row r="855" spans="1:23" x14ac:dyDescent="0.25">
      <c r="A855" t="s">
        <v>24</v>
      </c>
      <c r="B855">
        <v>1570</v>
      </c>
      <c r="C855">
        <v>165</v>
      </c>
      <c r="D855" t="s">
        <v>3270</v>
      </c>
      <c r="E855" t="s">
        <v>890</v>
      </c>
      <c r="F855" t="s">
        <v>3271</v>
      </c>
      <c r="G855" t="s">
        <v>3272</v>
      </c>
      <c r="H855" t="s">
        <v>3270</v>
      </c>
      <c r="I855" t="s">
        <v>74</v>
      </c>
      <c r="K855" t="s">
        <v>3010</v>
      </c>
      <c r="M855" t="s">
        <v>3262</v>
      </c>
      <c r="O855" t="s">
        <v>3209</v>
      </c>
      <c r="Q855">
        <v>38159</v>
      </c>
      <c r="S855" t="s">
        <v>3013</v>
      </c>
      <c r="W855" t="s">
        <v>3013</v>
      </c>
    </row>
    <row r="856" spans="1:23" x14ac:dyDescent="0.25">
      <c r="A856" t="s">
        <v>24</v>
      </c>
      <c r="B856">
        <v>1571</v>
      </c>
      <c r="C856">
        <v>152</v>
      </c>
      <c r="D856" t="s">
        <v>3270</v>
      </c>
      <c r="E856" t="s">
        <v>890</v>
      </c>
      <c r="F856" t="s">
        <v>3271</v>
      </c>
      <c r="G856" t="s">
        <v>3272</v>
      </c>
      <c r="H856" t="s">
        <v>3270</v>
      </c>
      <c r="I856" t="s">
        <v>74</v>
      </c>
      <c r="K856" t="s">
        <v>3010</v>
      </c>
      <c r="M856" t="s">
        <v>3276</v>
      </c>
      <c r="Q856">
        <v>38161</v>
      </c>
      <c r="S856" t="s">
        <v>3013</v>
      </c>
      <c r="W856" t="s">
        <v>3013</v>
      </c>
    </row>
    <row r="857" spans="1:23" x14ac:dyDescent="0.25">
      <c r="A857" t="s">
        <v>24</v>
      </c>
      <c r="B857">
        <v>1572</v>
      </c>
      <c r="C857">
        <v>155</v>
      </c>
      <c r="D857" t="s">
        <v>3270</v>
      </c>
      <c r="E857" t="s">
        <v>890</v>
      </c>
      <c r="F857" t="s">
        <v>3271</v>
      </c>
      <c r="G857" t="s">
        <v>3272</v>
      </c>
      <c r="H857" t="s">
        <v>3270</v>
      </c>
      <c r="I857" t="s">
        <v>74</v>
      </c>
      <c r="K857" t="s">
        <v>3010</v>
      </c>
      <c r="M857" t="s">
        <v>3277</v>
      </c>
      <c r="O857" t="s">
        <v>3012</v>
      </c>
      <c r="Q857">
        <v>38858</v>
      </c>
      <c r="S857" t="s">
        <v>3013</v>
      </c>
      <c r="W857" t="s">
        <v>3013</v>
      </c>
    </row>
    <row r="858" spans="1:23" x14ac:dyDescent="0.25">
      <c r="A858" t="s">
        <v>24</v>
      </c>
      <c r="B858">
        <v>1573</v>
      </c>
      <c r="C858">
        <v>156</v>
      </c>
      <c r="D858" t="s">
        <v>3270</v>
      </c>
      <c r="E858" t="s">
        <v>890</v>
      </c>
      <c r="F858" t="s">
        <v>3271</v>
      </c>
      <c r="G858" t="s">
        <v>3272</v>
      </c>
      <c r="H858" t="s">
        <v>3270</v>
      </c>
      <c r="I858" t="s">
        <v>74</v>
      </c>
      <c r="K858" t="s">
        <v>3017</v>
      </c>
      <c r="M858" t="s">
        <v>3278</v>
      </c>
      <c r="O858" t="s">
        <v>1800</v>
      </c>
      <c r="Q858">
        <v>38550</v>
      </c>
      <c r="S858" t="s">
        <v>3013</v>
      </c>
      <c r="W858" t="s">
        <v>3013</v>
      </c>
    </row>
    <row r="859" spans="1:23" x14ac:dyDescent="0.25">
      <c r="A859" t="s">
        <v>24</v>
      </c>
      <c r="B859">
        <v>1574</v>
      </c>
      <c r="C859">
        <v>108</v>
      </c>
      <c r="D859" t="s">
        <v>3270</v>
      </c>
      <c r="E859" t="s">
        <v>890</v>
      </c>
      <c r="F859" t="s">
        <v>3271</v>
      </c>
      <c r="G859" t="s">
        <v>3272</v>
      </c>
      <c r="H859" t="s">
        <v>3270</v>
      </c>
      <c r="I859" t="s">
        <v>74</v>
      </c>
      <c r="K859" t="s">
        <v>3017</v>
      </c>
      <c r="M859" t="s">
        <v>3279</v>
      </c>
      <c r="O859" t="s">
        <v>3274</v>
      </c>
      <c r="Q859">
        <v>38550</v>
      </c>
      <c r="S859" t="s">
        <v>3013</v>
      </c>
      <c r="T859" t="s">
        <v>3013</v>
      </c>
      <c r="W859" t="s">
        <v>3013</v>
      </c>
    </row>
    <row r="860" spans="1:23" x14ac:dyDescent="0.25">
      <c r="A860" t="s">
        <v>24</v>
      </c>
      <c r="B860">
        <v>1575</v>
      </c>
      <c r="C860">
        <v>166</v>
      </c>
      <c r="D860" t="s">
        <v>3270</v>
      </c>
      <c r="E860" t="s">
        <v>890</v>
      </c>
      <c r="F860" t="s">
        <v>3271</v>
      </c>
      <c r="G860" t="s">
        <v>3272</v>
      </c>
      <c r="H860" t="s">
        <v>3270</v>
      </c>
      <c r="I860" t="s">
        <v>74</v>
      </c>
      <c r="K860" t="s">
        <v>3010</v>
      </c>
      <c r="M860" t="s">
        <v>3262</v>
      </c>
      <c r="O860" t="s">
        <v>3274</v>
      </c>
      <c r="Q860">
        <v>38159</v>
      </c>
      <c r="S860" t="s">
        <v>3280</v>
      </c>
      <c r="W860" t="s">
        <v>3013</v>
      </c>
    </row>
    <row r="861" spans="1:23" x14ac:dyDescent="0.25">
      <c r="A861" t="s">
        <v>24</v>
      </c>
      <c r="B861">
        <v>1576</v>
      </c>
      <c r="C861">
        <v>174</v>
      </c>
      <c r="D861" t="s">
        <v>3281</v>
      </c>
      <c r="E861" t="s">
        <v>890</v>
      </c>
      <c r="F861" t="s">
        <v>3282</v>
      </c>
      <c r="G861" t="s">
        <v>2433</v>
      </c>
      <c r="H861" t="s">
        <v>3281</v>
      </c>
      <c r="I861" t="s">
        <v>74</v>
      </c>
      <c r="K861" t="s">
        <v>3017</v>
      </c>
      <c r="M861" t="s">
        <v>3283</v>
      </c>
      <c r="O861" t="s">
        <v>1117</v>
      </c>
      <c r="Q861">
        <v>38583</v>
      </c>
      <c r="S861" t="s">
        <v>3013</v>
      </c>
      <c r="W861" t="s">
        <v>3013</v>
      </c>
    </row>
    <row r="862" spans="1:23" x14ac:dyDescent="0.25">
      <c r="A862" t="s">
        <v>24</v>
      </c>
      <c r="B862">
        <v>1577</v>
      </c>
      <c r="C862">
        <v>167</v>
      </c>
      <c r="D862" t="s">
        <v>3281</v>
      </c>
      <c r="E862" t="s">
        <v>890</v>
      </c>
      <c r="F862" t="s">
        <v>3282</v>
      </c>
      <c r="G862" t="s">
        <v>2433</v>
      </c>
      <c r="H862" t="s">
        <v>3281</v>
      </c>
      <c r="I862" t="s">
        <v>74</v>
      </c>
      <c r="K862" t="s">
        <v>3010</v>
      </c>
      <c r="M862" t="s">
        <v>3284</v>
      </c>
      <c r="O862" t="s">
        <v>1800</v>
      </c>
      <c r="Q862">
        <v>38160</v>
      </c>
      <c r="S862" t="s">
        <v>3153</v>
      </c>
      <c r="T862" t="s">
        <v>3013</v>
      </c>
      <c r="W862" t="s">
        <v>3013</v>
      </c>
    </row>
    <row r="863" spans="1:23" x14ac:dyDescent="0.25">
      <c r="A863" t="s">
        <v>24</v>
      </c>
      <c r="B863">
        <v>1578</v>
      </c>
      <c r="C863">
        <v>176</v>
      </c>
      <c r="D863" t="s">
        <v>3281</v>
      </c>
      <c r="E863" t="s">
        <v>890</v>
      </c>
      <c r="F863" t="s">
        <v>3282</v>
      </c>
      <c r="G863" t="s">
        <v>2433</v>
      </c>
      <c r="H863" t="s">
        <v>3281</v>
      </c>
      <c r="I863" t="s">
        <v>74</v>
      </c>
      <c r="K863" t="s">
        <v>3010</v>
      </c>
      <c r="M863" t="s">
        <v>3277</v>
      </c>
      <c r="O863" t="s">
        <v>3012</v>
      </c>
      <c r="Q863">
        <v>38858</v>
      </c>
      <c r="S863" t="s">
        <v>3013</v>
      </c>
      <c r="T863" t="s">
        <v>3013</v>
      </c>
      <c r="W863" t="s">
        <v>3013</v>
      </c>
    </row>
    <row r="864" spans="1:23" x14ac:dyDescent="0.25">
      <c r="A864" t="s">
        <v>24</v>
      </c>
      <c r="B864">
        <v>1579</v>
      </c>
      <c r="C864">
        <v>209</v>
      </c>
      <c r="D864" t="s">
        <v>3044</v>
      </c>
      <c r="E864" t="s">
        <v>3045</v>
      </c>
      <c r="F864" t="s">
        <v>3046</v>
      </c>
      <c r="G864" t="s">
        <v>3047</v>
      </c>
      <c r="H864" t="s">
        <v>3044</v>
      </c>
      <c r="I864" t="s">
        <v>74</v>
      </c>
      <c r="K864" t="s">
        <v>3017</v>
      </c>
      <c r="M864" t="s">
        <v>3197</v>
      </c>
      <c r="O864" t="s">
        <v>3285</v>
      </c>
      <c r="Q864">
        <v>38971</v>
      </c>
      <c r="S864" t="s">
        <v>3013</v>
      </c>
      <c r="W864" t="s">
        <v>3013</v>
      </c>
    </row>
    <row r="865" spans="1:23" x14ac:dyDescent="0.25">
      <c r="A865" t="s">
        <v>24</v>
      </c>
      <c r="B865">
        <v>1580</v>
      </c>
      <c r="C865">
        <v>21</v>
      </c>
      <c r="D865" t="s">
        <v>3286</v>
      </c>
      <c r="E865" t="s">
        <v>3287</v>
      </c>
      <c r="F865" t="s">
        <v>3288</v>
      </c>
      <c r="G865" t="s">
        <v>3289</v>
      </c>
      <c r="H865" t="s">
        <v>3286</v>
      </c>
      <c r="I865" t="s">
        <v>74</v>
      </c>
      <c r="K865" t="s">
        <v>3017</v>
      </c>
      <c r="M865" t="s">
        <v>3290</v>
      </c>
      <c r="O865" t="s">
        <v>1117</v>
      </c>
      <c r="Q865">
        <v>38550</v>
      </c>
      <c r="S865" t="s">
        <v>3013</v>
      </c>
      <c r="T865" t="s">
        <v>3013</v>
      </c>
      <c r="W865" t="s">
        <v>3013</v>
      </c>
    </row>
    <row r="866" spans="1:23" x14ac:dyDescent="0.25">
      <c r="A866" t="s">
        <v>24</v>
      </c>
      <c r="B866">
        <v>1581</v>
      </c>
      <c r="C866">
        <v>238</v>
      </c>
      <c r="D866" t="s">
        <v>3291</v>
      </c>
      <c r="E866" t="s">
        <v>3292</v>
      </c>
      <c r="F866" t="s">
        <v>3293</v>
      </c>
      <c r="G866" t="s">
        <v>3294</v>
      </c>
      <c r="H866" t="s">
        <v>3291</v>
      </c>
      <c r="I866" t="s">
        <v>74</v>
      </c>
      <c r="K866" t="s">
        <v>3017</v>
      </c>
      <c r="M866" t="s">
        <v>3295</v>
      </c>
      <c r="O866" t="s">
        <v>3132</v>
      </c>
      <c r="Q866">
        <v>39007</v>
      </c>
      <c r="S866" t="s">
        <v>3013</v>
      </c>
      <c r="W866" t="s">
        <v>3013</v>
      </c>
    </row>
    <row r="867" spans="1:23" x14ac:dyDescent="0.25">
      <c r="A867" t="s">
        <v>24</v>
      </c>
      <c r="B867">
        <v>1582</v>
      </c>
      <c r="C867">
        <v>192</v>
      </c>
      <c r="D867" t="s">
        <v>5978</v>
      </c>
      <c r="E867" t="s">
        <v>2605</v>
      </c>
      <c r="F867" t="s">
        <v>2610</v>
      </c>
      <c r="G867" t="s">
        <v>2642</v>
      </c>
      <c r="H867" t="s">
        <v>3296</v>
      </c>
      <c r="I867" t="s">
        <v>74</v>
      </c>
      <c r="K867" t="s">
        <v>3010</v>
      </c>
      <c r="M867" t="s">
        <v>3297</v>
      </c>
      <c r="O867" t="s">
        <v>912</v>
      </c>
      <c r="Q867">
        <v>38167</v>
      </c>
      <c r="S867" t="s">
        <v>3189</v>
      </c>
      <c r="T867" t="s">
        <v>3013</v>
      </c>
      <c r="W867" t="s">
        <v>3013</v>
      </c>
    </row>
    <row r="868" spans="1:23" x14ac:dyDescent="0.25">
      <c r="A868" t="s">
        <v>24</v>
      </c>
      <c r="B868">
        <v>1583</v>
      </c>
      <c r="C868">
        <v>84</v>
      </c>
      <c r="D868" t="s">
        <v>5978</v>
      </c>
      <c r="E868" t="s">
        <v>2605</v>
      </c>
      <c r="F868" t="s">
        <v>2610</v>
      </c>
      <c r="G868" t="s">
        <v>2642</v>
      </c>
      <c r="H868" t="s">
        <v>3296</v>
      </c>
      <c r="I868" t="s">
        <v>74</v>
      </c>
      <c r="K868" t="s">
        <v>3017</v>
      </c>
      <c r="Q868">
        <v>38557</v>
      </c>
      <c r="S868" t="s">
        <v>3013</v>
      </c>
      <c r="T868" t="s">
        <v>3013</v>
      </c>
      <c r="W868" t="s">
        <v>3013</v>
      </c>
    </row>
    <row r="869" spans="1:23" x14ac:dyDescent="0.25">
      <c r="A869" t="s">
        <v>24</v>
      </c>
      <c r="B869">
        <v>1584</v>
      </c>
      <c r="C869">
        <v>75</v>
      </c>
      <c r="D869" t="s">
        <v>4399</v>
      </c>
      <c r="E869" t="s">
        <v>3298</v>
      </c>
      <c r="F869" t="s">
        <v>3299</v>
      </c>
      <c r="G869" t="s">
        <v>3300</v>
      </c>
      <c r="H869" t="s">
        <v>3301</v>
      </c>
      <c r="I869" t="s">
        <v>74</v>
      </c>
      <c r="K869" t="s">
        <v>3017</v>
      </c>
      <c r="M869" t="s">
        <v>3302</v>
      </c>
      <c r="O869" t="s">
        <v>3019</v>
      </c>
      <c r="Q869">
        <v>38590</v>
      </c>
      <c r="S869" t="s">
        <v>3013</v>
      </c>
      <c r="T869" t="s">
        <v>3013</v>
      </c>
      <c r="W869" t="s">
        <v>3013</v>
      </c>
    </row>
    <row r="870" spans="1:23" x14ac:dyDescent="0.25">
      <c r="A870" t="s">
        <v>24</v>
      </c>
      <c r="B870">
        <v>1585</v>
      </c>
      <c r="C870">
        <v>8</v>
      </c>
      <c r="D870" t="s">
        <v>4399</v>
      </c>
      <c r="E870" t="s">
        <v>3298</v>
      </c>
      <c r="F870" t="s">
        <v>3299</v>
      </c>
      <c r="G870" t="s">
        <v>3300</v>
      </c>
      <c r="H870" t="s">
        <v>3301</v>
      </c>
      <c r="I870" t="s">
        <v>74</v>
      </c>
      <c r="K870" t="s">
        <v>3017</v>
      </c>
      <c r="M870" t="s">
        <v>3303</v>
      </c>
      <c r="O870" t="s">
        <v>3019</v>
      </c>
      <c r="Q870">
        <v>38550</v>
      </c>
      <c r="S870" t="s">
        <v>3013</v>
      </c>
      <c r="T870" t="s">
        <v>3013</v>
      </c>
      <c r="W870" t="s">
        <v>3013</v>
      </c>
    </row>
    <row r="871" spans="1:23" x14ac:dyDescent="0.25">
      <c r="A871" t="s">
        <v>24</v>
      </c>
      <c r="B871">
        <v>1586</v>
      </c>
      <c r="C871">
        <v>226</v>
      </c>
      <c r="D871" t="s">
        <v>3305</v>
      </c>
      <c r="E871" t="s">
        <v>2648</v>
      </c>
      <c r="F871" t="s">
        <v>3304</v>
      </c>
      <c r="G871" t="s">
        <v>89</v>
      </c>
      <c r="H871" t="s">
        <v>3305</v>
      </c>
      <c r="I871" t="s">
        <v>74</v>
      </c>
      <c r="K871" t="s">
        <v>3017</v>
      </c>
      <c r="M871" t="s">
        <v>3306</v>
      </c>
      <c r="O871" t="s">
        <v>3019</v>
      </c>
      <c r="Q871">
        <v>38971</v>
      </c>
      <c r="S871" t="s">
        <v>3013</v>
      </c>
      <c r="W871" t="s">
        <v>3013</v>
      </c>
    </row>
    <row r="872" spans="1:23" x14ac:dyDescent="0.25">
      <c r="A872" t="s">
        <v>24</v>
      </c>
      <c r="B872">
        <v>1587</v>
      </c>
      <c r="C872">
        <v>22</v>
      </c>
      <c r="D872" t="s">
        <v>3305</v>
      </c>
      <c r="E872" t="s">
        <v>2648</v>
      </c>
      <c r="F872" t="s">
        <v>3304</v>
      </c>
      <c r="G872" t="s">
        <v>89</v>
      </c>
      <c r="H872" t="s">
        <v>3305</v>
      </c>
      <c r="I872" t="s">
        <v>74</v>
      </c>
      <c r="K872" t="s">
        <v>3017</v>
      </c>
      <c r="M872" t="s">
        <v>3307</v>
      </c>
      <c r="O872" t="s">
        <v>3019</v>
      </c>
      <c r="Q872">
        <v>38508</v>
      </c>
      <c r="S872" t="s">
        <v>3013</v>
      </c>
      <c r="T872" t="s">
        <v>3013</v>
      </c>
      <c r="W872" t="s">
        <v>3013</v>
      </c>
    </row>
    <row r="873" spans="1:23" x14ac:dyDescent="0.25">
      <c r="A873" t="s">
        <v>24</v>
      </c>
      <c r="B873">
        <v>1588</v>
      </c>
      <c r="C873">
        <v>210</v>
      </c>
      <c r="D873" t="s">
        <v>3305</v>
      </c>
      <c r="E873" t="s">
        <v>2648</v>
      </c>
      <c r="F873" t="s">
        <v>3304</v>
      </c>
      <c r="G873" t="s">
        <v>89</v>
      </c>
      <c r="H873" t="s">
        <v>3305</v>
      </c>
      <c r="I873" t="s">
        <v>74</v>
      </c>
      <c r="K873" t="s">
        <v>3017</v>
      </c>
      <c r="M873" t="s">
        <v>3179</v>
      </c>
      <c r="O873" t="s">
        <v>3019</v>
      </c>
      <c r="Q873">
        <v>38242</v>
      </c>
      <c r="S873" t="s">
        <v>3013</v>
      </c>
      <c r="W873" t="s">
        <v>3013</v>
      </c>
    </row>
    <row r="874" spans="1:23" x14ac:dyDescent="0.25">
      <c r="A874" t="s">
        <v>24</v>
      </c>
      <c r="B874">
        <v>1589</v>
      </c>
      <c r="C874">
        <v>41</v>
      </c>
      <c r="D874" t="s">
        <v>3305</v>
      </c>
      <c r="E874" t="s">
        <v>2648</v>
      </c>
      <c r="F874" t="s">
        <v>3304</v>
      </c>
      <c r="G874" t="s">
        <v>89</v>
      </c>
      <c r="H874" t="s">
        <v>3305</v>
      </c>
      <c r="I874" t="s">
        <v>74</v>
      </c>
      <c r="K874" t="s">
        <v>3017</v>
      </c>
      <c r="M874" t="s">
        <v>3308</v>
      </c>
      <c r="O874" t="s">
        <v>3019</v>
      </c>
      <c r="Q874">
        <v>38550</v>
      </c>
      <c r="S874" t="s">
        <v>3013</v>
      </c>
      <c r="T874" t="s">
        <v>3013</v>
      </c>
      <c r="W874" t="s">
        <v>3013</v>
      </c>
    </row>
    <row r="875" spans="1:23" x14ac:dyDescent="0.25">
      <c r="A875" t="s">
        <v>24</v>
      </c>
      <c r="B875">
        <v>1590</v>
      </c>
      <c r="C875">
        <v>20</v>
      </c>
      <c r="D875" t="s">
        <v>3305</v>
      </c>
      <c r="E875" t="s">
        <v>2648</v>
      </c>
      <c r="F875" t="s">
        <v>3304</v>
      </c>
      <c r="G875" t="s">
        <v>89</v>
      </c>
      <c r="H875" t="s">
        <v>3305</v>
      </c>
      <c r="I875" t="s">
        <v>74</v>
      </c>
      <c r="K875" t="s">
        <v>3017</v>
      </c>
      <c r="M875" t="s">
        <v>3275</v>
      </c>
      <c r="O875" t="s">
        <v>3019</v>
      </c>
      <c r="Q875">
        <v>38507</v>
      </c>
      <c r="S875" t="s">
        <v>3013</v>
      </c>
      <c r="T875" t="s">
        <v>3013</v>
      </c>
      <c r="W875" t="s">
        <v>3013</v>
      </c>
    </row>
    <row r="876" spans="1:23" x14ac:dyDescent="0.25">
      <c r="A876" t="s">
        <v>24</v>
      </c>
      <c r="B876">
        <v>1591</v>
      </c>
      <c r="C876">
        <v>260</v>
      </c>
      <c r="D876" t="s">
        <v>3309</v>
      </c>
      <c r="E876" t="s">
        <v>2648</v>
      </c>
      <c r="F876" t="s">
        <v>2649</v>
      </c>
      <c r="G876" t="s">
        <v>89</v>
      </c>
      <c r="H876" t="s">
        <v>3309</v>
      </c>
      <c r="I876" t="s">
        <v>74</v>
      </c>
      <c r="K876" t="s">
        <v>3017</v>
      </c>
      <c r="M876" t="s">
        <v>3143</v>
      </c>
      <c r="O876" t="s">
        <v>3019</v>
      </c>
      <c r="Q876">
        <v>37955</v>
      </c>
      <c r="S876" t="s">
        <v>3013</v>
      </c>
      <c r="W876" t="s">
        <v>3013</v>
      </c>
    </row>
    <row r="877" spans="1:23" x14ac:dyDescent="0.25">
      <c r="A877" t="s">
        <v>24</v>
      </c>
      <c r="B877">
        <v>1592</v>
      </c>
      <c r="C877">
        <v>257</v>
      </c>
      <c r="D877" t="s">
        <v>3309</v>
      </c>
      <c r="E877" t="s">
        <v>2648</v>
      </c>
      <c r="F877" t="s">
        <v>2649</v>
      </c>
      <c r="G877" t="s">
        <v>89</v>
      </c>
      <c r="H877" t="s">
        <v>3309</v>
      </c>
      <c r="I877" t="s">
        <v>74</v>
      </c>
      <c r="K877" t="s">
        <v>3017</v>
      </c>
      <c r="M877" t="s">
        <v>3143</v>
      </c>
      <c r="O877" t="s">
        <v>1819</v>
      </c>
      <c r="Q877">
        <v>37955</v>
      </c>
      <c r="S877" t="s">
        <v>3013</v>
      </c>
      <c r="W877" t="s">
        <v>3013</v>
      </c>
    </row>
    <row r="878" spans="1:23" x14ac:dyDescent="0.25">
      <c r="A878" t="s">
        <v>24</v>
      </c>
      <c r="B878">
        <v>1593</v>
      </c>
      <c r="C878">
        <v>78</v>
      </c>
      <c r="D878" t="s">
        <v>3309</v>
      </c>
      <c r="E878" t="s">
        <v>2648</v>
      </c>
      <c r="F878" t="s">
        <v>2649</v>
      </c>
      <c r="G878" t="s">
        <v>89</v>
      </c>
      <c r="H878" t="s">
        <v>3309</v>
      </c>
      <c r="I878" t="s">
        <v>74</v>
      </c>
      <c r="K878" t="s">
        <v>3017</v>
      </c>
      <c r="M878" t="s">
        <v>3310</v>
      </c>
      <c r="O878" t="s">
        <v>3132</v>
      </c>
      <c r="Q878">
        <v>38116</v>
      </c>
      <c r="S878" t="s">
        <v>3013</v>
      </c>
      <c r="T878" t="s">
        <v>3013</v>
      </c>
      <c r="W878" t="s">
        <v>3013</v>
      </c>
    </row>
    <row r="879" spans="1:23" x14ac:dyDescent="0.25">
      <c r="A879" t="s">
        <v>24</v>
      </c>
      <c r="B879">
        <v>1594</v>
      </c>
      <c r="C879">
        <v>253</v>
      </c>
      <c r="D879" t="s">
        <v>3309</v>
      </c>
      <c r="E879" t="s">
        <v>2648</v>
      </c>
      <c r="F879" t="s">
        <v>2649</v>
      </c>
      <c r="G879" t="s">
        <v>89</v>
      </c>
      <c r="H879" t="s">
        <v>3309</v>
      </c>
      <c r="I879" t="s">
        <v>74</v>
      </c>
      <c r="K879" t="s">
        <v>3017</v>
      </c>
      <c r="M879" t="s">
        <v>3311</v>
      </c>
      <c r="O879" t="s">
        <v>3019</v>
      </c>
      <c r="Q879">
        <v>38320</v>
      </c>
      <c r="S879" t="s">
        <v>3013</v>
      </c>
      <c r="W879" t="s">
        <v>3013</v>
      </c>
    </row>
    <row r="880" spans="1:23" x14ac:dyDescent="0.25">
      <c r="A880" t="s">
        <v>24</v>
      </c>
      <c r="B880">
        <v>1595</v>
      </c>
      <c r="C880">
        <v>19</v>
      </c>
      <c r="D880" t="s">
        <v>3309</v>
      </c>
      <c r="E880" t="s">
        <v>2648</v>
      </c>
      <c r="F880" t="s">
        <v>2649</v>
      </c>
      <c r="G880" t="s">
        <v>89</v>
      </c>
      <c r="H880" t="s">
        <v>3309</v>
      </c>
      <c r="I880" t="s">
        <v>74</v>
      </c>
      <c r="K880" t="s">
        <v>3017</v>
      </c>
      <c r="L880" t="s">
        <v>3025</v>
      </c>
      <c r="O880" t="s">
        <v>1374</v>
      </c>
      <c r="Q880">
        <v>38582</v>
      </c>
      <c r="S880" t="s">
        <v>3013</v>
      </c>
      <c r="T880" t="s">
        <v>3013</v>
      </c>
      <c r="W880" t="s">
        <v>3013</v>
      </c>
    </row>
    <row r="881" spans="1:23" x14ac:dyDescent="0.25">
      <c r="A881" t="s">
        <v>24</v>
      </c>
      <c r="B881">
        <v>1596</v>
      </c>
      <c r="C881">
        <v>145</v>
      </c>
      <c r="D881" t="s">
        <v>3309</v>
      </c>
      <c r="E881" t="s">
        <v>2648</v>
      </c>
      <c r="F881" t="s">
        <v>2649</v>
      </c>
      <c r="G881" t="s">
        <v>89</v>
      </c>
      <c r="H881" t="s">
        <v>3309</v>
      </c>
      <c r="I881" t="s">
        <v>74</v>
      </c>
      <c r="K881" t="s">
        <v>3010</v>
      </c>
      <c r="M881" t="s">
        <v>3262</v>
      </c>
      <c r="Q881">
        <v>38159</v>
      </c>
      <c r="S881" t="s">
        <v>3153</v>
      </c>
      <c r="T881" t="s">
        <v>3013</v>
      </c>
      <c r="W881" t="s">
        <v>3013</v>
      </c>
    </row>
    <row r="882" spans="1:23" x14ac:dyDescent="0.25">
      <c r="A882" t="s">
        <v>24</v>
      </c>
      <c r="B882">
        <v>1597</v>
      </c>
      <c r="C882">
        <v>137</v>
      </c>
      <c r="D882" t="s">
        <v>3309</v>
      </c>
      <c r="E882" t="s">
        <v>2648</v>
      </c>
      <c r="F882" t="s">
        <v>2649</v>
      </c>
      <c r="G882" t="s">
        <v>89</v>
      </c>
      <c r="H882" t="s">
        <v>3309</v>
      </c>
      <c r="I882" t="s">
        <v>74</v>
      </c>
      <c r="K882" t="s">
        <v>3010</v>
      </c>
      <c r="O882" t="s">
        <v>912</v>
      </c>
      <c r="S882" t="s">
        <v>3013</v>
      </c>
      <c r="T882" t="s">
        <v>3013</v>
      </c>
      <c r="W882" t="s">
        <v>3013</v>
      </c>
    </row>
    <row r="883" spans="1:23" x14ac:dyDescent="0.25">
      <c r="A883" t="s">
        <v>24</v>
      </c>
      <c r="B883">
        <v>1598</v>
      </c>
      <c r="C883">
        <v>63</v>
      </c>
      <c r="D883" t="s">
        <v>3312</v>
      </c>
      <c r="E883" t="s">
        <v>2648</v>
      </c>
      <c r="F883" t="s">
        <v>2659</v>
      </c>
      <c r="G883" t="s">
        <v>2660</v>
      </c>
      <c r="H883" t="s">
        <v>3312</v>
      </c>
      <c r="I883" t="s">
        <v>74</v>
      </c>
      <c r="K883" t="s">
        <v>3017</v>
      </c>
      <c r="M883" t="s">
        <v>3313</v>
      </c>
      <c r="O883" t="s">
        <v>912</v>
      </c>
      <c r="Q883">
        <v>38585</v>
      </c>
      <c r="S883" t="s">
        <v>3013</v>
      </c>
      <c r="T883" t="s">
        <v>3013</v>
      </c>
      <c r="W883" t="s">
        <v>3013</v>
      </c>
    </row>
    <row r="884" spans="1:23" x14ac:dyDescent="0.25">
      <c r="A884" t="s">
        <v>24</v>
      </c>
      <c r="B884">
        <v>1599</v>
      </c>
      <c r="C884">
        <v>54</v>
      </c>
      <c r="D884" t="s">
        <v>3312</v>
      </c>
      <c r="E884" t="s">
        <v>2648</v>
      </c>
      <c r="F884" t="s">
        <v>2659</v>
      </c>
      <c r="G884" t="s">
        <v>2660</v>
      </c>
      <c r="H884" t="s">
        <v>3312</v>
      </c>
      <c r="I884" t="s">
        <v>74</v>
      </c>
      <c r="K884" t="s">
        <v>3017</v>
      </c>
      <c r="M884" t="s">
        <v>3313</v>
      </c>
      <c r="O884" t="s">
        <v>3314</v>
      </c>
      <c r="Q884">
        <v>38585</v>
      </c>
      <c r="S884" t="s">
        <v>3013</v>
      </c>
      <c r="T884" t="s">
        <v>3013</v>
      </c>
      <c r="W884" t="s">
        <v>3013</v>
      </c>
    </row>
    <row r="885" spans="1:23" x14ac:dyDescent="0.25">
      <c r="A885" t="s">
        <v>24</v>
      </c>
      <c r="B885">
        <v>1600</v>
      </c>
      <c r="C885">
        <v>241</v>
      </c>
      <c r="D885" t="s">
        <v>3315</v>
      </c>
      <c r="E885" t="s">
        <v>2668</v>
      </c>
      <c r="F885" t="s">
        <v>2669</v>
      </c>
      <c r="G885" t="s">
        <v>2670</v>
      </c>
      <c r="H885" t="s">
        <v>3315</v>
      </c>
      <c r="I885" t="s">
        <v>74</v>
      </c>
      <c r="K885" t="s">
        <v>3017</v>
      </c>
      <c r="M885" t="s">
        <v>3316</v>
      </c>
      <c r="Q885">
        <v>38970</v>
      </c>
      <c r="S885" t="s">
        <v>3013</v>
      </c>
      <c r="W885" t="s">
        <v>3013</v>
      </c>
    </row>
    <row r="886" spans="1:23" x14ac:dyDescent="0.25">
      <c r="A886" t="s">
        <v>24</v>
      </c>
      <c r="B886">
        <v>1601</v>
      </c>
      <c r="C886">
        <v>138</v>
      </c>
      <c r="D886" t="s">
        <v>3315</v>
      </c>
      <c r="E886" t="s">
        <v>2668</v>
      </c>
      <c r="F886" t="s">
        <v>2669</v>
      </c>
      <c r="G886" t="s">
        <v>2670</v>
      </c>
      <c r="H886" t="s">
        <v>3315</v>
      </c>
      <c r="I886" t="s">
        <v>74</v>
      </c>
      <c r="K886" t="s">
        <v>3010</v>
      </c>
      <c r="O886" t="s">
        <v>912</v>
      </c>
      <c r="Q886">
        <v>38232</v>
      </c>
      <c r="S886" t="s">
        <v>3189</v>
      </c>
      <c r="T886" t="s">
        <v>3013</v>
      </c>
      <c r="W886" t="s">
        <v>3013</v>
      </c>
    </row>
    <row r="887" spans="1:23" x14ac:dyDescent="0.25">
      <c r="A887" t="s">
        <v>24</v>
      </c>
      <c r="B887">
        <v>1602</v>
      </c>
      <c r="C887">
        <v>207</v>
      </c>
      <c r="D887" t="s">
        <v>3315</v>
      </c>
      <c r="E887" t="s">
        <v>2668</v>
      </c>
      <c r="F887" t="s">
        <v>2669</v>
      </c>
      <c r="G887" t="s">
        <v>2670</v>
      </c>
      <c r="H887" t="s">
        <v>3315</v>
      </c>
      <c r="I887" t="s">
        <v>74</v>
      </c>
      <c r="K887" t="s">
        <v>3010</v>
      </c>
      <c r="S887" t="s">
        <v>3189</v>
      </c>
      <c r="W887" t="s">
        <v>3013</v>
      </c>
    </row>
    <row r="888" spans="1:23" x14ac:dyDescent="0.25">
      <c r="A888" t="s">
        <v>24</v>
      </c>
      <c r="B888">
        <v>1603</v>
      </c>
      <c r="C888">
        <v>107</v>
      </c>
      <c r="D888" t="s">
        <v>3317</v>
      </c>
      <c r="E888" t="s">
        <v>926</v>
      </c>
      <c r="F888" t="s">
        <v>950</v>
      </c>
      <c r="G888" t="s">
        <v>3318</v>
      </c>
      <c r="H888" t="s">
        <v>3317</v>
      </c>
      <c r="I888" t="s">
        <v>74</v>
      </c>
      <c r="K888" t="s">
        <v>3017</v>
      </c>
      <c r="O888" t="s">
        <v>3130</v>
      </c>
      <c r="Q888">
        <v>38584</v>
      </c>
      <c r="S888" t="s">
        <v>3013</v>
      </c>
      <c r="T888" t="s">
        <v>3013</v>
      </c>
      <c r="W888" t="s">
        <v>3013</v>
      </c>
    </row>
    <row r="889" spans="1:23" x14ac:dyDescent="0.25">
      <c r="A889" t="s">
        <v>24</v>
      </c>
      <c r="B889">
        <v>1604</v>
      </c>
      <c r="C889">
        <v>9</v>
      </c>
      <c r="D889" t="s">
        <v>3317</v>
      </c>
      <c r="E889" t="s">
        <v>926</v>
      </c>
      <c r="F889" t="s">
        <v>950</v>
      </c>
      <c r="G889" t="s">
        <v>3318</v>
      </c>
      <c r="H889" t="s">
        <v>3317</v>
      </c>
      <c r="I889" t="s">
        <v>74</v>
      </c>
      <c r="K889" t="s">
        <v>3017</v>
      </c>
      <c r="M889" t="s">
        <v>3319</v>
      </c>
      <c r="O889" t="s">
        <v>3048</v>
      </c>
      <c r="Q889">
        <v>38582</v>
      </c>
      <c r="S889" t="s">
        <v>3013</v>
      </c>
      <c r="T889" t="s">
        <v>3013</v>
      </c>
      <c r="W889" t="s">
        <v>3013</v>
      </c>
    </row>
    <row r="890" spans="1:23" x14ac:dyDescent="0.25">
      <c r="A890" t="s">
        <v>24</v>
      </c>
      <c r="B890">
        <v>1605</v>
      </c>
      <c r="C890">
        <v>59</v>
      </c>
      <c r="D890" t="s">
        <v>3320</v>
      </c>
      <c r="E890" t="s">
        <v>926</v>
      </c>
      <c r="F890" t="s">
        <v>2696</v>
      </c>
      <c r="G890" t="s">
        <v>3321</v>
      </c>
      <c r="H890" t="s">
        <v>3320</v>
      </c>
      <c r="I890" t="s">
        <v>74</v>
      </c>
      <c r="K890" t="s">
        <v>3017</v>
      </c>
      <c r="M890" t="s">
        <v>3322</v>
      </c>
      <c r="O890" t="s">
        <v>3048</v>
      </c>
      <c r="Q890">
        <v>38582</v>
      </c>
      <c r="S890" t="s">
        <v>3013</v>
      </c>
      <c r="T890" t="s">
        <v>3013</v>
      </c>
      <c r="W890" t="s">
        <v>3013</v>
      </c>
    </row>
    <row r="891" spans="1:23" x14ac:dyDescent="0.25">
      <c r="A891" t="s">
        <v>24</v>
      </c>
      <c r="B891">
        <v>1606</v>
      </c>
      <c r="C891">
        <v>222</v>
      </c>
      <c r="D891" t="s">
        <v>3323</v>
      </c>
      <c r="E891" t="s">
        <v>1887</v>
      </c>
      <c r="F891" t="s">
        <v>3324</v>
      </c>
      <c r="G891" t="s">
        <v>2166</v>
      </c>
      <c r="H891" t="s">
        <v>3323</v>
      </c>
      <c r="I891" t="s">
        <v>74</v>
      </c>
      <c r="K891" t="s">
        <v>3017</v>
      </c>
      <c r="M891" t="s">
        <v>3325</v>
      </c>
      <c r="O891" t="s">
        <v>3019</v>
      </c>
      <c r="Q891">
        <v>38550</v>
      </c>
      <c r="S891" t="s">
        <v>3013</v>
      </c>
      <c r="W891" t="s">
        <v>3013</v>
      </c>
    </row>
    <row r="892" spans="1:23" x14ac:dyDescent="0.25">
      <c r="A892" t="s">
        <v>24</v>
      </c>
      <c r="B892">
        <v>1607</v>
      </c>
      <c r="C892">
        <v>215</v>
      </c>
      <c r="D892" t="s">
        <v>3323</v>
      </c>
      <c r="E892" t="s">
        <v>1887</v>
      </c>
      <c r="F892" t="s">
        <v>3324</v>
      </c>
      <c r="G892" t="s">
        <v>2166</v>
      </c>
      <c r="H892" t="s">
        <v>3323</v>
      </c>
      <c r="I892" t="s">
        <v>74</v>
      </c>
      <c r="K892" t="s">
        <v>3017</v>
      </c>
      <c r="O892" t="s">
        <v>3019</v>
      </c>
      <c r="S892" t="s">
        <v>3013</v>
      </c>
      <c r="W892" t="s">
        <v>3013</v>
      </c>
    </row>
    <row r="893" spans="1:23" x14ac:dyDescent="0.25">
      <c r="A893" t="s">
        <v>24</v>
      </c>
      <c r="B893">
        <v>1608</v>
      </c>
      <c r="C893">
        <v>214</v>
      </c>
      <c r="D893" t="s">
        <v>3323</v>
      </c>
      <c r="E893" t="s">
        <v>1887</v>
      </c>
      <c r="F893" t="s">
        <v>3324</v>
      </c>
      <c r="G893" t="s">
        <v>2166</v>
      </c>
      <c r="H893" t="s">
        <v>3323</v>
      </c>
      <c r="I893" t="s">
        <v>74</v>
      </c>
      <c r="K893" t="s">
        <v>3017</v>
      </c>
      <c r="M893" t="s">
        <v>3326</v>
      </c>
      <c r="O893" t="s">
        <v>3019</v>
      </c>
      <c r="Q893">
        <v>38583</v>
      </c>
      <c r="S893" t="s">
        <v>3013</v>
      </c>
      <c r="W893" t="s">
        <v>3013</v>
      </c>
    </row>
    <row r="894" spans="1:23" x14ac:dyDescent="0.25">
      <c r="A894" t="s">
        <v>24</v>
      </c>
      <c r="B894">
        <v>1609</v>
      </c>
      <c r="C894">
        <v>213</v>
      </c>
      <c r="D894" t="s">
        <v>3323</v>
      </c>
      <c r="E894" t="s">
        <v>1887</v>
      </c>
      <c r="F894" t="s">
        <v>3324</v>
      </c>
      <c r="G894" t="s">
        <v>2166</v>
      </c>
      <c r="H894" t="s">
        <v>3323</v>
      </c>
      <c r="I894" t="s">
        <v>74</v>
      </c>
      <c r="K894" t="s">
        <v>3017</v>
      </c>
      <c r="M894" t="s">
        <v>3327</v>
      </c>
      <c r="O894" t="s">
        <v>3019</v>
      </c>
      <c r="Q894">
        <v>38590</v>
      </c>
      <c r="S894" t="s">
        <v>3013</v>
      </c>
      <c r="W894" t="s">
        <v>3013</v>
      </c>
    </row>
    <row r="895" spans="1:23" x14ac:dyDescent="0.25">
      <c r="A895" t="s">
        <v>24</v>
      </c>
      <c r="B895">
        <v>1610</v>
      </c>
      <c r="C895">
        <v>228</v>
      </c>
      <c r="D895" t="s">
        <v>3323</v>
      </c>
      <c r="E895" t="s">
        <v>1887</v>
      </c>
      <c r="F895" t="s">
        <v>3324</v>
      </c>
      <c r="G895" t="s">
        <v>2166</v>
      </c>
      <c r="H895" t="s">
        <v>3323</v>
      </c>
      <c r="I895" t="s">
        <v>74</v>
      </c>
      <c r="K895" t="s">
        <v>3017</v>
      </c>
      <c r="O895" t="s">
        <v>3019</v>
      </c>
      <c r="S895" t="s">
        <v>3013</v>
      </c>
      <c r="W895" t="s">
        <v>3013</v>
      </c>
    </row>
    <row r="896" spans="1:23" x14ac:dyDescent="0.25">
      <c r="A896" t="s">
        <v>24</v>
      </c>
      <c r="B896">
        <v>1611</v>
      </c>
      <c r="C896">
        <v>234</v>
      </c>
      <c r="D896" t="s">
        <v>3328</v>
      </c>
      <c r="E896" t="s">
        <v>984</v>
      </c>
      <c r="F896" t="s">
        <v>2787</v>
      </c>
      <c r="G896" t="s">
        <v>2788</v>
      </c>
      <c r="H896" t="s">
        <v>3328</v>
      </c>
      <c r="I896" t="s">
        <v>74</v>
      </c>
      <c r="K896" t="s">
        <v>3010</v>
      </c>
      <c r="M896" t="s">
        <v>3329</v>
      </c>
      <c r="O896" t="s">
        <v>912</v>
      </c>
      <c r="Q896">
        <v>38159</v>
      </c>
      <c r="S896" t="s">
        <v>3153</v>
      </c>
      <c r="T896" t="s">
        <v>3013</v>
      </c>
      <c r="W896" t="s">
        <v>3013</v>
      </c>
    </row>
    <row r="897" spans="1:24" x14ac:dyDescent="0.25">
      <c r="A897" t="s">
        <v>24</v>
      </c>
      <c r="B897">
        <v>1612</v>
      </c>
      <c r="C897">
        <v>15</v>
      </c>
      <c r="D897" t="s">
        <v>3330</v>
      </c>
      <c r="E897" t="s">
        <v>2792</v>
      </c>
      <c r="F897" t="s">
        <v>2793</v>
      </c>
      <c r="G897" t="s">
        <v>3331</v>
      </c>
      <c r="H897" t="s">
        <v>3330</v>
      </c>
      <c r="I897" t="s">
        <v>74</v>
      </c>
      <c r="K897" t="s">
        <v>3017</v>
      </c>
      <c r="L897" t="s">
        <v>3025</v>
      </c>
      <c r="O897" t="s">
        <v>1672</v>
      </c>
      <c r="Q897">
        <v>38582</v>
      </c>
      <c r="S897" t="s">
        <v>3013</v>
      </c>
      <c r="T897" t="s">
        <v>3013</v>
      </c>
      <c r="W897" t="s">
        <v>3013</v>
      </c>
    </row>
    <row r="898" spans="1:24" x14ac:dyDescent="0.25">
      <c r="A898" t="s">
        <v>24</v>
      </c>
      <c r="B898">
        <v>1613</v>
      </c>
      <c r="C898">
        <v>205</v>
      </c>
      <c r="D898" t="s">
        <v>3332</v>
      </c>
      <c r="E898" t="s">
        <v>2795</v>
      </c>
      <c r="F898" t="s">
        <v>3333</v>
      </c>
      <c r="G898" t="s">
        <v>3334</v>
      </c>
      <c r="H898" t="s">
        <v>3332</v>
      </c>
      <c r="I898" t="s">
        <v>74</v>
      </c>
      <c r="K898" t="s">
        <v>3010</v>
      </c>
      <c r="M898" t="s">
        <v>3335</v>
      </c>
      <c r="O898" t="s">
        <v>912</v>
      </c>
      <c r="Q898">
        <v>38160</v>
      </c>
      <c r="S898" t="s">
        <v>3189</v>
      </c>
      <c r="T898" t="s">
        <v>3013</v>
      </c>
      <c r="W898" t="s">
        <v>3013</v>
      </c>
    </row>
    <row r="899" spans="1:24" x14ac:dyDescent="0.25">
      <c r="A899" t="s">
        <v>24</v>
      </c>
      <c r="B899">
        <v>1614</v>
      </c>
      <c r="C899">
        <v>126</v>
      </c>
      <c r="D899" t="s">
        <v>3336</v>
      </c>
      <c r="E899" t="s">
        <v>2795</v>
      </c>
      <c r="F899" t="s">
        <v>2800</v>
      </c>
      <c r="G899" t="s">
        <v>3337</v>
      </c>
      <c r="H899" t="s">
        <v>3336</v>
      </c>
      <c r="I899" t="s">
        <v>74</v>
      </c>
      <c r="K899" t="s">
        <v>3010</v>
      </c>
      <c r="M899" t="s">
        <v>3338</v>
      </c>
      <c r="O899" t="s">
        <v>912</v>
      </c>
      <c r="Q899">
        <v>38160</v>
      </c>
      <c r="S899" t="s">
        <v>3013</v>
      </c>
      <c r="T899" t="s">
        <v>3013</v>
      </c>
      <c r="W899" t="s">
        <v>3013</v>
      </c>
    </row>
    <row r="900" spans="1:24" x14ac:dyDescent="0.25">
      <c r="A900" t="s">
        <v>24</v>
      </c>
      <c r="B900">
        <v>1615</v>
      </c>
      <c r="C900">
        <v>252</v>
      </c>
      <c r="D900" t="s">
        <v>3336</v>
      </c>
      <c r="E900" t="s">
        <v>2795</v>
      </c>
      <c r="F900" t="s">
        <v>2800</v>
      </c>
      <c r="G900" t="s">
        <v>3337</v>
      </c>
      <c r="H900" t="s">
        <v>3336</v>
      </c>
      <c r="I900" t="s">
        <v>74</v>
      </c>
      <c r="K900" t="s">
        <v>3010</v>
      </c>
      <c r="M900" t="s">
        <v>3339</v>
      </c>
      <c r="O900" t="s">
        <v>1672</v>
      </c>
      <c r="Q900">
        <v>38232</v>
      </c>
      <c r="S900" t="s">
        <v>3013</v>
      </c>
      <c r="W900" t="s">
        <v>3013</v>
      </c>
    </row>
    <row r="901" spans="1:24" x14ac:dyDescent="0.25">
      <c r="A901" t="s">
        <v>24</v>
      </c>
      <c r="B901">
        <v>1616</v>
      </c>
      <c r="C901">
        <v>38</v>
      </c>
      <c r="D901" t="s">
        <v>3336</v>
      </c>
      <c r="E901" t="s">
        <v>2795</v>
      </c>
      <c r="F901" t="s">
        <v>2800</v>
      </c>
      <c r="G901" t="s">
        <v>3337</v>
      </c>
      <c r="H901" t="s">
        <v>3336</v>
      </c>
      <c r="I901" t="s">
        <v>74</v>
      </c>
      <c r="K901" t="s">
        <v>3017</v>
      </c>
      <c r="M901" t="s">
        <v>3340</v>
      </c>
      <c r="O901" t="s">
        <v>3341</v>
      </c>
      <c r="Q901">
        <v>38582</v>
      </c>
      <c r="S901" t="s">
        <v>3013</v>
      </c>
      <c r="T901" t="s">
        <v>3013</v>
      </c>
      <c r="W901" t="s">
        <v>3013</v>
      </c>
    </row>
    <row r="902" spans="1:24" x14ac:dyDescent="0.25">
      <c r="A902" t="s">
        <v>24</v>
      </c>
      <c r="B902">
        <v>1617</v>
      </c>
      <c r="C902">
        <v>7</v>
      </c>
      <c r="D902" t="s">
        <v>3336</v>
      </c>
      <c r="E902" t="s">
        <v>2795</v>
      </c>
      <c r="F902" t="s">
        <v>2800</v>
      </c>
      <c r="G902" t="s">
        <v>3337</v>
      </c>
      <c r="H902" t="s">
        <v>3336</v>
      </c>
      <c r="I902" t="s">
        <v>74</v>
      </c>
      <c r="K902" t="s">
        <v>3017</v>
      </c>
      <c r="L902" t="s">
        <v>3025</v>
      </c>
      <c r="O902" t="s">
        <v>1672</v>
      </c>
      <c r="Q902">
        <v>38582</v>
      </c>
      <c r="S902" t="s">
        <v>3013</v>
      </c>
      <c r="T902" t="s">
        <v>3013</v>
      </c>
      <c r="W902" t="s">
        <v>3013</v>
      </c>
    </row>
    <row r="903" spans="1:24" x14ac:dyDescent="0.25">
      <c r="A903" t="s">
        <v>24</v>
      </c>
      <c r="B903">
        <v>1618</v>
      </c>
      <c r="C903">
        <v>219</v>
      </c>
      <c r="D903" t="s">
        <v>3342</v>
      </c>
      <c r="E903" t="s">
        <v>3343</v>
      </c>
      <c r="F903" t="s">
        <v>3344</v>
      </c>
      <c r="G903" t="s">
        <v>3345</v>
      </c>
      <c r="H903" t="s">
        <v>3342</v>
      </c>
      <c r="I903" t="s">
        <v>74</v>
      </c>
      <c r="K903" t="s">
        <v>3017</v>
      </c>
      <c r="M903" t="s">
        <v>3139</v>
      </c>
      <c r="O903" t="s">
        <v>3083</v>
      </c>
      <c r="Q903">
        <v>38963</v>
      </c>
      <c r="S903" t="s">
        <v>3013</v>
      </c>
      <c r="W903" t="s">
        <v>3013</v>
      </c>
    </row>
    <row r="904" spans="1:24" x14ac:dyDescent="0.25">
      <c r="A904" t="s">
        <v>24</v>
      </c>
      <c r="B904">
        <v>1619</v>
      </c>
      <c r="C904">
        <v>111</v>
      </c>
      <c r="D904" t="s">
        <v>3346</v>
      </c>
      <c r="E904" t="s">
        <v>3347</v>
      </c>
      <c r="F904" t="s">
        <v>3344</v>
      </c>
      <c r="G904" t="s">
        <v>3345</v>
      </c>
      <c r="H904" t="s">
        <v>3346</v>
      </c>
      <c r="I904" t="s">
        <v>74</v>
      </c>
      <c r="K904" t="s">
        <v>3017</v>
      </c>
      <c r="M904" t="s">
        <v>3348</v>
      </c>
      <c r="O904" t="s">
        <v>266</v>
      </c>
      <c r="Q904">
        <v>38507</v>
      </c>
      <c r="S904" t="s">
        <v>3013</v>
      </c>
      <c r="T904" t="s">
        <v>3013</v>
      </c>
      <c r="W904" t="s">
        <v>3013</v>
      </c>
    </row>
    <row r="905" spans="1:24" x14ac:dyDescent="0.25">
      <c r="A905" t="s">
        <v>24</v>
      </c>
      <c r="B905">
        <v>1620</v>
      </c>
      <c r="C905">
        <v>112</v>
      </c>
      <c r="D905" t="s">
        <v>3346</v>
      </c>
      <c r="E905" t="s">
        <v>3347</v>
      </c>
      <c r="F905" t="s">
        <v>3344</v>
      </c>
      <c r="G905" t="s">
        <v>3345</v>
      </c>
      <c r="H905" t="s">
        <v>3346</v>
      </c>
      <c r="I905" t="s">
        <v>74</v>
      </c>
      <c r="K905" t="s">
        <v>3017</v>
      </c>
      <c r="M905" t="s">
        <v>3268</v>
      </c>
      <c r="O905" t="s">
        <v>266</v>
      </c>
      <c r="Q905">
        <v>38550</v>
      </c>
      <c r="S905" t="s">
        <v>3013</v>
      </c>
      <c r="T905" t="s">
        <v>3013</v>
      </c>
      <c r="W905" t="s">
        <v>3013</v>
      </c>
    </row>
    <row r="906" spans="1:24" x14ac:dyDescent="0.25">
      <c r="A906" t="s">
        <v>24</v>
      </c>
      <c r="B906">
        <v>1621</v>
      </c>
      <c r="C906">
        <v>110</v>
      </c>
      <c r="D906" t="s">
        <v>3346</v>
      </c>
      <c r="E906" t="s">
        <v>3347</v>
      </c>
      <c r="F906" t="s">
        <v>3344</v>
      </c>
      <c r="G906" t="s">
        <v>3345</v>
      </c>
      <c r="H906" t="s">
        <v>3346</v>
      </c>
      <c r="I906" t="s">
        <v>74</v>
      </c>
      <c r="K906" t="s">
        <v>3017</v>
      </c>
      <c r="M906" t="s">
        <v>3349</v>
      </c>
      <c r="O906" t="s">
        <v>3209</v>
      </c>
      <c r="Q906">
        <v>38557</v>
      </c>
      <c r="S906" t="s">
        <v>3013</v>
      </c>
      <c r="T906" t="s">
        <v>3013</v>
      </c>
      <c r="W906" t="s">
        <v>3013</v>
      </c>
    </row>
    <row r="907" spans="1:24" x14ac:dyDescent="0.25">
      <c r="A907" t="s">
        <v>24</v>
      </c>
      <c r="B907">
        <v>1622</v>
      </c>
      <c r="C907">
        <v>114</v>
      </c>
      <c r="D907" t="s">
        <v>3346</v>
      </c>
      <c r="E907" t="s">
        <v>3347</v>
      </c>
      <c r="F907" t="s">
        <v>3344</v>
      </c>
      <c r="G907" t="s">
        <v>3345</v>
      </c>
      <c r="H907" t="s">
        <v>3346</v>
      </c>
      <c r="I907" t="s">
        <v>74</v>
      </c>
      <c r="K907" t="s">
        <v>3017</v>
      </c>
      <c r="M907" t="s">
        <v>3350</v>
      </c>
      <c r="Q907">
        <v>38557</v>
      </c>
      <c r="S907" t="s">
        <v>3013</v>
      </c>
      <c r="T907" t="s">
        <v>3013</v>
      </c>
      <c r="W907" t="s">
        <v>3013</v>
      </c>
    </row>
    <row r="908" spans="1:24" x14ac:dyDescent="0.25">
      <c r="A908" t="s">
        <v>24</v>
      </c>
      <c r="B908">
        <v>1623</v>
      </c>
      <c r="C908">
        <v>3</v>
      </c>
      <c r="D908" t="s">
        <v>3351</v>
      </c>
      <c r="E908" t="s">
        <v>1916</v>
      </c>
      <c r="F908" t="s">
        <v>3352</v>
      </c>
      <c r="G908" t="s">
        <v>3353</v>
      </c>
      <c r="H908" t="s">
        <v>3351</v>
      </c>
      <c r="I908" t="s">
        <v>74</v>
      </c>
      <c r="K908" t="s">
        <v>3017</v>
      </c>
      <c r="M908" t="s">
        <v>3354</v>
      </c>
      <c r="O908" t="s">
        <v>1672</v>
      </c>
      <c r="Q908">
        <v>38582</v>
      </c>
      <c r="S908" t="s">
        <v>3013</v>
      </c>
      <c r="T908" t="s">
        <v>3013</v>
      </c>
      <c r="W908" t="s">
        <v>3013</v>
      </c>
    </row>
    <row r="909" spans="1:24" x14ac:dyDescent="0.25">
      <c r="A909" t="s">
        <v>24</v>
      </c>
      <c r="B909">
        <v>1624</v>
      </c>
      <c r="C909">
        <v>154</v>
      </c>
      <c r="D909" t="s">
        <v>3355</v>
      </c>
      <c r="E909" t="s">
        <v>3347</v>
      </c>
      <c r="F909" t="s">
        <v>3356</v>
      </c>
      <c r="G909" t="s">
        <v>3357</v>
      </c>
      <c r="H909" t="s">
        <v>3355</v>
      </c>
      <c r="I909" t="s">
        <v>74</v>
      </c>
      <c r="K909" t="s">
        <v>3010</v>
      </c>
      <c r="M909" t="s">
        <v>3142</v>
      </c>
      <c r="Q909">
        <v>38159</v>
      </c>
      <c r="S909" t="s">
        <v>3013</v>
      </c>
      <c r="W909" t="s">
        <v>3013</v>
      </c>
    </row>
    <row r="910" spans="1:24" x14ac:dyDescent="0.25">
      <c r="A910" t="s">
        <v>24</v>
      </c>
      <c r="B910">
        <v>1625</v>
      </c>
      <c r="C910">
        <v>109</v>
      </c>
      <c r="D910" t="s">
        <v>3358</v>
      </c>
      <c r="E910" t="s">
        <v>3347</v>
      </c>
      <c r="F910" t="s">
        <v>3359</v>
      </c>
      <c r="G910" t="s">
        <v>3360</v>
      </c>
      <c r="H910" t="s">
        <v>3358</v>
      </c>
      <c r="I910" t="s">
        <v>74</v>
      </c>
      <c r="K910" t="s">
        <v>3361</v>
      </c>
      <c r="M910" t="s">
        <v>3362</v>
      </c>
      <c r="Q910">
        <v>38495</v>
      </c>
      <c r="S910" t="s">
        <v>3013</v>
      </c>
      <c r="T910" t="s">
        <v>3013</v>
      </c>
      <c r="W910" t="s">
        <v>3013</v>
      </c>
    </row>
    <row r="911" spans="1:24" x14ac:dyDescent="0.25">
      <c r="A911" t="s">
        <v>24</v>
      </c>
      <c r="B911">
        <v>1626</v>
      </c>
      <c r="C911">
        <v>223</v>
      </c>
      <c r="D911" t="s">
        <v>3358</v>
      </c>
      <c r="E911" t="s">
        <v>3347</v>
      </c>
      <c r="F911" t="s">
        <v>3359</v>
      </c>
      <c r="G911" t="s">
        <v>3360</v>
      </c>
      <c r="H911" t="s">
        <v>3358</v>
      </c>
      <c r="I911" t="s">
        <v>74</v>
      </c>
      <c r="K911" t="s">
        <v>3017</v>
      </c>
      <c r="M911" t="s">
        <v>3363</v>
      </c>
      <c r="O911" t="s">
        <v>3130</v>
      </c>
      <c r="Q911">
        <v>38972</v>
      </c>
      <c r="S911" t="s">
        <v>3013</v>
      </c>
      <c r="W911" t="s">
        <v>3013</v>
      </c>
      <c r="X911" t="s">
        <v>5979</v>
      </c>
    </row>
    <row r="912" spans="1:24" x14ac:dyDescent="0.25">
      <c r="A912" t="s">
        <v>24</v>
      </c>
      <c r="B912">
        <v>1627</v>
      </c>
      <c r="C912">
        <v>26</v>
      </c>
      <c r="D912" t="s">
        <v>3364</v>
      </c>
      <c r="E912" t="s">
        <v>3347</v>
      </c>
      <c r="F912" t="s">
        <v>3365</v>
      </c>
      <c r="G912" t="s">
        <v>3366</v>
      </c>
      <c r="H912" t="s">
        <v>3364</v>
      </c>
      <c r="I912" t="s">
        <v>74</v>
      </c>
      <c r="K912" t="s">
        <v>3017</v>
      </c>
      <c r="M912" t="s">
        <v>3367</v>
      </c>
      <c r="Q912">
        <v>38507</v>
      </c>
      <c r="S912" t="s">
        <v>3013</v>
      </c>
      <c r="T912" t="s">
        <v>3013</v>
      </c>
      <c r="W912" t="s">
        <v>3013</v>
      </c>
    </row>
    <row r="913" spans="1:23" x14ac:dyDescent="0.25">
      <c r="A913" t="s">
        <v>24</v>
      </c>
      <c r="B913">
        <v>1628</v>
      </c>
      <c r="C913">
        <v>272</v>
      </c>
      <c r="D913" t="s">
        <v>3368</v>
      </c>
      <c r="E913" t="s">
        <v>2802</v>
      </c>
      <c r="F913" t="s">
        <v>2803</v>
      </c>
      <c r="G913" t="s">
        <v>3369</v>
      </c>
      <c r="H913" t="s">
        <v>3368</v>
      </c>
      <c r="I913" t="s">
        <v>74</v>
      </c>
      <c r="K913" t="s">
        <v>3017</v>
      </c>
      <c r="M913" t="s">
        <v>3370</v>
      </c>
      <c r="O913" t="s">
        <v>1800</v>
      </c>
      <c r="Q913">
        <v>37927</v>
      </c>
      <c r="S913" t="s">
        <v>3013</v>
      </c>
      <c r="W913" t="s">
        <v>3013</v>
      </c>
    </row>
    <row r="914" spans="1:23" x14ac:dyDescent="0.25">
      <c r="A914" t="s">
        <v>24</v>
      </c>
      <c r="B914">
        <v>1629</v>
      </c>
      <c r="C914">
        <v>249</v>
      </c>
      <c r="D914" t="s">
        <v>3368</v>
      </c>
      <c r="E914" t="s">
        <v>2802</v>
      </c>
      <c r="F914" t="s">
        <v>2803</v>
      </c>
      <c r="G914" t="s">
        <v>3369</v>
      </c>
      <c r="H914" t="s">
        <v>3368</v>
      </c>
      <c r="I914" t="s">
        <v>74</v>
      </c>
      <c r="K914" t="s">
        <v>3010</v>
      </c>
      <c r="M914" t="s">
        <v>3371</v>
      </c>
      <c r="O914" t="s">
        <v>912</v>
      </c>
      <c r="Q914">
        <v>38232</v>
      </c>
      <c r="S914" t="s">
        <v>3013</v>
      </c>
      <c r="W914" t="s">
        <v>3013</v>
      </c>
    </row>
    <row r="915" spans="1:23" x14ac:dyDescent="0.25">
      <c r="A915" t="s">
        <v>24</v>
      </c>
      <c r="B915">
        <v>1630</v>
      </c>
      <c r="C915">
        <v>187</v>
      </c>
      <c r="D915" t="s">
        <v>3368</v>
      </c>
      <c r="E915" t="s">
        <v>2802</v>
      </c>
      <c r="F915" t="s">
        <v>2803</v>
      </c>
      <c r="G915" t="s">
        <v>3369</v>
      </c>
      <c r="H915" t="s">
        <v>3368</v>
      </c>
      <c r="I915" t="s">
        <v>74</v>
      </c>
      <c r="K915" t="s">
        <v>3017</v>
      </c>
      <c r="M915" t="s">
        <v>3372</v>
      </c>
      <c r="O915" t="s">
        <v>3019</v>
      </c>
      <c r="Q915">
        <v>38979</v>
      </c>
      <c r="S915" t="s">
        <v>3013</v>
      </c>
      <c r="W915" t="s">
        <v>3013</v>
      </c>
    </row>
    <row r="916" spans="1:23" x14ac:dyDescent="0.25">
      <c r="A916" t="s">
        <v>24</v>
      </c>
      <c r="B916">
        <v>1631</v>
      </c>
      <c r="C916">
        <v>189</v>
      </c>
      <c r="D916" t="s">
        <v>3368</v>
      </c>
      <c r="E916" t="s">
        <v>2802</v>
      </c>
      <c r="F916" t="s">
        <v>2803</v>
      </c>
      <c r="G916" t="s">
        <v>3369</v>
      </c>
      <c r="H916" t="s">
        <v>3368</v>
      </c>
      <c r="I916" t="s">
        <v>74</v>
      </c>
      <c r="K916" t="s">
        <v>3010</v>
      </c>
      <c r="S916" t="s">
        <v>3013</v>
      </c>
      <c r="W916" t="s">
        <v>3013</v>
      </c>
    </row>
    <row r="917" spans="1:23" x14ac:dyDescent="0.25">
      <c r="A917" t="s">
        <v>24</v>
      </c>
      <c r="B917">
        <v>1632</v>
      </c>
      <c r="C917">
        <v>236</v>
      </c>
      <c r="D917" t="s">
        <v>3368</v>
      </c>
      <c r="E917" t="s">
        <v>2802</v>
      </c>
      <c r="F917" t="s">
        <v>2803</v>
      </c>
      <c r="G917" t="s">
        <v>3369</v>
      </c>
      <c r="H917" t="s">
        <v>3368</v>
      </c>
      <c r="I917" t="s">
        <v>74</v>
      </c>
      <c r="K917" t="s">
        <v>3017</v>
      </c>
      <c r="M917" t="s">
        <v>3373</v>
      </c>
      <c r="O917" t="s">
        <v>3374</v>
      </c>
      <c r="Q917">
        <v>38970</v>
      </c>
      <c r="S917" t="s">
        <v>3013</v>
      </c>
      <c r="T917" t="s">
        <v>3013</v>
      </c>
      <c r="W917" t="s">
        <v>3013</v>
      </c>
    </row>
    <row r="918" spans="1:23" x14ac:dyDescent="0.25">
      <c r="A918" t="s">
        <v>24</v>
      </c>
      <c r="B918">
        <v>1633</v>
      </c>
      <c r="C918">
        <v>204</v>
      </c>
      <c r="D918" t="s">
        <v>3351</v>
      </c>
      <c r="E918" t="s">
        <v>1916</v>
      </c>
      <c r="F918" t="s">
        <v>3352</v>
      </c>
      <c r="G918" t="s">
        <v>3353</v>
      </c>
      <c r="H918" t="s">
        <v>3351</v>
      </c>
      <c r="I918" t="s">
        <v>74</v>
      </c>
      <c r="K918" t="s">
        <v>3010</v>
      </c>
      <c r="M918" t="s">
        <v>3129</v>
      </c>
      <c r="O918" t="s">
        <v>3198</v>
      </c>
      <c r="Q918">
        <v>38159</v>
      </c>
      <c r="S918" t="s">
        <v>3153</v>
      </c>
      <c r="T918" t="s">
        <v>3013</v>
      </c>
      <c r="W918" t="s">
        <v>3013</v>
      </c>
    </row>
    <row r="919" spans="1:23" x14ac:dyDescent="0.25">
      <c r="A919" t="s">
        <v>24</v>
      </c>
      <c r="B919">
        <v>1634</v>
      </c>
      <c r="C919">
        <v>188</v>
      </c>
      <c r="D919" t="s">
        <v>3351</v>
      </c>
      <c r="E919" t="s">
        <v>1916</v>
      </c>
      <c r="F919" t="s">
        <v>3352</v>
      </c>
      <c r="G919" t="s">
        <v>3353</v>
      </c>
      <c r="H919" t="s">
        <v>3351</v>
      </c>
      <c r="I919" t="s">
        <v>74</v>
      </c>
      <c r="K919" t="s">
        <v>3010</v>
      </c>
      <c r="M919" t="s">
        <v>3375</v>
      </c>
      <c r="O919" t="s">
        <v>912</v>
      </c>
      <c r="Q919">
        <v>38231</v>
      </c>
      <c r="S919" t="s">
        <v>3189</v>
      </c>
      <c r="T919" t="s">
        <v>3013</v>
      </c>
      <c r="W919" t="s">
        <v>3013</v>
      </c>
    </row>
    <row r="920" spans="1:23" x14ac:dyDescent="0.25">
      <c r="A920" t="s">
        <v>24</v>
      </c>
      <c r="B920">
        <v>1635</v>
      </c>
      <c r="C920">
        <v>100</v>
      </c>
      <c r="D920" t="s">
        <v>3376</v>
      </c>
      <c r="E920" t="s">
        <v>2816</v>
      </c>
      <c r="F920" t="s">
        <v>2817</v>
      </c>
      <c r="G920" t="s">
        <v>3377</v>
      </c>
      <c r="H920" t="s">
        <v>3376</v>
      </c>
      <c r="I920" t="s">
        <v>74</v>
      </c>
      <c r="K920" t="s">
        <v>3017</v>
      </c>
      <c r="M920" t="s">
        <v>3170</v>
      </c>
      <c r="Q920">
        <v>38508</v>
      </c>
      <c r="S920" t="s">
        <v>1067</v>
      </c>
      <c r="T920" t="s">
        <v>3013</v>
      </c>
      <c r="W920" t="s">
        <v>3013</v>
      </c>
    </row>
    <row r="921" spans="1:23" x14ac:dyDescent="0.25">
      <c r="A921" t="s">
        <v>24</v>
      </c>
      <c r="B921">
        <v>1636</v>
      </c>
      <c r="C921">
        <v>237</v>
      </c>
      <c r="D921" t="s">
        <v>3378</v>
      </c>
      <c r="E921" t="s">
        <v>2814</v>
      </c>
      <c r="F921" t="s">
        <v>2273</v>
      </c>
      <c r="G921" t="s">
        <v>3379</v>
      </c>
      <c r="H921" t="s">
        <v>3378</v>
      </c>
      <c r="I921" t="s">
        <v>74</v>
      </c>
      <c r="K921" t="s">
        <v>3017</v>
      </c>
      <c r="M921" t="s">
        <v>3380</v>
      </c>
      <c r="O921" t="s">
        <v>1800</v>
      </c>
      <c r="Q921">
        <v>38970</v>
      </c>
      <c r="S921" t="s">
        <v>3013</v>
      </c>
      <c r="W921" t="s">
        <v>3013</v>
      </c>
    </row>
    <row r="922" spans="1:23" x14ac:dyDescent="0.25">
      <c r="A922" t="s">
        <v>24</v>
      </c>
      <c r="B922">
        <v>1637</v>
      </c>
      <c r="C922">
        <v>76</v>
      </c>
      <c r="D922" t="s">
        <v>3378</v>
      </c>
      <c r="E922" t="s">
        <v>2814</v>
      </c>
      <c r="F922" t="s">
        <v>2273</v>
      </c>
      <c r="G922" t="s">
        <v>3379</v>
      </c>
      <c r="H922" t="s">
        <v>3378</v>
      </c>
      <c r="I922" t="s">
        <v>74</v>
      </c>
      <c r="K922" t="s">
        <v>3017</v>
      </c>
      <c r="M922" t="s">
        <v>3144</v>
      </c>
      <c r="O922" t="s">
        <v>1819</v>
      </c>
      <c r="Q922">
        <v>37955</v>
      </c>
      <c r="S922" t="s">
        <v>3013</v>
      </c>
      <c r="T922" t="s">
        <v>3013</v>
      </c>
      <c r="W922" t="s">
        <v>3013</v>
      </c>
    </row>
    <row r="923" spans="1:23" x14ac:dyDescent="0.25">
      <c r="A923" t="s">
        <v>24</v>
      </c>
      <c r="B923">
        <v>1638</v>
      </c>
      <c r="C923">
        <v>172</v>
      </c>
      <c r="D923" t="s">
        <v>3378</v>
      </c>
      <c r="E923" t="s">
        <v>2814</v>
      </c>
      <c r="F923" t="s">
        <v>2273</v>
      </c>
      <c r="G923" t="s">
        <v>3379</v>
      </c>
      <c r="H923" t="s">
        <v>3378</v>
      </c>
      <c r="I923" t="s">
        <v>74</v>
      </c>
      <c r="K923" t="s">
        <v>3017</v>
      </c>
      <c r="M923" t="s">
        <v>3170</v>
      </c>
      <c r="O923" t="s">
        <v>3019</v>
      </c>
      <c r="Q923">
        <v>38979</v>
      </c>
      <c r="S923" t="s">
        <v>3013</v>
      </c>
      <c r="W923" t="s">
        <v>3013</v>
      </c>
    </row>
    <row r="924" spans="1:23" x14ac:dyDescent="0.25">
      <c r="A924" t="s">
        <v>24</v>
      </c>
      <c r="B924">
        <v>1639</v>
      </c>
      <c r="C924">
        <v>139</v>
      </c>
      <c r="D924" t="s">
        <v>3378</v>
      </c>
      <c r="E924" t="s">
        <v>2814</v>
      </c>
      <c r="F924" t="s">
        <v>2273</v>
      </c>
      <c r="G924" t="s">
        <v>3379</v>
      </c>
      <c r="H924" t="s">
        <v>3378</v>
      </c>
      <c r="I924" t="s">
        <v>74</v>
      </c>
      <c r="K924" t="s">
        <v>3010</v>
      </c>
      <c r="M924" t="s">
        <v>3381</v>
      </c>
      <c r="O924" t="s">
        <v>3019</v>
      </c>
      <c r="Q924">
        <v>38160</v>
      </c>
      <c r="S924" t="s">
        <v>3153</v>
      </c>
      <c r="T924" t="s">
        <v>3013</v>
      </c>
      <c r="W924" t="s">
        <v>3013</v>
      </c>
    </row>
    <row r="925" spans="1:23" x14ac:dyDescent="0.25">
      <c r="A925" t="s">
        <v>24</v>
      </c>
      <c r="B925">
        <v>1640</v>
      </c>
      <c r="C925">
        <v>218</v>
      </c>
      <c r="D925" t="s">
        <v>3382</v>
      </c>
      <c r="E925" t="s">
        <v>3383</v>
      </c>
      <c r="F925" t="s">
        <v>3384</v>
      </c>
      <c r="G925" t="s">
        <v>2612</v>
      </c>
      <c r="H925" t="s">
        <v>3382</v>
      </c>
      <c r="I925" t="s">
        <v>74</v>
      </c>
      <c r="K925" t="s">
        <v>3017</v>
      </c>
      <c r="M925" t="s">
        <v>3082</v>
      </c>
      <c r="O925" t="s">
        <v>3083</v>
      </c>
      <c r="Q925">
        <v>38979</v>
      </c>
      <c r="S925" t="s">
        <v>3013</v>
      </c>
      <c r="T925" t="s">
        <v>3013</v>
      </c>
      <c r="U925" t="s">
        <v>3020</v>
      </c>
      <c r="W925" t="s">
        <v>3013</v>
      </c>
    </row>
    <row r="926" spans="1:23" x14ac:dyDescent="0.25">
      <c r="A926" t="s">
        <v>24</v>
      </c>
      <c r="B926">
        <v>1641</v>
      </c>
      <c r="C926">
        <v>173</v>
      </c>
      <c r="D926" t="s">
        <v>3382</v>
      </c>
      <c r="E926" t="s">
        <v>3383</v>
      </c>
      <c r="F926" t="s">
        <v>3384</v>
      </c>
      <c r="G926" t="s">
        <v>2612</v>
      </c>
      <c r="H926" t="s">
        <v>3382</v>
      </c>
      <c r="I926" t="s">
        <v>74</v>
      </c>
      <c r="K926" t="s">
        <v>3010</v>
      </c>
      <c r="M926" t="s">
        <v>3385</v>
      </c>
      <c r="O926" t="s">
        <v>1800</v>
      </c>
      <c r="Q926">
        <v>38159</v>
      </c>
      <c r="S926" t="s">
        <v>3153</v>
      </c>
      <c r="T926" t="s">
        <v>3013</v>
      </c>
      <c r="W926" t="s">
        <v>3013</v>
      </c>
    </row>
    <row r="927" spans="1:23" x14ac:dyDescent="0.25">
      <c r="A927" t="s">
        <v>24</v>
      </c>
      <c r="B927">
        <v>1642</v>
      </c>
      <c r="C927">
        <v>153</v>
      </c>
      <c r="D927" t="s">
        <v>3382</v>
      </c>
      <c r="E927" t="s">
        <v>3383</v>
      </c>
      <c r="F927" t="s">
        <v>3384</v>
      </c>
      <c r="G927" t="s">
        <v>2612</v>
      </c>
      <c r="H927" t="s">
        <v>3382</v>
      </c>
      <c r="I927" t="s">
        <v>74</v>
      </c>
      <c r="K927" t="s">
        <v>3010</v>
      </c>
      <c r="M927" t="s">
        <v>3386</v>
      </c>
      <c r="O927" t="s">
        <v>3012</v>
      </c>
      <c r="Q927">
        <v>38161</v>
      </c>
      <c r="S927" t="s">
        <v>3013</v>
      </c>
      <c r="W927" t="s">
        <v>3013</v>
      </c>
    </row>
    <row r="928" spans="1:23" x14ac:dyDescent="0.25">
      <c r="A928" t="s">
        <v>24</v>
      </c>
      <c r="B928">
        <v>1643</v>
      </c>
      <c r="C928">
        <v>24</v>
      </c>
      <c r="D928" t="s">
        <v>3382</v>
      </c>
      <c r="E928" t="s">
        <v>3383</v>
      </c>
      <c r="F928" t="s">
        <v>3384</v>
      </c>
      <c r="G928" t="s">
        <v>2612</v>
      </c>
      <c r="H928" t="s">
        <v>3382</v>
      </c>
      <c r="I928" t="s">
        <v>74</v>
      </c>
      <c r="K928" t="s">
        <v>3017</v>
      </c>
      <c r="M928" t="s">
        <v>3387</v>
      </c>
      <c r="Q928">
        <v>38550</v>
      </c>
      <c r="S928" t="s">
        <v>3013</v>
      </c>
      <c r="T928" t="s">
        <v>3013</v>
      </c>
      <c r="U928" t="s">
        <v>3020</v>
      </c>
      <c r="W928" t="s">
        <v>3013</v>
      </c>
    </row>
    <row r="929" spans="1:23" x14ac:dyDescent="0.25">
      <c r="A929" t="s">
        <v>24</v>
      </c>
      <c r="B929">
        <v>1644</v>
      </c>
      <c r="C929">
        <v>25</v>
      </c>
      <c r="D929" t="s">
        <v>3382</v>
      </c>
      <c r="E929" t="s">
        <v>3383</v>
      </c>
      <c r="F929" t="s">
        <v>3384</v>
      </c>
      <c r="G929" t="s">
        <v>2612</v>
      </c>
      <c r="H929" t="s">
        <v>3382</v>
      </c>
      <c r="I929" t="s">
        <v>74</v>
      </c>
      <c r="K929" t="s">
        <v>3017</v>
      </c>
      <c r="M929" t="s">
        <v>3388</v>
      </c>
      <c r="Q929">
        <v>38507</v>
      </c>
      <c r="S929" t="s">
        <v>3013</v>
      </c>
      <c r="T929" t="s">
        <v>3013</v>
      </c>
      <c r="W929" t="s">
        <v>3013</v>
      </c>
    </row>
    <row r="930" spans="1:23" x14ac:dyDescent="0.25">
      <c r="A930" t="s">
        <v>24</v>
      </c>
      <c r="B930">
        <v>1645</v>
      </c>
      <c r="C930">
        <v>217</v>
      </c>
      <c r="D930" t="s">
        <v>3389</v>
      </c>
      <c r="E930" t="s">
        <v>3390</v>
      </c>
      <c r="F930" t="s">
        <v>3384</v>
      </c>
      <c r="G930" t="s">
        <v>2612</v>
      </c>
      <c r="H930" t="s">
        <v>3389</v>
      </c>
      <c r="I930" t="s">
        <v>74</v>
      </c>
      <c r="K930" t="s">
        <v>3010</v>
      </c>
      <c r="M930" t="s">
        <v>3391</v>
      </c>
      <c r="O930" t="s">
        <v>3012</v>
      </c>
      <c r="Q930">
        <v>38159</v>
      </c>
      <c r="S930" t="s">
        <v>3392</v>
      </c>
      <c r="W930" t="s">
        <v>3013</v>
      </c>
    </row>
    <row r="931" spans="1:23" x14ac:dyDescent="0.25">
      <c r="A931" t="s">
        <v>24</v>
      </c>
      <c r="B931">
        <v>1646</v>
      </c>
      <c r="C931">
        <v>115</v>
      </c>
      <c r="D931" t="s">
        <v>3382</v>
      </c>
      <c r="E931" t="s">
        <v>3383</v>
      </c>
      <c r="F931" t="s">
        <v>3384</v>
      </c>
      <c r="G931" t="s">
        <v>2612</v>
      </c>
      <c r="H931" t="s">
        <v>3382</v>
      </c>
      <c r="I931" t="s">
        <v>74</v>
      </c>
      <c r="K931" t="s">
        <v>3017</v>
      </c>
      <c r="M931" t="s">
        <v>3393</v>
      </c>
      <c r="O931" t="s">
        <v>1800</v>
      </c>
      <c r="Q931">
        <v>38507</v>
      </c>
      <c r="S931" t="s">
        <v>3153</v>
      </c>
      <c r="T931" t="s">
        <v>3013</v>
      </c>
      <c r="U931" t="s">
        <v>3020</v>
      </c>
      <c r="W931" t="s">
        <v>3013</v>
      </c>
    </row>
    <row r="932" spans="1:23" x14ac:dyDescent="0.25">
      <c r="A932" t="s">
        <v>24</v>
      </c>
      <c r="B932">
        <v>1647</v>
      </c>
      <c r="C932">
        <v>66</v>
      </c>
      <c r="D932" t="s">
        <v>3394</v>
      </c>
      <c r="E932" t="s">
        <v>3395</v>
      </c>
      <c r="F932" t="s">
        <v>3396</v>
      </c>
      <c r="G932" t="s">
        <v>2630</v>
      </c>
      <c r="H932" t="s">
        <v>3394</v>
      </c>
      <c r="I932" t="s">
        <v>74</v>
      </c>
      <c r="K932" t="s">
        <v>3017</v>
      </c>
      <c r="M932" t="s">
        <v>3175</v>
      </c>
      <c r="O932" t="s">
        <v>3019</v>
      </c>
      <c r="S932" t="s">
        <v>3013</v>
      </c>
      <c r="T932" t="s">
        <v>3013</v>
      </c>
      <c r="W932" t="s">
        <v>3013</v>
      </c>
    </row>
    <row r="933" spans="1:23" x14ac:dyDescent="0.25">
      <c r="A933" t="s">
        <v>24</v>
      </c>
      <c r="B933">
        <v>1648</v>
      </c>
      <c r="C933">
        <v>53</v>
      </c>
      <c r="D933" t="s">
        <v>3394</v>
      </c>
      <c r="E933" t="s">
        <v>3395</v>
      </c>
      <c r="F933" t="s">
        <v>3396</v>
      </c>
      <c r="G933" t="s">
        <v>2630</v>
      </c>
      <c r="H933" t="s">
        <v>3394</v>
      </c>
      <c r="I933" t="s">
        <v>74</v>
      </c>
      <c r="K933" t="s">
        <v>3017</v>
      </c>
      <c r="M933" t="s">
        <v>3397</v>
      </c>
      <c r="Q933">
        <v>38590</v>
      </c>
      <c r="S933" t="s">
        <v>3013</v>
      </c>
      <c r="T933" t="s">
        <v>3013</v>
      </c>
      <c r="W933" t="s">
        <v>3013</v>
      </c>
    </row>
    <row r="934" spans="1:23" x14ac:dyDescent="0.25">
      <c r="A934" t="s">
        <v>24</v>
      </c>
      <c r="B934">
        <v>1649</v>
      </c>
      <c r="C934">
        <v>36</v>
      </c>
      <c r="D934" t="s">
        <v>3394</v>
      </c>
      <c r="E934" t="s">
        <v>3395</v>
      </c>
      <c r="F934" t="s">
        <v>3396</v>
      </c>
      <c r="G934" t="s">
        <v>2630</v>
      </c>
      <c r="H934" t="s">
        <v>3394</v>
      </c>
      <c r="I934" t="s">
        <v>74</v>
      </c>
      <c r="K934" t="s">
        <v>3017</v>
      </c>
      <c r="M934" t="s">
        <v>3398</v>
      </c>
      <c r="O934" t="s">
        <v>3019</v>
      </c>
      <c r="Q934">
        <v>38590</v>
      </c>
      <c r="S934" t="s">
        <v>3013</v>
      </c>
      <c r="T934" t="s">
        <v>3013</v>
      </c>
      <c r="W934" t="s">
        <v>3013</v>
      </c>
    </row>
    <row r="935" spans="1:23" x14ac:dyDescent="0.25">
      <c r="A935" t="s">
        <v>24</v>
      </c>
      <c r="B935">
        <v>1650</v>
      </c>
      <c r="C935">
        <v>32</v>
      </c>
      <c r="D935" t="s">
        <v>3394</v>
      </c>
      <c r="E935" t="s">
        <v>3395</v>
      </c>
      <c r="F935" t="s">
        <v>3396</v>
      </c>
      <c r="G935" t="s">
        <v>2630</v>
      </c>
      <c r="H935" t="s">
        <v>3394</v>
      </c>
      <c r="I935" t="s">
        <v>74</v>
      </c>
      <c r="K935" t="s">
        <v>3017</v>
      </c>
      <c r="M935" t="s">
        <v>3399</v>
      </c>
      <c r="O935" t="s">
        <v>3019</v>
      </c>
      <c r="Q935">
        <v>38583</v>
      </c>
      <c r="S935" t="s">
        <v>3013</v>
      </c>
      <c r="T935" t="s">
        <v>3013</v>
      </c>
      <c r="W935" t="s">
        <v>3013</v>
      </c>
    </row>
    <row r="936" spans="1:23" x14ac:dyDescent="0.25">
      <c r="A936" t="s">
        <v>24</v>
      </c>
      <c r="B936">
        <v>1651</v>
      </c>
      <c r="C936">
        <v>35</v>
      </c>
      <c r="D936" t="s">
        <v>3394</v>
      </c>
      <c r="E936" t="s">
        <v>3395</v>
      </c>
      <c r="F936" t="s">
        <v>3396</v>
      </c>
      <c r="G936" t="s">
        <v>2630</v>
      </c>
      <c r="H936" t="s">
        <v>3394</v>
      </c>
      <c r="I936" t="s">
        <v>74</v>
      </c>
      <c r="K936" t="s">
        <v>3017</v>
      </c>
      <c r="M936" t="s">
        <v>3400</v>
      </c>
      <c r="O936" t="s">
        <v>3019</v>
      </c>
      <c r="Q936">
        <v>38557</v>
      </c>
      <c r="S936" t="s">
        <v>3013</v>
      </c>
      <c r="T936" t="s">
        <v>3013</v>
      </c>
      <c r="W936" t="s">
        <v>3013</v>
      </c>
    </row>
    <row r="937" spans="1:23" x14ac:dyDescent="0.25">
      <c r="A937" t="s">
        <v>24</v>
      </c>
      <c r="B937">
        <v>1652</v>
      </c>
      <c r="C937">
        <v>34</v>
      </c>
      <c r="D937" t="s">
        <v>3394</v>
      </c>
      <c r="E937" t="s">
        <v>3395</v>
      </c>
      <c r="F937" t="s">
        <v>3396</v>
      </c>
      <c r="G937" t="s">
        <v>2630</v>
      </c>
      <c r="H937" t="s">
        <v>3394</v>
      </c>
      <c r="I937" t="s">
        <v>74</v>
      </c>
      <c r="K937" t="s">
        <v>3017</v>
      </c>
      <c r="M937" t="s">
        <v>3401</v>
      </c>
      <c r="O937" t="s">
        <v>3019</v>
      </c>
      <c r="Q937">
        <v>38557</v>
      </c>
      <c r="S937" t="s">
        <v>3013</v>
      </c>
      <c r="T937" t="s">
        <v>3013</v>
      </c>
      <c r="W937" t="s">
        <v>3013</v>
      </c>
    </row>
    <row r="938" spans="1:23" x14ac:dyDescent="0.25">
      <c r="A938" t="s">
        <v>24</v>
      </c>
      <c r="B938">
        <v>1653</v>
      </c>
      <c r="C938">
        <v>33</v>
      </c>
      <c r="D938" t="s">
        <v>3394</v>
      </c>
      <c r="E938" t="s">
        <v>3395</v>
      </c>
      <c r="F938" t="s">
        <v>3396</v>
      </c>
      <c r="G938" t="s">
        <v>2630</v>
      </c>
      <c r="H938" t="s">
        <v>3394</v>
      </c>
      <c r="I938" t="s">
        <v>74</v>
      </c>
      <c r="K938" t="s">
        <v>3017</v>
      </c>
      <c r="M938" t="s">
        <v>3402</v>
      </c>
      <c r="Q938">
        <v>38550</v>
      </c>
      <c r="S938" t="s">
        <v>3013</v>
      </c>
      <c r="T938" t="s">
        <v>3013</v>
      </c>
      <c r="W938" t="s">
        <v>3013</v>
      </c>
    </row>
    <row r="939" spans="1:23" x14ac:dyDescent="0.25">
      <c r="A939" t="s">
        <v>24</v>
      </c>
      <c r="B939">
        <v>1654</v>
      </c>
      <c r="C939">
        <v>29</v>
      </c>
      <c r="D939" t="s">
        <v>3394</v>
      </c>
      <c r="E939" t="s">
        <v>3395</v>
      </c>
      <c r="F939" t="s">
        <v>3396</v>
      </c>
      <c r="G939" t="s">
        <v>2630</v>
      </c>
      <c r="H939" t="s">
        <v>3394</v>
      </c>
      <c r="I939" t="s">
        <v>74</v>
      </c>
      <c r="K939" t="s">
        <v>3017</v>
      </c>
      <c r="M939" t="s">
        <v>3403</v>
      </c>
      <c r="O939" t="s">
        <v>3019</v>
      </c>
      <c r="Q939">
        <v>38584</v>
      </c>
      <c r="S939" t="s">
        <v>3013</v>
      </c>
      <c r="T939" t="s">
        <v>3013</v>
      </c>
      <c r="W939" t="s">
        <v>3013</v>
      </c>
    </row>
    <row r="940" spans="1:23" x14ac:dyDescent="0.25">
      <c r="A940" t="s">
        <v>24</v>
      </c>
      <c r="B940">
        <v>1655</v>
      </c>
      <c r="C940">
        <v>185</v>
      </c>
      <c r="D940" t="s">
        <v>3404</v>
      </c>
      <c r="E940" t="s">
        <v>1966</v>
      </c>
      <c r="F940" t="s">
        <v>3405</v>
      </c>
      <c r="G940" t="s">
        <v>3406</v>
      </c>
      <c r="H940" t="s">
        <v>3404</v>
      </c>
      <c r="I940" t="s">
        <v>74</v>
      </c>
      <c r="K940" t="s">
        <v>3017</v>
      </c>
      <c r="M940" t="s">
        <v>3179</v>
      </c>
      <c r="O940" t="s">
        <v>3019</v>
      </c>
      <c r="Q940">
        <v>38972</v>
      </c>
      <c r="S940" t="s">
        <v>3013</v>
      </c>
      <c r="W940" t="s">
        <v>3013</v>
      </c>
    </row>
    <row r="941" spans="1:23" x14ac:dyDescent="0.25">
      <c r="A941" t="s">
        <v>24</v>
      </c>
      <c r="B941">
        <v>1656</v>
      </c>
      <c r="C941">
        <v>121</v>
      </c>
      <c r="D941" t="s">
        <v>3407</v>
      </c>
      <c r="E941" t="s">
        <v>3408</v>
      </c>
      <c r="F941" t="s">
        <v>3409</v>
      </c>
      <c r="G941" t="s">
        <v>3410</v>
      </c>
      <c r="H941" t="s">
        <v>3407</v>
      </c>
      <c r="I941" t="s">
        <v>74</v>
      </c>
      <c r="K941" t="s">
        <v>3017</v>
      </c>
      <c r="M941" t="s">
        <v>3411</v>
      </c>
      <c r="O941" t="s">
        <v>1117</v>
      </c>
      <c r="Q941">
        <v>38590</v>
      </c>
      <c r="S941" t="s">
        <v>3013</v>
      </c>
      <c r="T941" t="s">
        <v>3013</v>
      </c>
      <c r="W941" t="s">
        <v>3013</v>
      </c>
    </row>
    <row r="942" spans="1:23" x14ac:dyDescent="0.25">
      <c r="A942" t="s">
        <v>24</v>
      </c>
      <c r="B942">
        <v>1657</v>
      </c>
      <c r="C942">
        <v>113</v>
      </c>
      <c r="D942" t="s">
        <v>3407</v>
      </c>
      <c r="E942" t="s">
        <v>3408</v>
      </c>
      <c r="F942" t="s">
        <v>3409</v>
      </c>
      <c r="G942" t="s">
        <v>3410</v>
      </c>
      <c r="H942" t="s">
        <v>3407</v>
      </c>
      <c r="I942" t="s">
        <v>74</v>
      </c>
      <c r="K942" t="s">
        <v>3017</v>
      </c>
      <c r="M942" t="s">
        <v>3412</v>
      </c>
      <c r="O942" t="s">
        <v>912</v>
      </c>
      <c r="Q942">
        <v>38507</v>
      </c>
      <c r="S942" t="s">
        <v>3013</v>
      </c>
      <c r="T942" t="s">
        <v>3013</v>
      </c>
      <c r="W942" t="s">
        <v>3013</v>
      </c>
    </row>
    <row r="943" spans="1:23" ht="195" x14ac:dyDescent="0.25">
      <c r="A943" t="s">
        <v>24</v>
      </c>
      <c r="B943">
        <v>1658</v>
      </c>
      <c r="C943">
        <v>13</v>
      </c>
      <c r="D943" t="s">
        <v>3413</v>
      </c>
      <c r="E943" t="s">
        <v>3414</v>
      </c>
      <c r="F943" t="s">
        <v>3415</v>
      </c>
      <c r="G943" t="s">
        <v>3416</v>
      </c>
      <c r="H943" t="s">
        <v>3413</v>
      </c>
      <c r="I943" t="s">
        <v>74</v>
      </c>
      <c r="K943" t="s">
        <v>3017</v>
      </c>
      <c r="M943" s="1" t="s">
        <v>3417</v>
      </c>
      <c r="O943" t="s">
        <v>3209</v>
      </c>
      <c r="Q943">
        <v>38557</v>
      </c>
      <c r="S943" t="s">
        <v>3013</v>
      </c>
      <c r="T943" t="s">
        <v>3013</v>
      </c>
      <c r="W943" t="s">
        <v>3013</v>
      </c>
    </row>
    <row r="944" spans="1:23" x14ac:dyDescent="0.25">
      <c r="A944" t="s">
        <v>24</v>
      </c>
      <c r="B944">
        <v>1659</v>
      </c>
      <c r="C944">
        <v>180</v>
      </c>
      <c r="D944" t="s">
        <v>3418</v>
      </c>
      <c r="E944" t="s">
        <v>3419</v>
      </c>
      <c r="F944" t="s">
        <v>3420</v>
      </c>
      <c r="G944" t="s">
        <v>3416</v>
      </c>
      <c r="H944" t="s">
        <v>3418</v>
      </c>
      <c r="I944" t="s">
        <v>74</v>
      </c>
      <c r="K944" t="s">
        <v>3017</v>
      </c>
      <c r="M944" t="s">
        <v>3421</v>
      </c>
      <c r="O944" t="s">
        <v>3019</v>
      </c>
      <c r="Q944">
        <v>38979</v>
      </c>
      <c r="S944" t="s">
        <v>3013</v>
      </c>
      <c r="W944" t="s">
        <v>3013</v>
      </c>
    </row>
    <row r="945" spans="1:24" x14ac:dyDescent="0.25">
      <c r="A945" t="s">
        <v>24</v>
      </c>
      <c r="B945">
        <v>1660</v>
      </c>
      <c r="C945">
        <v>181</v>
      </c>
      <c r="D945" t="s">
        <v>3418</v>
      </c>
      <c r="E945" t="s">
        <v>3419</v>
      </c>
      <c r="F945" t="s">
        <v>3420</v>
      </c>
      <c r="G945" t="s">
        <v>3416</v>
      </c>
      <c r="H945" t="s">
        <v>3418</v>
      </c>
      <c r="I945" t="s">
        <v>74</v>
      </c>
      <c r="K945" t="s">
        <v>3017</v>
      </c>
      <c r="M945" t="s">
        <v>3422</v>
      </c>
      <c r="O945" t="s">
        <v>3019</v>
      </c>
      <c r="Q945">
        <v>38979</v>
      </c>
      <c r="S945" t="s">
        <v>3013</v>
      </c>
      <c r="W945" t="s">
        <v>3013</v>
      </c>
    </row>
    <row r="946" spans="1:24" x14ac:dyDescent="0.25">
      <c r="A946" t="s">
        <v>24</v>
      </c>
      <c r="B946">
        <v>1661</v>
      </c>
      <c r="C946">
        <v>18</v>
      </c>
      <c r="D946" t="s">
        <v>3418</v>
      </c>
      <c r="E946" t="s">
        <v>3419</v>
      </c>
      <c r="F946" t="s">
        <v>3420</v>
      </c>
      <c r="G946" t="s">
        <v>3416</v>
      </c>
      <c r="H946" t="s">
        <v>3418</v>
      </c>
      <c r="I946" t="s">
        <v>74</v>
      </c>
      <c r="K946" t="s">
        <v>3017</v>
      </c>
      <c r="M946" t="s">
        <v>3423</v>
      </c>
      <c r="O946" t="s">
        <v>3019</v>
      </c>
      <c r="Q946">
        <v>38508</v>
      </c>
      <c r="S946" t="s">
        <v>3189</v>
      </c>
      <c r="T946" t="s">
        <v>3013</v>
      </c>
      <c r="W946" t="s">
        <v>3013</v>
      </c>
    </row>
    <row r="947" spans="1:24" x14ac:dyDescent="0.25">
      <c r="A947" t="s">
        <v>24</v>
      </c>
      <c r="B947">
        <v>1662</v>
      </c>
      <c r="C947">
        <v>179</v>
      </c>
      <c r="D947" t="s">
        <v>3418</v>
      </c>
      <c r="E947" t="s">
        <v>3419</v>
      </c>
      <c r="F947" t="s">
        <v>3420</v>
      </c>
      <c r="G947" t="s">
        <v>3416</v>
      </c>
      <c r="H947" t="s">
        <v>3418</v>
      </c>
      <c r="I947" t="s">
        <v>74</v>
      </c>
      <c r="K947" t="s">
        <v>3017</v>
      </c>
      <c r="M947" t="s">
        <v>3424</v>
      </c>
      <c r="O947" t="s">
        <v>3019</v>
      </c>
      <c r="Q947">
        <v>38979</v>
      </c>
      <c r="S947" t="s">
        <v>3013</v>
      </c>
      <c r="W947" t="s">
        <v>3013</v>
      </c>
    </row>
    <row r="948" spans="1:24" x14ac:dyDescent="0.25">
      <c r="A948" t="s">
        <v>24</v>
      </c>
      <c r="B948">
        <v>1663</v>
      </c>
      <c r="C948">
        <v>178</v>
      </c>
      <c r="D948" t="s">
        <v>3418</v>
      </c>
      <c r="E948" t="s">
        <v>3419</v>
      </c>
      <c r="F948" t="s">
        <v>3420</v>
      </c>
      <c r="G948" t="s">
        <v>3416</v>
      </c>
      <c r="H948" t="s">
        <v>3418</v>
      </c>
      <c r="I948" t="s">
        <v>74</v>
      </c>
      <c r="K948" t="s">
        <v>3017</v>
      </c>
      <c r="M948" t="s">
        <v>3425</v>
      </c>
      <c r="O948" t="s">
        <v>3019</v>
      </c>
      <c r="Q948">
        <v>38971</v>
      </c>
      <c r="S948" t="s">
        <v>3013</v>
      </c>
      <c r="W948" t="s">
        <v>3013</v>
      </c>
    </row>
    <row r="949" spans="1:24" x14ac:dyDescent="0.25">
      <c r="A949" t="s">
        <v>24</v>
      </c>
      <c r="B949">
        <v>1664</v>
      </c>
      <c r="C949">
        <v>197</v>
      </c>
      <c r="D949" t="s">
        <v>3413</v>
      </c>
      <c r="E949" t="s">
        <v>3414</v>
      </c>
      <c r="F949" t="s">
        <v>3415</v>
      </c>
      <c r="G949" t="s">
        <v>3416</v>
      </c>
      <c r="H949" t="s">
        <v>3413</v>
      </c>
      <c r="I949" t="s">
        <v>74</v>
      </c>
      <c r="K949" t="s">
        <v>3010</v>
      </c>
      <c r="M949" t="s">
        <v>3426</v>
      </c>
      <c r="O949" t="s">
        <v>3209</v>
      </c>
      <c r="Q949">
        <v>38160</v>
      </c>
      <c r="S949" t="s">
        <v>3153</v>
      </c>
      <c r="T949" t="s">
        <v>3013</v>
      </c>
      <c r="W949" t="s">
        <v>3013</v>
      </c>
    </row>
    <row r="950" spans="1:24" x14ac:dyDescent="0.25">
      <c r="A950" t="s">
        <v>24</v>
      </c>
      <c r="B950">
        <v>1665</v>
      </c>
      <c r="C950">
        <v>146</v>
      </c>
      <c r="D950" t="s">
        <v>1147</v>
      </c>
      <c r="E950" t="s">
        <v>1142</v>
      </c>
      <c r="F950" t="s">
        <v>1148</v>
      </c>
      <c r="G950" t="s">
        <v>3427</v>
      </c>
      <c r="H950" t="s">
        <v>1147</v>
      </c>
      <c r="I950" t="s">
        <v>74</v>
      </c>
      <c r="K950" t="s">
        <v>3010</v>
      </c>
      <c r="M950" t="s">
        <v>3428</v>
      </c>
      <c r="Q950">
        <v>38159</v>
      </c>
      <c r="S950" t="s">
        <v>3153</v>
      </c>
      <c r="T950" t="s">
        <v>3013</v>
      </c>
      <c r="W950" t="s">
        <v>3013</v>
      </c>
    </row>
    <row r="951" spans="1:24" x14ac:dyDescent="0.25">
      <c r="A951" t="s">
        <v>24</v>
      </c>
      <c r="B951">
        <v>1666</v>
      </c>
      <c r="C951">
        <v>28</v>
      </c>
      <c r="D951" t="s">
        <v>3429</v>
      </c>
      <c r="E951" t="s">
        <v>2028</v>
      </c>
      <c r="F951" t="s">
        <v>3430</v>
      </c>
      <c r="G951" t="s">
        <v>3431</v>
      </c>
      <c r="H951" t="s">
        <v>3429</v>
      </c>
      <c r="I951" t="s">
        <v>74</v>
      </c>
      <c r="K951" t="s">
        <v>3017</v>
      </c>
      <c r="M951" t="s">
        <v>3432</v>
      </c>
      <c r="O951" t="s">
        <v>3433</v>
      </c>
      <c r="Q951">
        <v>38583</v>
      </c>
      <c r="S951" t="s">
        <v>3013</v>
      </c>
      <c r="T951" t="s">
        <v>3013</v>
      </c>
      <c r="W951" t="s">
        <v>3013</v>
      </c>
    </row>
    <row r="952" spans="1:24" x14ac:dyDescent="0.25">
      <c r="A952" t="s">
        <v>24</v>
      </c>
      <c r="B952">
        <v>1667</v>
      </c>
      <c r="C952">
        <v>227</v>
      </c>
      <c r="D952" t="s">
        <v>3434</v>
      </c>
      <c r="E952" t="s">
        <v>2028</v>
      </c>
      <c r="F952" t="s">
        <v>3435</v>
      </c>
      <c r="G952" t="s">
        <v>3436</v>
      </c>
      <c r="H952" t="s">
        <v>3434</v>
      </c>
      <c r="I952" t="s">
        <v>74</v>
      </c>
      <c r="K952" t="s">
        <v>3017</v>
      </c>
      <c r="M952" t="s">
        <v>3437</v>
      </c>
      <c r="O952" t="s">
        <v>3130</v>
      </c>
      <c r="Q952">
        <v>38507</v>
      </c>
      <c r="S952" t="s">
        <v>3013</v>
      </c>
      <c r="W952" t="s">
        <v>3013</v>
      </c>
    </row>
    <row r="953" spans="1:24" x14ac:dyDescent="0.25">
      <c r="A953" t="s">
        <v>24</v>
      </c>
      <c r="B953">
        <v>1668</v>
      </c>
      <c r="C953">
        <v>23</v>
      </c>
      <c r="D953" t="s">
        <v>3434</v>
      </c>
      <c r="E953" t="s">
        <v>2028</v>
      </c>
      <c r="F953" t="s">
        <v>3435</v>
      </c>
      <c r="G953" t="s">
        <v>3436</v>
      </c>
      <c r="H953" t="s">
        <v>3434</v>
      </c>
      <c r="I953" t="s">
        <v>74</v>
      </c>
      <c r="K953" t="s">
        <v>3017</v>
      </c>
      <c r="M953" t="s">
        <v>3438</v>
      </c>
      <c r="O953" t="s">
        <v>266</v>
      </c>
      <c r="Q953">
        <v>38557</v>
      </c>
      <c r="S953" t="s">
        <v>3013</v>
      </c>
      <c r="T953" t="s">
        <v>3013</v>
      </c>
      <c r="W953" t="s">
        <v>3013</v>
      </c>
      <c r="X953" t="s">
        <v>5980</v>
      </c>
    </row>
    <row r="954" spans="1:24" x14ac:dyDescent="0.25">
      <c r="A954" t="s">
        <v>24</v>
      </c>
      <c r="B954">
        <v>1669</v>
      </c>
      <c r="C954">
        <v>127</v>
      </c>
      <c r="D954" t="s">
        <v>3434</v>
      </c>
      <c r="E954" t="s">
        <v>2028</v>
      </c>
      <c r="F954" t="s">
        <v>3435</v>
      </c>
      <c r="G954" t="s">
        <v>3436</v>
      </c>
      <c r="H954" t="s">
        <v>3434</v>
      </c>
      <c r="I954" t="s">
        <v>74</v>
      </c>
      <c r="K954" t="s">
        <v>3010</v>
      </c>
      <c r="M954" t="s">
        <v>3262</v>
      </c>
      <c r="O954" t="s">
        <v>266</v>
      </c>
      <c r="Q954">
        <v>38159</v>
      </c>
      <c r="S954" t="s">
        <v>3013</v>
      </c>
      <c r="W954" t="s">
        <v>3013</v>
      </c>
    </row>
    <row r="955" spans="1:24" x14ac:dyDescent="0.25">
      <c r="A955" t="s">
        <v>24</v>
      </c>
      <c r="B955">
        <v>1670</v>
      </c>
      <c r="C955">
        <v>2</v>
      </c>
      <c r="D955" t="s">
        <v>3434</v>
      </c>
      <c r="E955" t="s">
        <v>2028</v>
      </c>
      <c r="F955" t="s">
        <v>3435</v>
      </c>
      <c r="G955" t="s">
        <v>3436</v>
      </c>
      <c r="H955" t="s">
        <v>3434</v>
      </c>
      <c r="I955" t="s">
        <v>74</v>
      </c>
      <c r="K955" t="s">
        <v>3017</v>
      </c>
      <c r="M955" t="s">
        <v>3439</v>
      </c>
      <c r="O955" t="s">
        <v>266</v>
      </c>
      <c r="Q955">
        <v>38557</v>
      </c>
      <c r="S955" t="s">
        <v>3013</v>
      </c>
      <c r="T955" t="s">
        <v>3013</v>
      </c>
      <c r="U955" t="s">
        <v>3020</v>
      </c>
      <c r="W955" t="s">
        <v>3013</v>
      </c>
    </row>
    <row r="956" spans="1:24" x14ac:dyDescent="0.25">
      <c r="A956" t="s">
        <v>24</v>
      </c>
      <c r="B956">
        <v>1671</v>
      </c>
      <c r="C956">
        <v>141</v>
      </c>
      <c r="D956" t="s">
        <v>3434</v>
      </c>
      <c r="E956" t="s">
        <v>2028</v>
      </c>
      <c r="F956" t="s">
        <v>3435</v>
      </c>
      <c r="G956" t="s">
        <v>3436</v>
      </c>
      <c r="H956" t="s">
        <v>3434</v>
      </c>
      <c r="I956" t="s">
        <v>74</v>
      </c>
      <c r="K956" t="s">
        <v>3010</v>
      </c>
      <c r="M956" t="s">
        <v>3284</v>
      </c>
      <c r="O956" t="s">
        <v>266</v>
      </c>
      <c r="Q956">
        <v>38159</v>
      </c>
      <c r="S956" t="s">
        <v>3013</v>
      </c>
      <c r="W956" t="s">
        <v>3013</v>
      </c>
    </row>
    <row r="957" spans="1:24" x14ac:dyDescent="0.25">
      <c r="A957" t="s">
        <v>24</v>
      </c>
      <c r="B957">
        <v>1672</v>
      </c>
      <c r="C957">
        <v>245</v>
      </c>
      <c r="D957" t="s">
        <v>3440</v>
      </c>
      <c r="E957" t="s">
        <v>2028</v>
      </c>
      <c r="F957" t="s">
        <v>2033</v>
      </c>
      <c r="G957" t="s">
        <v>3441</v>
      </c>
      <c r="H957" t="s">
        <v>3440</v>
      </c>
      <c r="I957" t="s">
        <v>74</v>
      </c>
      <c r="K957" t="s">
        <v>3010</v>
      </c>
      <c r="M957" t="s">
        <v>3442</v>
      </c>
      <c r="O957" t="s">
        <v>3019</v>
      </c>
      <c r="Q957">
        <v>38231</v>
      </c>
      <c r="S957" t="s">
        <v>3189</v>
      </c>
      <c r="T957" t="s">
        <v>3443</v>
      </c>
      <c r="W957" t="s">
        <v>3013</v>
      </c>
    </row>
    <row r="958" spans="1:24" x14ac:dyDescent="0.25">
      <c r="A958" t="s">
        <v>24</v>
      </c>
      <c r="B958">
        <v>1673</v>
      </c>
      <c r="C958">
        <v>130</v>
      </c>
      <c r="D958" t="s">
        <v>3440</v>
      </c>
      <c r="E958" t="s">
        <v>2028</v>
      </c>
      <c r="F958" t="s">
        <v>2033</v>
      </c>
      <c r="G958" t="s">
        <v>3441</v>
      </c>
      <c r="H958" t="s">
        <v>3440</v>
      </c>
      <c r="I958" t="s">
        <v>74</v>
      </c>
      <c r="K958" t="s">
        <v>3010</v>
      </c>
      <c r="M958" t="s">
        <v>3284</v>
      </c>
      <c r="O958" t="s">
        <v>266</v>
      </c>
      <c r="Q958">
        <v>38159</v>
      </c>
      <c r="S958" t="s">
        <v>3013</v>
      </c>
      <c r="T958" t="s">
        <v>3013</v>
      </c>
      <c r="W958" t="s">
        <v>3013</v>
      </c>
    </row>
    <row r="959" spans="1:24" x14ac:dyDescent="0.25">
      <c r="A959" t="s">
        <v>24</v>
      </c>
      <c r="B959">
        <v>1674</v>
      </c>
      <c r="C959">
        <v>244</v>
      </c>
      <c r="D959" t="s">
        <v>3440</v>
      </c>
      <c r="E959" t="s">
        <v>2028</v>
      </c>
      <c r="F959" t="s">
        <v>2033</v>
      </c>
      <c r="G959" t="s">
        <v>3441</v>
      </c>
      <c r="H959" t="s">
        <v>3440</v>
      </c>
      <c r="I959" t="s">
        <v>74</v>
      </c>
      <c r="K959" t="s">
        <v>3010</v>
      </c>
      <c r="M959" t="s">
        <v>3444</v>
      </c>
      <c r="O959" t="s">
        <v>3019</v>
      </c>
      <c r="Q959">
        <v>38159</v>
      </c>
      <c r="S959" t="s">
        <v>3153</v>
      </c>
      <c r="T959" t="s">
        <v>3443</v>
      </c>
      <c r="W959" t="s">
        <v>3013</v>
      </c>
    </row>
    <row r="960" spans="1:24" x14ac:dyDescent="0.25">
      <c r="A960" t="s">
        <v>24</v>
      </c>
      <c r="B960">
        <v>1675</v>
      </c>
      <c r="C960">
        <v>198</v>
      </c>
      <c r="D960" t="s">
        <v>3445</v>
      </c>
      <c r="E960" t="s">
        <v>2039</v>
      </c>
      <c r="F960" t="s">
        <v>2158</v>
      </c>
      <c r="G960" t="s">
        <v>3446</v>
      </c>
      <c r="H960" t="s">
        <v>3445</v>
      </c>
      <c r="I960" t="s">
        <v>74</v>
      </c>
      <c r="K960" t="s">
        <v>3010</v>
      </c>
      <c r="M960" t="s">
        <v>3447</v>
      </c>
      <c r="O960" t="s">
        <v>3019</v>
      </c>
      <c r="Q960">
        <v>38160</v>
      </c>
      <c r="S960" t="s">
        <v>3189</v>
      </c>
      <c r="T960" t="s">
        <v>3013</v>
      </c>
      <c r="W960" t="s">
        <v>3013</v>
      </c>
    </row>
    <row r="961" spans="1:24" x14ac:dyDescent="0.25">
      <c r="A961" t="s">
        <v>24</v>
      </c>
      <c r="B961">
        <v>1676</v>
      </c>
      <c r="C961">
        <v>49</v>
      </c>
      <c r="D961" t="s">
        <v>3445</v>
      </c>
      <c r="E961" t="s">
        <v>2039</v>
      </c>
      <c r="F961" t="s">
        <v>2158</v>
      </c>
      <c r="G961" t="s">
        <v>3446</v>
      </c>
      <c r="H961" t="s">
        <v>3445</v>
      </c>
      <c r="I961" t="s">
        <v>74</v>
      </c>
      <c r="K961" t="s">
        <v>3017</v>
      </c>
      <c r="M961" t="s">
        <v>3448</v>
      </c>
      <c r="O961" t="s">
        <v>3019</v>
      </c>
      <c r="Q961">
        <v>38583</v>
      </c>
      <c r="S961" t="s">
        <v>3013</v>
      </c>
      <c r="T961" t="s">
        <v>3013</v>
      </c>
      <c r="W961" t="s">
        <v>3013</v>
      </c>
    </row>
    <row r="962" spans="1:24" x14ac:dyDescent="0.25">
      <c r="A962" t="s">
        <v>24</v>
      </c>
      <c r="B962">
        <v>1677</v>
      </c>
      <c r="C962">
        <v>239</v>
      </c>
      <c r="D962" t="s">
        <v>2044</v>
      </c>
      <c r="E962" t="s">
        <v>2039</v>
      </c>
      <c r="F962" t="s">
        <v>2045</v>
      </c>
      <c r="G962" t="s">
        <v>3446</v>
      </c>
      <c r="H962" t="s">
        <v>2044</v>
      </c>
      <c r="I962" t="s">
        <v>74</v>
      </c>
      <c r="K962" t="s">
        <v>3017</v>
      </c>
      <c r="M962" t="s">
        <v>3449</v>
      </c>
      <c r="O962" t="s">
        <v>3019</v>
      </c>
      <c r="Q962">
        <v>38970</v>
      </c>
      <c r="S962" t="s">
        <v>3013</v>
      </c>
      <c r="W962" t="s">
        <v>3013</v>
      </c>
    </row>
    <row r="963" spans="1:24" x14ac:dyDescent="0.25">
      <c r="A963" t="s">
        <v>24</v>
      </c>
      <c r="B963">
        <v>1678</v>
      </c>
      <c r="C963">
        <v>184</v>
      </c>
      <c r="D963" t="s">
        <v>2044</v>
      </c>
      <c r="E963" t="s">
        <v>2039</v>
      </c>
      <c r="F963" t="s">
        <v>2045</v>
      </c>
      <c r="G963" t="s">
        <v>3446</v>
      </c>
      <c r="H963" t="s">
        <v>2044</v>
      </c>
      <c r="I963" t="s">
        <v>74</v>
      </c>
      <c r="K963" t="s">
        <v>3017</v>
      </c>
      <c r="M963" t="s">
        <v>3179</v>
      </c>
      <c r="O963" t="s">
        <v>3019</v>
      </c>
      <c r="Q963">
        <v>38972</v>
      </c>
      <c r="S963" t="s">
        <v>3013</v>
      </c>
      <c r="W963" t="s">
        <v>3013</v>
      </c>
    </row>
    <row r="964" spans="1:24" x14ac:dyDescent="0.25">
      <c r="A964" t="s">
        <v>24</v>
      </c>
      <c r="B964">
        <v>1679</v>
      </c>
      <c r="C964">
        <v>251</v>
      </c>
      <c r="D964" t="s">
        <v>3450</v>
      </c>
      <c r="E964" t="s">
        <v>1164</v>
      </c>
      <c r="F964" t="s">
        <v>3451</v>
      </c>
      <c r="G964" t="s">
        <v>3452</v>
      </c>
      <c r="H964" t="s">
        <v>3450</v>
      </c>
      <c r="I964" t="s">
        <v>74</v>
      </c>
      <c r="K964" t="s">
        <v>3010</v>
      </c>
      <c r="M964" t="s">
        <v>3339</v>
      </c>
      <c r="O964" t="s">
        <v>1672</v>
      </c>
      <c r="Q964">
        <v>38232</v>
      </c>
      <c r="S964" t="s">
        <v>3189</v>
      </c>
      <c r="W964" t="s">
        <v>3013</v>
      </c>
    </row>
    <row r="965" spans="1:24" x14ac:dyDescent="0.25">
      <c r="A965" t="s">
        <v>24</v>
      </c>
      <c r="B965">
        <v>1680</v>
      </c>
      <c r="C965">
        <v>201</v>
      </c>
      <c r="D965" t="s">
        <v>3450</v>
      </c>
      <c r="E965" t="s">
        <v>1164</v>
      </c>
      <c r="F965" t="s">
        <v>3451</v>
      </c>
      <c r="G965" t="s">
        <v>3452</v>
      </c>
      <c r="H965" t="s">
        <v>3450</v>
      </c>
      <c r="I965" t="s">
        <v>74</v>
      </c>
      <c r="K965" t="s">
        <v>3010</v>
      </c>
      <c r="M965" t="s">
        <v>3453</v>
      </c>
      <c r="O965" t="s">
        <v>912</v>
      </c>
      <c r="Q965">
        <v>38160</v>
      </c>
      <c r="S965" t="s">
        <v>3013</v>
      </c>
      <c r="W965" t="s">
        <v>3013</v>
      </c>
    </row>
    <row r="966" spans="1:24" x14ac:dyDescent="0.25">
      <c r="A966" t="s">
        <v>24</v>
      </c>
      <c r="B966">
        <v>1681</v>
      </c>
      <c r="C966">
        <v>132</v>
      </c>
      <c r="D966" t="s">
        <v>3450</v>
      </c>
      <c r="E966" t="s">
        <v>1164</v>
      </c>
      <c r="F966" t="s">
        <v>3451</v>
      </c>
      <c r="G966" t="s">
        <v>3452</v>
      </c>
      <c r="H966" t="s">
        <v>3450</v>
      </c>
      <c r="I966" t="s">
        <v>74</v>
      </c>
      <c r="K966" t="s">
        <v>3010</v>
      </c>
      <c r="M966" t="s">
        <v>3454</v>
      </c>
      <c r="O966" t="s">
        <v>3455</v>
      </c>
      <c r="Q966">
        <v>38264</v>
      </c>
      <c r="S966" t="s">
        <v>3013</v>
      </c>
      <c r="T966" t="s">
        <v>3013</v>
      </c>
      <c r="W966" t="s">
        <v>3013</v>
      </c>
    </row>
    <row r="967" spans="1:24" x14ac:dyDescent="0.25">
      <c r="A967" t="s">
        <v>24</v>
      </c>
      <c r="B967">
        <v>1682</v>
      </c>
      <c r="C967">
        <v>142</v>
      </c>
      <c r="D967" t="s">
        <v>3450</v>
      </c>
      <c r="E967" t="s">
        <v>1164</v>
      </c>
      <c r="F967" t="s">
        <v>3451</v>
      </c>
      <c r="G967" t="s">
        <v>3452</v>
      </c>
      <c r="H967" t="s">
        <v>3450</v>
      </c>
      <c r="I967" t="s">
        <v>74</v>
      </c>
      <c r="K967" t="s">
        <v>3010</v>
      </c>
      <c r="M967" t="s">
        <v>3456</v>
      </c>
      <c r="O967" t="s">
        <v>1672</v>
      </c>
      <c r="Q967">
        <v>38249</v>
      </c>
      <c r="S967" t="s">
        <v>3013</v>
      </c>
      <c r="T967" t="s">
        <v>3013</v>
      </c>
      <c r="W967" t="s">
        <v>3013</v>
      </c>
      <c r="X967" t="s">
        <v>3457</v>
      </c>
    </row>
    <row r="968" spans="1:24" x14ac:dyDescent="0.25">
      <c r="A968" t="s">
        <v>24</v>
      </c>
      <c r="B968">
        <v>1683</v>
      </c>
      <c r="C968">
        <v>77</v>
      </c>
      <c r="D968" t="s">
        <v>3458</v>
      </c>
      <c r="E968" t="s">
        <v>1164</v>
      </c>
      <c r="F968" t="s">
        <v>2973</v>
      </c>
      <c r="G968" t="s">
        <v>3459</v>
      </c>
      <c r="H968" t="s">
        <v>3458</v>
      </c>
      <c r="I968" t="s">
        <v>74</v>
      </c>
      <c r="K968" t="s">
        <v>3017</v>
      </c>
      <c r="M968" t="s">
        <v>3460</v>
      </c>
      <c r="O968" t="s">
        <v>3461</v>
      </c>
      <c r="Q968">
        <v>38116</v>
      </c>
      <c r="S968" t="s">
        <v>3013</v>
      </c>
      <c r="T968" t="s">
        <v>3013</v>
      </c>
      <c r="W968" t="s">
        <v>3013</v>
      </c>
    </row>
    <row r="969" spans="1:24" x14ac:dyDescent="0.25">
      <c r="A969" t="s">
        <v>24</v>
      </c>
      <c r="B969">
        <v>1684</v>
      </c>
      <c r="C969">
        <v>5</v>
      </c>
      <c r="D969" t="s">
        <v>3458</v>
      </c>
      <c r="E969" t="s">
        <v>1164</v>
      </c>
      <c r="F969" t="s">
        <v>2973</v>
      </c>
      <c r="G969" t="s">
        <v>3459</v>
      </c>
      <c r="H969" t="s">
        <v>3458</v>
      </c>
      <c r="I969" t="s">
        <v>74</v>
      </c>
      <c r="K969" t="s">
        <v>3017</v>
      </c>
      <c r="L969" t="s">
        <v>3025</v>
      </c>
      <c r="O969" t="s">
        <v>912</v>
      </c>
      <c r="Q969">
        <v>38582</v>
      </c>
      <c r="S969" t="s">
        <v>3013</v>
      </c>
      <c r="T969" t="s">
        <v>3013</v>
      </c>
      <c r="W969" t="s">
        <v>3013</v>
      </c>
    </row>
    <row r="970" spans="1:24" x14ac:dyDescent="0.25">
      <c r="A970" t="s">
        <v>24</v>
      </c>
      <c r="B970">
        <v>1685</v>
      </c>
      <c r="C970">
        <v>131</v>
      </c>
      <c r="D970" t="s">
        <v>3462</v>
      </c>
      <c r="E970" t="s">
        <v>1164</v>
      </c>
      <c r="F970" t="s">
        <v>3463</v>
      </c>
      <c r="G970" t="s">
        <v>3464</v>
      </c>
      <c r="H970" t="s">
        <v>3462</v>
      </c>
      <c r="I970" t="s">
        <v>74</v>
      </c>
      <c r="K970" t="s">
        <v>3010</v>
      </c>
      <c r="M970" t="s">
        <v>3465</v>
      </c>
      <c r="O970" t="s">
        <v>3071</v>
      </c>
      <c r="Q970">
        <v>38159</v>
      </c>
      <c r="S970" t="s">
        <v>3153</v>
      </c>
      <c r="T970" t="s">
        <v>3013</v>
      </c>
      <c r="W970" t="s">
        <v>3013</v>
      </c>
    </row>
    <row r="971" spans="1:24" x14ac:dyDescent="0.25">
      <c r="A971" t="s">
        <v>24</v>
      </c>
      <c r="B971">
        <v>1686</v>
      </c>
      <c r="C971">
        <v>55</v>
      </c>
      <c r="D971" t="s">
        <v>3462</v>
      </c>
      <c r="E971" t="s">
        <v>1164</v>
      </c>
      <c r="F971" t="s">
        <v>3463</v>
      </c>
      <c r="G971" t="s">
        <v>3464</v>
      </c>
      <c r="H971" t="s">
        <v>3462</v>
      </c>
      <c r="I971" t="s">
        <v>74</v>
      </c>
      <c r="K971" t="s">
        <v>3017</v>
      </c>
      <c r="M971" t="s">
        <v>3466</v>
      </c>
      <c r="O971" t="s">
        <v>3209</v>
      </c>
      <c r="Q971">
        <v>38582</v>
      </c>
      <c r="S971" t="s">
        <v>3013</v>
      </c>
      <c r="T971" t="s">
        <v>3013</v>
      </c>
      <c r="W971" t="s">
        <v>3013</v>
      </c>
    </row>
    <row r="972" spans="1:24" x14ac:dyDescent="0.25">
      <c r="A972" t="s">
        <v>24</v>
      </c>
      <c r="B972">
        <v>1687</v>
      </c>
      <c r="C972">
        <v>43</v>
      </c>
      <c r="D972" t="s">
        <v>3467</v>
      </c>
      <c r="E972" t="s">
        <v>232</v>
      </c>
      <c r="F972" t="s">
        <v>237</v>
      </c>
      <c r="G972" t="s">
        <v>3468</v>
      </c>
      <c r="H972" t="s">
        <v>3469</v>
      </c>
      <c r="I972" t="s">
        <v>74</v>
      </c>
      <c r="K972" t="s">
        <v>3017</v>
      </c>
      <c r="L972" t="s">
        <v>3025</v>
      </c>
      <c r="O972" t="s">
        <v>912</v>
      </c>
      <c r="Q972">
        <v>38590</v>
      </c>
      <c r="S972" t="s">
        <v>3013</v>
      </c>
      <c r="T972" t="s">
        <v>3013</v>
      </c>
      <c r="U972" t="s">
        <v>3020</v>
      </c>
      <c r="W972" t="s">
        <v>3013</v>
      </c>
    </row>
    <row r="973" spans="1:24" x14ac:dyDescent="0.25">
      <c r="A973" t="s">
        <v>24</v>
      </c>
      <c r="B973">
        <v>1688</v>
      </c>
      <c r="C973">
        <v>269</v>
      </c>
      <c r="D973" t="s">
        <v>3099</v>
      </c>
      <c r="E973" t="s">
        <v>1477</v>
      </c>
      <c r="F973" t="s">
        <v>3100</v>
      </c>
      <c r="G973" t="s">
        <v>3101</v>
      </c>
      <c r="H973" t="s">
        <v>3099</v>
      </c>
      <c r="I973" t="s">
        <v>74</v>
      </c>
      <c r="K973" t="s">
        <v>3010</v>
      </c>
      <c r="S973" t="s">
        <v>3013</v>
      </c>
      <c r="T973" t="s">
        <v>3013</v>
      </c>
      <c r="W973" t="s">
        <v>3013</v>
      </c>
    </row>
    <row r="974" spans="1:24" x14ac:dyDescent="0.25">
      <c r="A974" t="s">
        <v>24</v>
      </c>
      <c r="B974">
        <v>1689</v>
      </c>
      <c r="C974">
        <v>263</v>
      </c>
      <c r="D974" t="s">
        <v>3099</v>
      </c>
      <c r="E974" t="s">
        <v>1477</v>
      </c>
      <c r="F974" t="s">
        <v>3100</v>
      </c>
      <c r="G974" t="s">
        <v>3101</v>
      </c>
      <c r="H974" t="s">
        <v>3099</v>
      </c>
      <c r="I974" t="s">
        <v>74</v>
      </c>
      <c r="K974" t="s">
        <v>3010</v>
      </c>
      <c r="M974" t="s">
        <v>3470</v>
      </c>
      <c r="Q974">
        <v>38160</v>
      </c>
      <c r="S974" t="s">
        <v>3076</v>
      </c>
      <c r="W974" t="s">
        <v>3013</v>
      </c>
    </row>
    <row r="975" spans="1:24" x14ac:dyDescent="0.25">
      <c r="A975" t="s">
        <v>24</v>
      </c>
      <c r="B975">
        <v>1690</v>
      </c>
      <c r="D975" t="s">
        <v>3471</v>
      </c>
      <c r="E975" t="s">
        <v>3472</v>
      </c>
      <c r="F975" t="s">
        <v>59</v>
      </c>
      <c r="G975" t="s">
        <v>3473</v>
      </c>
      <c r="H975" t="s">
        <v>3471</v>
      </c>
      <c r="I975" t="s">
        <v>74</v>
      </c>
      <c r="K975" t="s">
        <v>2245</v>
      </c>
      <c r="L975" t="s">
        <v>3474</v>
      </c>
      <c r="M975" t="s">
        <v>3475</v>
      </c>
      <c r="O975" t="s">
        <v>3130</v>
      </c>
      <c r="Q975">
        <v>38495</v>
      </c>
      <c r="S975" t="s">
        <v>3013</v>
      </c>
      <c r="W975" t="s">
        <v>3013</v>
      </c>
    </row>
    <row r="976" spans="1:24" x14ac:dyDescent="0.25">
      <c r="A976" t="s">
        <v>24</v>
      </c>
      <c r="B976">
        <v>1691</v>
      </c>
      <c r="D976" t="s">
        <v>3476</v>
      </c>
      <c r="E976" t="s">
        <v>1360</v>
      </c>
      <c r="F976" t="s">
        <v>67</v>
      </c>
      <c r="H976" t="s">
        <v>3476</v>
      </c>
      <c r="I976" t="s">
        <v>74</v>
      </c>
      <c r="K976" t="s">
        <v>2245</v>
      </c>
      <c r="L976" t="s">
        <v>3474</v>
      </c>
      <c r="M976" t="s">
        <v>3475</v>
      </c>
      <c r="Q976">
        <v>38495</v>
      </c>
      <c r="S976" t="s">
        <v>3013</v>
      </c>
      <c r="W976" t="s">
        <v>3013</v>
      </c>
    </row>
    <row r="977" spans="1:23" x14ac:dyDescent="0.25">
      <c r="A977" t="s">
        <v>24</v>
      </c>
      <c r="B977">
        <v>1692</v>
      </c>
      <c r="D977" t="s">
        <v>3477</v>
      </c>
      <c r="E977" t="s">
        <v>1458</v>
      </c>
      <c r="F977" t="s">
        <v>2293</v>
      </c>
      <c r="G977" t="s">
        <v>3478</v>
      </c>
      <c r="H977" t="s">
        <v>3477</v>
      </c>
      <c r="I977" t="s">
        <v>74</v>
      </c>
      <c r="K977" t="s">
        <v>2245</v>
      </c>
      <c r="L977" t="s">
        <v>3479</v>
      </c>
      <c r="M977" t="s">
        <v>3480</v>
      </c>
      <c r="O977" t="s">
        <v>3481</v>
      </c>
      <c r="Q977">
        <v>38492</v>
      </c>
      <c r="S977" t="s">
        <v>3013</v>
      </c>
      <c r="W977" t="s">
        <v>3013</v>
      </c>
    </row>
    <row r="978" spans="1:23" x14ac:dyDescent="0.25">
      <c r="A978" t="s">
        <v>24</v>
      </c>
      <c r="B978">
        <v>1693</v>
      </c>
      <c r="D978" t="s">
        <v>1482</v>
      </c>
      <c r="E978" t="s">
        <v>26</v>
      </c>
      <c r="F978" t="s">
        <v>308</v>
      </c>
      <c r="G978" t="s">
        <v>2301</v>
      </c>
      <c r="H978" t="s">
        <v>1482</v>
      </c>
      <c r="I978" t="s">
        <v>74</v>
      </c>
      <c r="K978" t="s">
        <v>2245</v>
      </c>
      <c r="L978" t="s">
        <v>3474</v>
      </c>
      <c r="M978" t="s">
        <v>3482</v>
      </c>
      <c r="Q978">
        <v>38495</v>
      </c>
      <c r="S978" t="s">
        <v>3013</v>
      </c>
      <c r="W978" t="s">
        <v>3013</v>
      </c>
    </row>
    <row r="979" spans="1:23" x14ac:dyDescent="0.25">
      <c r="A979" t="s">
        <v>24</v>
      </c>
      <c r="B979">
        <v>1694</v>
      </c>
      <c r="D979" t="s">
        <v>3483</v>
      </c>
      <c r="E979" t="s">
        <v>26</v>
      </c>
      <c r="F979" t="s">
        <v>386</v>
      </c>
      <c r="G979" t="s">
        <v>2301</v>
      </c>
      <c r="H979" t="s">
        <v>3483</v>
      </c>
      <c r="I979" t="s">
        <v>74</v>
      </c>
      <c r="K979" t="s">
        <v>2245</v>
      </c>
      <c r="M979" t="s">
        <v>3484</v>
      </c>
      <c r="Q979">
        <v>38471</v>
      </c>
      <c r="S979" t="s">
        <v>3485</v>
      </c>
      <c r="W979" t="s">
        <v>3013</v>
      </c>
    </row>
    <row r="980" spans="1:23" x14ac:dyDescent="0.25">
      <c r="A980" t="s">
        <v>24</v>
      </c>
      <c r="B980">
        <v>1695</v>
      </c>
      <c r="D980" t="s">
        <v>3486</v>
      </c>
      <c r="E980" t="s">
        <v>26</v>
      </c>
      <c r="F980" t="s">
        <v>538</v>
      </c>
      <c r="G980" t="s">
        <v>528</v>
      </c>
      <c r="H980" t="s">
        <v>3486</v>
      </c>
      <c r="I980" t="s">
        <v>74</v>
      </c>
      <c r="K980" t="s">
        <v>2245</v>
      </c>
      <c r="M980" t="s">
        <v>3484</v>
      </c>
      <c r="O980" t="s">
        <v>3487</v>
      </c>
      <c r="Q980">
        <v>38471</v>
      </c>
      <c r="S980" t="s">
        <v>3485</v>
      </c>
      <c r="W980" t="s">
        <v>3013</v>
      </c>
    </row>
    <row r="981" spans="1:23" x14ac:dyDescent="0.25">
      <c r="A981" t="s">
        <v>24</v>
      </c>
      <c r="B981">
        <v>1696</v>
      </c>
      <c r="D981" t="s">
        <v>3140</v>
      </c>
      <c r="E981" t="s">
        <v>26</v>
      </c>
      <c r="F981" t="s">
        <v>564</v>
      </c>
      <c r="G981" t="s">
        <v>3141</v>
      </c>
      <c r="H981" t="s">
        <v>3140</v>
      </c>
      <c r="I981" t="s">
        <v>74</v>
      </c>
      <c r="K981" t="s">
        <v>2245</v>
      </c>
      <c r="L981" t="s">
        <v>3474</v>
      </c>
      <c r="M981" t="s">
        <v>3482</v>
      </c>
      <c r="Q981">
        <v>38495</v>
      </c>
      <c r="S981" t="s">
        <v>3013</v>
      </c>
      <c r="W981" t="s">
        <v>3013</v>
      </c>
    </row>
    <row r="982" spans="1:23" x14ac:dyDescent="0.25">
      <c r="A982" t="s">
        <v>24</v>
      </c>
      <c r="B982">
        <v>1697</v>
      </c>
      <c r="D982" t="s">
        <v>3145</v>
      </c>
      <c r="E982" t="s">
        <v>26</v>
      </c>
      <c r="F982" t="s">
        <v>578</v>
      </c>
      <c r="G982" t="s">
        <v>3146</v>
      </c>
      <c r="H982" t="s">
        <v>3145</v>
      </c>
      <c r="I982" t="s">
        <v>74</v>
      </c>
      <c r="K982" t="s">
        <v>3017</v>
      </c>
      <c r="M982" t="s">
        <v>3236</v>
      </c>
      <c r="Q982">
        <v>38550</v>
      </c>
      <c r="S982" t="s">
        <v>3013</v>
      </c>
      <c r="W982" t="s">
        <v>3013</v>
      </c>
    </row>
    <row r="983" spans="1:23" x14ac:dyDescent="0.25">
      <c r="A983" t="s">
        <v>24</v>
      </c>
      <c r="B983">
        <v>1698</v>
      </c>
      <c r="D983" t="s">
        <v>3150</v>
      </c>
      <c r="E983" t="s">
        <v>26</v>
      </c>
      <c r="F983" t="s">
        <v>618</v>
      </c>
      <c r="G983" t="s">
        <v>3151</v>
      </c>
      <c r="H983" t="s">
        <v>3150</v>
      </c>
      <c r="I983" t="s">
        <v>74</v>
      </c>
      <c r="K983" t="s">
        <v>2245</v>
      </c>
      <c r="M983" t="s">
        <v>3484</v>
      </c>
      <c r="Q983">
        <v>38471</v>
      </c>
      <c r="S983" t="s">
        <v>3485</v>
      </c>
      <c r="T983" t="s">
        <v>3485</v>
      </c>
      <c r="W983" t="s">
        <v>3013</v>
      </c>
    </row>
    <row r="984" spans="1:23" x14ac:dyDescent="0.25">
      <c r="A984" t="s">
        <v>24</v>
      </c>
      <c r="B984">
        <v>1699</v>
      </c>
      <c r="D984" t="s">
        <v>3488</v>
      </c>
      <c r="E984" t="s">
        <v>26</v>
      </c>
      <c r="F984" t="s">
        <v>765</v>
      </c>
      <c r="G984" t="s">
        <v>3489</v>
      </c>
      <c r="H984" t="s">
        <v>3488</v>
      </c>
      <c r="I984" t="s">
        <v>74</v>
      </c>
      <c r="K984" t="s">
        <v>2245</v>
      </c>
      <c r="M984" t="s">
        <v>3484</v>
      </c>
      <c r="O984" t="s">
        <v>3487</v>
      </c>
      <c r="Q984">
        <v>38471</v>
      </c>
      <c r="S984" t="s">
        <v>3485</v>
      </c>
      <c r="W984" t="s">
        <v>3013</v>
      </c>
    </row>
    <row r="985" spans="1:23" x14ac:dyDescent="0.25">
      <c r="A985" t="s">
        <v>24</v>
      </c>
      <c r="B985">
        <v>1700</v>
      </c>
      <c r="D985" t="s">
        <v>3315</v>
      </c>
      <c r="E985" t="s">
        <v>2668</v>
      </c>
      <c r="F985" t="s">
        <v>2669</v>
      </c>
      <c r="G985" t="s">
        <v>2670</v>
      </c>
      <c r="H985" t="s">
        <v>3315</v>
      </c>
      <c r="I985" t="s">
        <v>74</v>
      </c>
      <c r="K985" t="s">
        <v>2245</v>
      </c>
      <c r="M985" t="s">
        <v>3484</v>
      </c>
      <c r="Q985">
        <v>38471</v>
      </c>
      <c r="S985" t="s">
        <v>3485</v>
      </c>
      <c r="T985" t="s">
        <v>789</v>
      </c>
      <c r="W985" t="s">
        <v>3013</v>
      </c>
    </row>
    <row r="986" spans="1:23" x14ac:dyDescent="0.25">
      <c r="A986" t="s">
        <v>24</v>
      </c>
      <c r="B986">
        <v>1701</v>
      </c>
      <c r="D986" t="s">
        <v>3490</v>
      </c>
      <c r="E986" t="s">
        <v>26</v>
      </c>
      <c r="F986" t="s">
        <v>67</v>
      </c>
      <c r="H986" t="s">
        <v>3490</v>
      </c>
      <c r="I986" t="s">
        <v>74</v>
      </c>
      <c r="K986" t="s">
        <v>2245</v>
      </c>
      <c r="L986" t="s">
        <v>3479</v>
      </c>
      <c r="M986" t="s">
        <v>3491</v>
      </c>
      <c r="Q986">
        <v>38492</v>
      </c>
      <c r="S986" t="s">
        <v>3013</v>
      </c>
      <c r="W986" t="s">
        <v>3013</v>
      </c>
    </row>
    <row r="987" spans="1:23" x14ac:dyDescent="0.25">
      <c r="A987" t="s">
        <v>24</v>
      </c>
      <c r="B987">
        <v>1702</v>
      </c>
      <c r="C987">
        <v>120</v>
      </c>
      <c r="D987" t="s">
        <v>3055</v>
      </c>
      <c r="E987" t="s">
        <v>1458</v>
      </c>
      <c r="F987" t="s">
        <v>3056</v>
      </c>
      <c r="G987" t="s">
        <v>3057</v>
      </c>
      <c r="H987" t="s">
        <v>3055</v>
      </c>
      <c r="I987" t="s">
        <v>934</v>
      </c>
      <c r="K987" t="s">
        <v>3492</v>
      </c>
      <c r="M987" t="s">
        <v>3493</v>
      </c>
      <c r="N987" t="s">
        <v>3494</v>
      </c>
      <c r="Q987">
        <v>38598</v>
      </c>
      <c r="S987" t="s">
        <v>3013</v>
      </c>
      <c r="T987" t="s">
        <v>3020</v>
      </c>
      <c r="U987" t="s">
        <v>3020</v>
      </c>
      <c r="W987" t="s">
        <v>3013</v>
      </c>
    </row>
    <row r="988" spans="1:23" x14ac:dyDescent="0.25">
      <c r="A988" t="s">
        <v>24</v>
      </c>
      <c r="B988">
        <v>1703</v>
      </c>
      <c r="D988" t="s">
        <v>3495</v>
      </c>
      <c r="E988" t="s">
        <v>818</v>
      </c>
      <c r="F988" t="s">
        <v>1619</v>
      </c>
      <c r="G988" t="s">
        <v>3496</v>
      </c>
      <c r="H988" t="s">
        <v>3495</v>
      </c>
      <c r="I988" t="s">
        <v>74</v>
      </c>
      <c r="K988" t="s">
        <v>2565</v>
      </c>
      <c r="L988" t="s">
        <v>3497</v>
      </c>
      <c r="M988" t="s">
        <v>3498</v>
      </c>
      <c r="Q988">
        <v>38494</v>
      </c>
      <c r="S988" t="s">
        <v>3013</v>
      </c>
      <c r="T988" t="s">
        <v>3020</v>
      </c>
      <c r="U988" t="s">
        <v>3020</v>
      </c>
      <c r="W988" t="s">
        <v>3013</v>
      </c>
    </row>
    <row r="989" spans="1:23" x14ac:dyDescent="0.25">
      <c r="A989" t="s">
        <v>24</v>
      </c>
      <c r="B989">
        <v>1704</v>
      </c>
      <c r="D989" t="s">
        <v>3499</v>
      </c>
      <c r="E989" t="s">
        <v>818</v>
      </c>
      <c r="F989" t="s">
        <v>3500</v>
      </c>
      <c r="G989" t="s">
        <v>837</v>
      </c>
      <c r="H989" t="s">
        <v>3499</v>
      </c>
      <c r="I989" t="s">
        <v>74</v>
      </c>
      <c r="K989" t="s">
        <v>2245</v>
      </c>
      <c r="L989" t="s">
        <v>3479</v>
      </c>
      <c r="M989" t="s">
        <v>3501</v>
      </c>
      <c r="Q989">
        <v>38492</v>
      </c>
      <c r="S989" t="s">
        <v>3013</v>
      </c>
      <c r="W989" t="s">
        <v>3013</v>
      </c>
    </row>
    <row r="990" spans="1:23" x14ac:dyDescent="0.25">
      <c r="A990" t="s">
        <v>24</v>
      </c>
      <c r="B990">
        <v>1705</v>
      </c>
      <c r="D990" t="s">
        <v>842</v>
      </c>
      <c r="E990" t="s">
        <v>818</v>
      </c>
      <c r="F990" t="s">
        <v>1853</v>
      </c>
      <c r="G990" t="s">
        <v>3502</v>
      </c>
      <c r="H990" t="s">
        <v>842</v>
      </c>
      <c r="I990" t="s">
        <v>74</v>
      </c>
      <c r="K990" t="s">
        <v>2245</v>
      </c>
      <c r="L990" t="s">
        <v>3479</v>
      </c>
      <c r="M990" t="s">
        <v>3503</v>
      </c>
      <c r="O990" t="s">
        <v>3481</v>
      </c>
      <c r="Q990">
        <v>38492</v>
      </c>
      <c r="S990" t="s">
        <v>3013</v>
      </c>
      <c r="T990" t="s">
        <v>3020</v>
      </c>
      <c r="U990" t="s">
        <v>3020</v>
      </c>
      <c r="W990" t="s">
        <v>3013</v>
      </c>
    </row>
    <row r="991" spans="1:23" x14ac:dyDescent="0.25">
      <c r="A991" t="s">
        <v>24</v>
      </c>
      <c r="B991">
        <v>1706</v>
      </c>
      <c r="D991" t="s">
        <v>3504</v>
      </c>
      <c r="E991" t="s">
        <v>847</v>
      </c>
      <c r="F991" t="s">
        <v>3505</v>
      </c>
      <c r="G991" t="s">
        <v>89</v>
      </c>
      <c r="H991" t="s">
        <v>3504</v>
      </c>
      <c r="I991" t="s">
        <v>74</v>
      </c>
      <c r="K991" t="s">
        <v>3017</v>
      </c>
      <c r="M991" t="s">
        <v>3506</v>
      </c>
      <c r="O991" t="s">
        <v>3132</v>
      </c>
      <c r="Q991">
        <v>38116</v>
      </c>
      <c r="S991" t="s">
        <v>3013</v>
      </c>
      <c r="W991" t="s">
        <v>3013</v>
      </c>
    </row>
    <row r="992" spans="1:23" x14ac:dyDescent="0.25">
      <c r="A992" t="s">
        <v>24</v>
      </c>
      <c r="B992">
        <v>1707</v>
      </c>
      <c r="D992" t="s">
        <v>897</v>
      </c>
      <c r="E992" t="s">
        <v>890</v>
      </c>
      <c r="F992" t="s">
        <v>891</v>
      </c>
      <c r="G992" t="s">
        <v>892</v>
      </c>
      <c r="H992" t="s">
        <v>897</v>
      </c>
      <c r="I992" t="s">
        <v>74</v>
      </c>
      <c r="K992" t="s">
        <v>3017</v>
      </c>
      <c r="M992" t="s">
        <v>3507</v>
      </c>
      <c r="Q992">
        <v>38508</v>
      </c>
      <c r="S992" t="s">
        <v>3013</v>
      </c>
      <c r="W992" t="s">
        <v>3013</v>
      </c>
    </row>
    <row r="993" spans="1:24" x14ac:dyDescent="0.25">
      <c r="A993" t="s">
        <v>24</v>
      </c>
      <c r="B993">
        <v>1708</v>
      </c>
      <c r="D993" t="s">
        <v>5981</v>
      </c>
      <c r="E993" t="s">
        <v>3508</v>
      </c>
      <c r="F993" t="s">
        <v>3509</v>
      </c>
      <c r="G993" t="s">
        <v>3510</v>
      </c>
      <c r="H993" t="s">
        <v>3511</v>
      </c>
      <c r="I993" t="s">
        <v>74</v>
      </c>
      <c r="K993" t="s">
        <v>2245</v>
      </c>
      <c r="M993" t="s">
        <v>3512</v>
      </c>
      <c r="Q993">
        <v>38496</v>
      </c>
      <c r="S993" t="s">
        <v>3013</v>
      </c>
      <c r="W993" t="s">
        <v>3013</v>
      </c>
    </row>
    <row r="994" spans="1:24" x14ac:dyDescent="0.25">
      <c r="A994" t="s">
        <v>24</v>
      </c>
      <c r="B994">
        <v>1709</v>
      </c>
      <c r="D994" t="s">
        <v>4399</v>
      </c>
      <c r="E994" t="s">
        <v>3298</v>
      </c>
      <c r="F994" t="s">
        <v>3299</v>
      </c>
      <c r="G994" t="s">
        <v>3300</v>
      </c>
      <c r="H994" t="s">
        <v>3301</v>
      </c>
      <c r="I994" t="s">
        <v>74</v>
      </c>
      <c r="K994" t="s">
        <v>3017</v>
      </c>
      <c r="M994" t="s">
        <v>3236</v>
      </c>
      <c r="O994" t="s">
        <v>3513</v>
      </c>
      <c r="Q994">
        <v>38550</v>
      </c>
      <c r="S994" t="s">
        <v>3013</v>
      </c>
      <c r="W994" t="s">
        <v>3013</v>
      </c>
    </row>
    <row r="995" spans="1:24" x14ac:dyDescent="0.25">
      <c r="A995" t="s">
        <v>24</v>
      </c>
      <c r="B995">
        <v>1710</v>
      </c>
      <c r="D995" t="s">
        <v>5982</v>
      </c>
      <c r="E995" t="s">
        <v>2829</v>
      </c>
      <c r="F995" t="s">
        <v>2830</v>
      </c>
      <c r="G995" t="s">
        <v>3514</v>
      </c>
      <c r="H995" t="s">
        <v>3515</v>
      </c>
      <c r="I995" t="s">
        <v>74</v>
      </c>
      <c r="K995" t="s">
        <v>2245</v>
      </c>
      <c r="M995" t="s">
        <v>3512</v>
      </c>
      <c r="O995" t="s">
        <v>3461</v>
      </c>
      <c r="Q995">
        <v>38496</v>
      </c>
      <c r="S995" t="s">
        <v>3013</v>
      </c>
      <c r="W995" t="s">
        <v>3013</v>
      </c>
    </row>
    <row r="996" spans="1:24" x14ac:dyDescent="0.25">
      <c r="A996" t="s">
        <v>24</v>
      </c>
      <c r="B996">
        <v>1711</v>
      </c>
      <c r="D996" t="s">
        <v>2684</v>
      </c>
      <c r="E996" t="s">
        <v>926</v>
      </c>
      <c r="F996" t="s">
        <v>938</v>
      </c>
      <c r="G996" t="s">
        <v>2750</v>
      </c>
      <c r="H996" t="s">
        <v>2684</v>
      </c>
      <c r="I996" t="s">
        <v>74</v>
      </c>
      <c r="K996" t="s">
        <v>2245</v>
      </c>
      <c r="L996" t="s">
        <v>3474</v>
      </c>
      <c r="M996" t="s">
        <v>3516</v>
      </c>
      <c r="Q996">
        <v>38495</v>
      </c>
      <c r="S996" t="s">
        <v>3013</v>
      </c>
      <c r="W996" t="s">
        <v>3013</v>
      </c>
    </row>
    <row r="997" spans="1:24" x14ac:dyDescent="0.25">
      <c r="A997" t="s">
        <v>24</v>
      </c>
      <c r="B997">
        <v>1712</v>
      </c>
      <c r="D997" t="s">
        <v>3517</v>
      </c>
      <c r="E997" t="s">
        <v>926</v>
      </c>
      <c r="F997" t="s">
        <v>3518</v>
      </c>
      <c r="G997" t="s">
        <v>3519</v>
      </c>
      <c r="H997" t="s">
        <v>3517</v>
      </c>
      <c r="I997" t="s">
        <v>74</v>
      </c>
      <c r="K997" t="s">
        <v>2245</v>
      </c>
      <c r="L997" t="s">
        <v>3474</v>
      </c>
      <c r="M997" t="s">
        <v>3516</v>
      </c>
      <c r="Q997">
        <v>38495</v>
      </c>
      <c r="S997" t="s">
        <v>3013</v>
      </c>
      <c r="W997" t="s">
        <v>3013</v>
      </c>
    </row>
    <row r="998" spans="1:24" x14ac:dyDescent="0.25">
      <c r="A998" t="s">
        <v>24</v>
      </c>
      <c r="B998">
        <v>1713</v>
      </c>
      <c r="D998" t="s">
        <v>3520</v>
      </c>
      <c r="E998" t="s">
        <v>1002</v>
      </c>
      <c r="F998" t="s">
        <v>3521</v>
      </c>
      <c r="G998" t="s">
        <v>3522</v>
      </c>
      <c r="H998" t="s">
        <v>3520</v>
      </c>
      <c r="I998" t="s">
        <v>74</v>
      </c>
      <c r="K998" t="s">
        <v>2245</v>
      </c>
      <c r="M998" t="s">
        <v>3512</v>
      </c>
      <c r="O998" t="s">
        <v>3461</v>
      </c>
      <c r="Q998">
        <v>38496</v>
      </c>
      <c r="S998" t="s">
        <v>3013</v>
      </c>
      <c r="W998" t="s">
        <v>3013</v>
      </c>
    </row>
    <row r="999" spans="1:24" x14ac:dyDescent="0.25">
      <c r="A999" t="s">
        <v>24</v>
      </c>
      <c r="B999">
        <v>1714</v>
      </c>
      <c r="D999" t="s">
        <v>3523</v>
      </c>
      <c r="E999" t="s">
        <v>1002</v>
      </c>
      <c r="F999" t="s">
        <v>3524</v>
      </c>
      <c r="G999" t="s">
        <v>3525</v>
      </c>
      <c r="H999" t="s">
        <v>3523</v>
      </c>
      <c r="I999" t="s">
        <v>74</v>
      </c>
      <c r="K999" t="s">
        <v>2245</v>
      </c>
      <c r="M999" t="s">
        <v>3512</v>
      </c>
      <c r="Q999">
        <v>38496</v>
      </c>
      <c r="S999" t="s">
        <v>3013</v>
      </c>
      <c r="W999" t="s">
        <v>3013</v>
      </c>
    </row>
    <row r="1000" spans="1:24" x14ac:dyDescent="0.25">
      <c r="A1000" t="s">
        <v>24</v>
      </c>
      <c r="B1000">
        <v>1715</v>
      </c>
      <c r="D1000" t="s">
        <v>3364</v>
      </c>
      <c r="E1000" t="s">
        <v>3347</v>
      </c>
      <c r="F1000" t="s">
        <v>3365</v>
      </c>
      <c r="G1000" t="s">
        <v>3366</v>
      </c>
      <c r="H1000" t="s">
        <v>3364</v>
      </c>
      <c r="I1000" t="s">
        <v>74</v>
      </c>
      <c r="K1000" t="s">
        <v>2245</v>
      </c>
      <c r="M1000" t="s">
        <v>3526</v>
      </c>
      <c r="Q1000">
        <v>38492</v>
      </c>
      <c r="S1000" t="s">
        <v>3013</v>
      </c>
      <c r="W1000" t="s">
        <v>3013</v>
      </c>
    </row>
    <row r="1001" spans="1:24" x14ac:dyDescent="0.25">
      <c r="A1001" t="s">
        <v>24</v>
      </c>
      <c r="B1001">
        <v>1716</v>
      </c>
      <c r="D1001" t="s">
        <v>3527</v>
      </c>
      <c r="E1001" t="s">
        <v>1022</v>
      </c>
      <c r="F1001" t="s">
        <v>1290</v>
      </c>
      <c r="G1001" t="s">
        <v>89</v>
      </c>
      <c r="H1001" t="s">
        <v>3527</v>
      </c>
      <c r="I1001" t="s">
        <v>74</v>
      </c>
      <c r="K1001" t="s">
        <v>2245</v>
      </c>
      <c r="M1001" t="s">
        <v>3528</v>
      </c>
      <c r="Q1001">
        <v>38493</v>
      </c>
      <c r="S1001" t="s">
        <v>3013</v>
      </c>
      <c r="W1001" t="s">
        <v>3013</v>
      </c>
    </row>
    <row r="1002" spans="1:24" x14ac:dyDescent="0.25">
      <c r="A1002" t="s">
        <v>24</v>
      </c>
      <c r="B1002">
        <v>1717</v>
      </c>
      <c r="D1002" t="s">
        <v>3529</v>
      </c>
      <c r="E1002" t="s">
        <v>1061</v>
      </c>
      <c r="F1002" t="s">
        <v>3530</v>
      </c>
      <c r="G1002" t="s">
        <v>3531</v>
      </c>
      <c r="H1002" t="s">
        <v>3529</v>
      </c>
      <c r="I1002" t="s">
        <v>74</v>
      </c>
      <c r="K1002" t="s">
        <v>2245</v>
      </c>
      <c r="M1002" t="s">
        <v>3484</v>
      </c>
      <c r="Q1002">
        <v>38471</v>
      </c>
      <c r="S1002" t="s">
        <v>3485</v>
      </c>
      <c r="T1002" t="s">
        <v>3485</v>
      </c>
      <c r="W1002" t="s">
        <v>3013</v>
      </c>
    </row>
    <row r="1003" spans="1:24" x14ac:dyDescent="0.25">
      <c r="A1003" t="s">
        <v>24</v>
      </c>
      <c r="B1003">
        <v>1718</v>
      </c>
      <c r="D1003" t="s">
        <v>3532</v>
      </c>
      <c r="E1003" t="s">
        <v>3533</v>
      </c>
      <c r="F1003" t="s">
        <v>3534</v>
      </c>
      <c r="G1003" t="s">
        <v>3535</v>
      </c>
      <c r="H1003" t="s">
        <v>3532</v>
      </c>
      <c r="I1003" t="s">
        <v>74</v>
      </c>
      <c r="K1003" t="s">
        <v>3010</v>
      </c>
      <c r="Q1003">
        <v>38231</v>
      </c>
      <c r="S1003" t="s">
        <v>3189</v>
      </c>
      <c r="W1003" t="s">
        <v>3013</v>
      </c>
    </row>
    <row r="1004" spans="1:24" x14ac:dyDescent="0.25">
      <c r="A1004" t="s">
        <v>24</v>
      </c>
      <c r="B1004">
        <v>1719</v>
      </c>
      <c r="D1004" t="s">
        <v>3536</v>
      </c>
      <c r="E1004" t="s">
        <v>1152</v>
      </c>
      <c r="F1004" t="s">
        <v>3537</v>
      </c>
      <c r="G1004" t="s">
        <v>421</v>
      </c>
      <c r="H1004" t="s">
        <v>3536</v>
      </c>
      <c r="I1004" t="s">
        <v>74</v>
      </c>
      <c r="K1004" t="s">
        <v>2245</v>
      </c>
      <c r="L1004" t="s">
        <v>3479</v>
      </c>
      <c r="M1004" t="s">
        <v>3538</v>
      </c>
      <c r="Q1004">
        <v>38492</v>
      </c>
      <c r="S1004" t="s">
        <v>3013</v>
      </c>
      <c r="W1004" t="s">
        <v>3013</v>
      </c>
      <c r="X1004" t="s">
        <v>5983</v>
      </c>
    </row>
    <row r="1005" spans="1:24" x14ac:dyDescent="0.25">
      <c r="A1005" t="s">
        <v>24</v>
      </c>
      <c r="B1005">
        <v>1720</v>
      </c>
      <c r="D1005" t="s">
        <v>3536</v>
      </c>
      <c r="E1005" t="s">
        <v>1152</v>
      </c>
      <c r="F1005" t="s">
        <v>3537</v>
      </c>
      <c r="G1005" t="s">
        <v>421</v>
      </c>
      <c r="H1005" t="s">
        <v>3536</v>
      </c>
      <c r="I1005" t="s">
        <v>74</v>
      </c>
      <c r="K1005" t="s">
        <v>2245</v>
      </c>
      <c r="L1005" t="s">
        <v>3497</v>
      </c>
      <c r="M1005" t="s">
        <v>3498</v>
      </c>
      <c r="Q1005">
        <v>38494</v>
      </c>
      <c r="S1005" t="s">
        <v>3013</v>
      </c>
      <c r="W1005" t="s">
        <v>3013</v>
      </c>
    </row>
    <row r="1006" spans="1:24" x14ac:dyDescent="0.25">
      <c r="A1006" t="s">
        <v>24</v>
      </c>
      <c r="B1006">
        <v>1721</v>
      </c>
      <c r="D1006" t="s">
        <v>3539</v>
      </c>
      <c r="E1006" t="s">
        <v>1223</v>
      </c>
      <c r="F1006" t="s">
        <v>3540</v>
      </c>
      <c r="G1006" t="s">
        <v>3541</v>
      </c>
      <c r="H1006" t="s">
        <v>3539</v>
      </c>
      <c r="I1006" t="s">
        <v>74</v>
      </c>
      <c r="J1006" t="s">
        <v>1226</v>
      </c>
      <c r="K1006" t="s">
        <v>3542</v>
      </c>
      <c r="L1006" t="s">
        <v>3543</v>
      </c>
      <c r="M1006" t="s">
        <v>3544</v>
      </c>
      <c r="N1006" t="s">
        <v>1826</v>
      </c>
      <c r="O1006" t="s">
        <v>1408</v>
      </c>
      <c r="P1006" t="s">
        <v>3545</v>
      </c>
      <c r="Q1006">
        <v>41606</v>
      </c>
      <c r="S1006" t="s">
        <v>1187</v>
      </c>
      <c r="T1006" t="s">
        <v>1188</v>
      </c>
      <c r="W1006" t="s">
        <v>1188</v>
      </c>
    </row>
    <row r="1007" spans="1:24" x14ac:dyDescent="0.25">
      <c r="A1007" t="s">
        <v>24</v>
      </c>
      <c r="B1007">
        <v>1722</v>
      </c>
      <c r="D1007" t="s">
        <v>3546</v>
      </c>
      <c r="E1007" t="s">
        <v>1268</v>
      </c>
      <c r="F1007" t="s">
        <v>3547</v>
      </c>
      <c r="G1007" t="s">
        <v>3548</v>
      </c>
      <c r="H1007" t="s">
        <v>3546</v>
      </c>
      <c r="I1007" t="s">
        <v>74</v>
      </c>
      <c r="J1007" t="s">
        <v>1804</v>
      </c>
      <c r="K1007" t="s">
        <v>3549</v>
      </c>
      <c r="L1007" t="s">
        <v>3550</v>
      </c>
      <c r="M1007" t="s">
        <v>3551</v>
      </c>
      <c r="N1007" t="s">
        <v>3552</v>
      </c>
      <c r="O1007" t="s">
        <v>3553</v>
      </c>
      <c r="P1007" t="s">
        <v>3554</v>
      </c>
      <c r="Q1007">
        <v>41586</v>
      </c>
      <c r="S1007" t="s">
        <v>1187</v>
      </c>
      <c r="T1007" t="s">
        <v>1188</v>
      </c>
      <c r="W1007" t="s">
        <v>1188</v>
      </c>
    </row>
    <row r="1008" spans="1:24" x14ac:dyDescent="0.25">
      <c r="A1008" t="s">
        <v>24</v>
      </c>
      <c r="B1008">
        <v>1723</v>
      </c>
      <c r="D1008" t="s">
        <v>2179</v>
      </c>
      <c r="E1008" t="s">
        <v>1316</v>
      </c>
      <c r="F1008" t="s">
        <v>2180</v>
      </c>
      <c r="G1008" t="s">
        <v>2181</v>
      </c>
      <c r="H1008" t="s">
        <v>2179</v>
      </c>
      <c r="I1008" t="s">
        <v>74</v>
      </c>
      <c r="J1008" t="s">
        <v>1804</v>
      </c>
      <c r="K1008" t="s">
        <v>3549</v>
      </c>
      <c r="L1008" t="s">
        <v>3550</v>
      </c>
      <c r="M1008" t="s">
        <v>3551</v>
      </c>
      <c r="N1008" t="s">
        <v>3552</v>
      </c>
      <c r="O1008" t="s">
        <v>840</v>
      </c>
      <c r="P1008" t="s">
        <v>3555</v>
      </c>
      <c r="Q1008">
        <v>41586</v>
      </c>
      <c r="S1008" t="s">
        <v>1187</v>
      </c>
      <c r="T1008" t="s">
        <v>1188</v>
      </c>
      <c r="W1008" t="s">
        <v>1188</v>
      </c>
      <c r="X1008" t="s">
        <v>3556</v>
      </c>
    </row>
    <row r="1009" spans="1:24" x14ac:dyDescent="0.25">
      <c r="A1009" t="s">
        <v>24</v>
      </c>
      <c r="B1009">
        <v>1724</v>
      </c>
      <c r="D1009" t="s">
        <v>236</v>
      </c>
      <c r="E1009" t="s">
        <v>232</v>
      </c>
      <c r="F1009" t="s">
        <v>237</v>
      </c>
      <c r="G1009" t="s">
        <v>3557</v>
      </c>
      <c r="H1009" t="s">
        <v>236</v>
      </c>
      <c r="I1009" t="s">
        <v>74</v>
      </c>
      <c r="J1009" t="s">
        <v>3558</v>
      </c>
      <c r="K1009" t="s">
        <v>3559</v>
      </c>
      <c r="L1009" t="s">
        <v>3560</v>
      </c>
      <c r="M1009" t="s">
        <v>3561</v>
      </c>
      <c r="N1009" t="s">
        <v>1764</v>
      </c>
      <c r="O1009" t="s">
        <v>1672</v>
      </c>
      <c r="P1009" t="s">
        <v>3562</v>
      </c>
      <c r="Q1009">
        <v>41100</v>
      </c>
      <c r="S1009" t="s">
        <v>1308</v>
      </c>
      <c r="T1009" t="s">
        <v>1188</v>
      </c>
      <c r="W1009" t="s">
        <v>1188</v>
      </c>
      <c r="X1009" t="s">
        <v>3563</v>
      </c>
    </row>
    <row r="1010" spans="1:24" x14ac:dyDescent="0.25">
      <c r="A1010" t="s">
        <v>24</v>
      </c>
      <c r="B1010">
        <v>1725</v>
      </c>
      <c r="D1010" t="s">
        <v>1447</v>
      </c>
      <c r="E1010" t="s">
        <v>243</v>
      </c>
      <c r="F1010" t="s">
        <v>1448</v>
      </c>
      <c r="G1010" t="s">
        <v>3564</v>
      </c>
      <c r="H1010" t="s">
        <v>1447</v>
      </c>
      <c r="I1010" t="s">
        <v>74</v>
      </c>
      <c r="J1010" t="s">
        <v>1226</v>
      </c>
      <c r="K1010" t="s">
        <v>3542</v>
      </c>
      <c r="L1010" t="s">
        <v>3565</v>
      </c>
      <c r="M1010" t="s">
        <v>3566</v>
      </c>
      <c r="N1010" t="s">
        <v>3567</v>
      </c>
      <c r="O1010" t="s">
        <v>3568</v>
      </c>
      <c r="P1010" t="s">
        <v>3569</v>
      </c>
      <c r="Q1010">
        <v>41607</v>
      </c>
      <c r="S1010" t="s">
        <v>1187</v>
      </c>
      <c r="T1010" t="s">
        <v>1188</v>
      </c>
      <c r="W1010" t="s">
        <v>1188</v>
      </c>
    </row>
    <row r="1011" spans="1:24" x14ac:dyDescent="0.25">
      <c r="A1011" t="s">
        <v>24</v>
      </c>
      <c r="B1011">
        <v>1726</v>
      </c>
      <c r="D1011" t="s">
        <v>1447</v>
      </c>
      <c r="E1011" t="s">
        <v>243</v>
      </c>
      <c r="F1011" t="s">
        <v>1448</v>
      </c>
      <c r="G1011" t="s">
        <v>3564</v>
      </c>
      <c r="H1011" t="s">
        <v>1447</v>
      </c>
      <c r="I1011" t="s">
        <v>74</v>
      </c>
      <c r="J1011" t="s">
        <v>1226</v>
      </c>
      <c r="K1011" t="s">
        <v>3542</v>
      </c>
      <c r="L1011" t="s">
        <v>3543</v>
      </c>
      <c r="M1011" t="s">
        <v>3544</v>
      </c>
      <c r="N1011" t="s">
        <v>1826</v>
      </c>
      <c r="O1011" t="s">
        <v>1408</v>
      </c>
      <c r="P1011" t="s">
        <v>3545</v>
      </c>
      <c r="Q1011">
        <v>41606</v>
      </c>
      <c r="S1011" t="s">
        <v>1187</v>
      </c>
      <c r="T1011" t="s">
        <v>1188</v>
      </c>
      <c r="W1011" t="s">
        <v>1188</v>
      </c>
      <c r="X1011" t="s">
        <v>3570</v>
      </c>
    </row>
    <row r="1012" spans="1:24" x14ac:dyDescent="0.25">
      <c r="A1012" t="s">
        <v>24</v>
      </c>
      <c r="B1012">
        <v>1727</v>
      </c>
      <c r="D1012" t="s">
        <v>1656</v>
      </c>
      <c r="E1012" t="s">
        <v>818</v>
      </c>
      <c r="F1012" t="s">
        <v>1657</v>
      </c>
      <c r="G1012" t="s">
        <v>3571</v>
      </c>
      <c r="H1012" t="s">
        <v>1656</v>
      </c>
      <c r="I1012" t="s">
        <v>74</v>
      </c>
      <c r="J1012" t="s">
        <v>1303</v>
      </c>
      <c r="K1012" t="s">
        <v>1604</v>
      </c>
      <c r="L1012" t="s">
        <v>3572</v>
      </c>
      <c r="M1012" t="s">
        <v>3573</v>
      </c>
      <c r="N1012" t="s">
        <v>1246</v>
      </c>
      <c r="O1012" t="s">
        <v>1382</v>
      </c>
      <c r="P1012" t="s">
        <v>3574</v>
      </c>
      <c r="Q1012">
        <v>41101</v>
      </c>
      <c r="S1012" t="s">
        <v>1308</v>
      </c>
      <c r="T1012" t="s">
        <v>1188</v>
      </c>
      <c r="W1012" t="s">
        <v>1188</v>
      </c>
    </row>
    <row r="1013" spans="1:24" x14ac:dyDescent="0.25">
      <c r="A1013" t="s">
        <v>24</v>
      </c>
      <c r="B1013">
        <v>1728</v>
      </c>
      <c r="D1013" t="s">
        <v>1732</v>
      </c>
      <c r="E1013" t="s">
        <v>1733</v>
      </c>
      <c r="F1013" t="s">
        <v>1734</v>
      </c>
      <c r="G1013" t="s">
        <v>3575</v>
      </c>
      <c r="H1013" t="s">
        <v>1732</v>
      </c>
      <c r="I1013" t="s">
        <v>74</v>
      </c>
      <c r="J1013" t="s">
        <v>1242</v>
      </c>
      <c r="K1013" t="s">
        <v>3576</v>
      </c>
      <c r="L1013" t="s">
        <v>3577</v>
      </c>
      <c r="M1013" t="s">
        <v>3578</v>
      </c>
      <c r="N1013" t="s">
        <v>3579</v>
      </c>
      <c r="O1013" t="s">
        <v>840</v>
      </c>
      <c r="P1013" t="s">
        <v>3580</v>
      </c>
      <c r="Q1013">
        <v>41142</v>
      </c>
      <c r="S1013" t="s">
        <v>1188</v>
      </c>
      <c r="T1013" t="s">
        <v>1188</v>
      </c>
      <c r="W1013" t="s">
        <v>1188</v>
      </c>
      <c r="X1013" t="s">
        <v>3581</v>
      </c>
    </row>
    <row r="1014" spans="1:24" x14ac:dyDescent="0.25">
      <c r="A1014" t="s">
        <v>24</v>
      </c>
      <c r="B1014">
        <v>1729</v>
      </c>
      <c r="D1014" t="s">
        <v>3582</v>
      </c>
      <c r="E1014" t="s">
        <v>1995</v>
      </c>
      <c r="F1014" t="s">
        <v>3583</v>
      </c>
      <c r="G1014" t="s">
        <v>2166</v>
      </c>
      <c r="H1014" t="s">
        <v>3582</v>
      </c>
      <c r="I1014" t="s">
        <v>74</v>
      </c>
      <c r="J1014" t="s">
        <v>1226</v>
      </c>
      <c r="K1014" t="s">
        <v>3542</v>
      </c>
      <c r="L1014" t="s">
        <v>3543</v>
      </c>
      <c r="M1014" t="s">
        <v>3544</v>
      </c>
      <c r="N1014" t="s">
        <v>1826</v>
      </c>
      <c r="O1014" t="s">
        <v>1408</v>
      </c>
      <c r="P1014" t="s">
        <v>3545</v>
      </c>
      <c r="Q1014">
        <v>41606</v>
      </c>
      <c r="S1014" t="s">
        <v>1187</v>
      </c>
      <c r="T1014" t="s">
        <v>1188</v>
      </c>
      <c r="W1014" t="s">
        <v>1188</v>
      </c>
    </row>
    <row r="1015" spans="1:24" x14ac:dyDescent="0.25">
      <c r="A1015" t="s">
        <v>24</v>
      </c>
      <c r="B1015">
        <v>1730</v>
      </c>
      <c r="D1015" t="s">
        <v>3584</v>
      </c>
      <c r="E1015" t="s">
        <v>3585</v>
      </c>
      <c r="F1015" t="s">
        <v>3586</v>
      </c>
      <c r="G1015" t="s">
        <v>3587</v>
      </c>
      <c r="H1015" t="s">
        <v>3584</v>
      </c>
      <c r="I1015" t="s">
        <v>74</v>
      </c>
      <c r="J1015" t="s">
        <v>1303</v>
      </c>
      <c r="K1015" t="s">
        <v>1604</v>
      </c>
      <c r="L1015" t="s">
        <v>3588</v>
      </c>
      <c r="M1015" t="s">
        <v>3589</v>
      </c>
      <c r="O1015" t="s">
        <v>2064</v>
      </c>
      <c r="P1015" t="s">
        <v>3590</v>
      </c>
      <c r="Q1015">
        <v>41103</v>
      </c>
      <c r="S1015" t="s">
        <v>1188</v>
      </c>
      <c r="T1015" t="s">
        <v>1188</v>
      </c>
      <c r="W1015" t="s">
        <v>1188</v>
      </c>
    </row>
    <row r="1016" spans="1:24" x14ac:dyDescent="0.25">
      <c r="A1016" t="s">
        <v>3591</v>
      </c>
      <c r="B1016">
        <v>1731</v>
      </c>
      <c r="D1016" t="s">
        <v>3592</v>
      </c>
      <c r="E1016" t="s">
        <v>3593</v>
      </c>
      <c r="F1016" t="s">
        <v>3594</v>
      </c>
      <c r="H1016" t="s">
        <v>3592</v>
      </c>
      <c r="I1016" t="s">
        <v>74</v>
      </c>
      <c r="M1016" t="s">
        <v>3595</v>
      </c>
      <c r="N1016" t="s">
        <v>3596</v>
      </c>
      <c r="P1016" t="s">
        <v>3597</v>
      </c>
      <c r="Q1016">
        <v>41439</v>
      </c>
      <c r="S1016" t="s">
        <v>3598</v>
      </c>
    </row>
    <row r="1017" spans="1:24" x14ac:dyDescent="0.25">
      <c r="A1017" t="s">
        <v>3591</v>
      </c>
      <c r="B1017">
        <v>1732</v>
      </c>
      <c r="D1017" t="s">
        <v>3592</v>
      </c>
      <c r="E1017" t="s">
        <v>3593</v>
      </c>
      <c r="F1017" t="s">
        <v>3594</v>
      </c>
      <c r="H1017" t="s">
        <v>3592</v>
      </c>
      <c r="I1017" t="s">
        <v>74</v>
      </c>
      <c r="M1017" t="s">
        <v>3599</v>
      </c>
      <c r="N1017" t="s">
        <v>3600</v>
      </c>
      <c r="P1017" t="s">
        <v>3601</v>
      </c>
      <c r="Q1017">
        <v>41453</v>
      </c>
      <c r="S1017" t="s">
        <v>3598</v>
      </c>
    </row>
    <row r="1018" spans="1:24" x14ac:dyDescent="0.25">
      <c r="A1018" t="s">
        <v>3591</v>
      </c>
      <c r="B1018">
        <v>1733</v>
      </c>
      <c r="D1018" t="s">
        <v>3592</v>
      </c>
      <c r="E1018" t="s">
        <v>3593</v>
      </c>
      <c r="F1018" t="s">
        <v>3594</v>
      </c>
      <c r="H1018" t="s">
        <v>3592</v>
      </c>
      <c r="I1018" t="s">
        <v>74</v>
      </c>
      <c r="M1018" t="s">
        <v>3599</v>
      </c>
      <c r="N1018" t="s">
        <v>3602</v>
      </c>
      <c r="P1018" t="s">
        <v>3603</v>
      </c>
      <c r="Q1018">
        <v>41453</v>
      </c>
      <c r="S1018" t="s">
        <v>3598</v>
      </c>
    </row>
    <row r="1019" spans="1:24" x14ac:dyDescent="0.25">
      <c r="A1019" t="s">
        <v>3591</v>
      </c>
      <c r="B1019">
        <v>1734</v>
      </c>
      <c r="D1019" t="s">
        <v>3592</v>
      </c>
      <c r="E1019" t="s">
        <v>3593</v>
      </c>
      <c r="F1019" t="s">
        <v>3594</v>
      </c>
      <c r="H1019" t="s">
        <v>3592</v>
      </c>
      <c r="I1019" t="s">
        <v>74</v>
      </c>
      <c r="M1019" t="s">
        <v>3599</v>
      </c>
      <c r="N1019" t="s">
        <v>3604</v>
      </c>
      <c r="P1019" t="s">
        <v>3605</v>
      </c>
      <c r="Q1019">
        <v>41453</v>
      </c>
      <c r="S1019" t="s">
        <v>3598</v>
      </c>
    </row>
    <row r="1020" spans="1:24" x14ac:dyDescent="0.25">
      <c r="A1020" t="s">
        <v>3591</v>
      </c>
      <c r="B1020">
        <v>1735</v>
      </c>
      <c r="D1020" t="s">
        <v>3592</v>
      </c>
      <c r="E1020" t="s">
        <v>3593</v>
      </c>
      <c r="F1020" t="s">
        <v>3594</v>
      </c>
      <c r="H1020" t="s">
        <v>3592</v>
      </c>
      <c r="I1020" t="s">
        <v>74</v>
      </c>
      <c r="M1020" t="s">
        <v>3599</v>
      </c>
      <c r="N1020" t="s">
        <v>3606</v>
      </c>
      <c r="P1020" t="s">
        <v>3607</v>
      </c>
      <c r="Q1020">
        <v>41453</v>
      </c>
      <c r="S1020" t="s">
        <v>3598</v>
      </c>
    </row>
    <row r="1021" spans="1:24" x14ac:dyDescent="0.25">
      <c r="A1021" t="s">
        <v>3591</v>
      </c>
      <c r="B1021">
        <v>1736</v>
      </c>
      <c r="D1021" t="s">
        <v>3592</v>
      </c>
      <c r="E1021" t="s">
        <v>3593</v>
      </c>
      <c r="F1021" t="s">
        <v>3594</v>
      </c>
      <c r="H1021" t="s">
        <v>3592</v>
      </c>
      <c r="I1021" t="s">
        <v>74</v>
      </c>
      <c r="M1021" t="s">
        <v>3608</v>
      </c>
      <c r="N1021" t="s">
        <v>3609</v>
      </c>
      <c r="P1021" t="s">
        <v>3610</v>
      </c>
      <c r="Q1021">
        <v>41516</v>
      </c>
      <c r="S1021" t="s">
        <v>3611</v>
      </c>
    </row>
    <row r="1022" spans="1:24" x14ac:dyDescent="0.25">
      <c r="A1022" t="s">
        <v>3591</v>
      </c>
      <c r="B1022">
        <v>1737</v>
      </c>
      <c r="D1022" t="s">
        <v>3592</v>
      </c>
      <c r="E1022" t="s">
        <v>3593</v>
      </c>
      <c r="F1022" t="s">
        <v>3594</v>
      </c>
      <c r="H1022" t="s">
        <v>3592</v>
      </c>
      <c r="I1022" t="s">
        <v>74</v>
      </c>
      <c r="M1022" t="s">
        <v>3612</v>
      </c>
      <c r="N1022" t="s">
        <v>3613</v>
      </c>
      <c r="P1022" t="s">
        <v>3614</v>
      </c>
      <c r="Q1022">
        <v>40719</v>
      </c>
      <c r="S1022" t="s">
        <v>3615</v>
      </c>
    </row>
    <row r="1023" spans="1:24" x14ac:dyDescent="0.25">
      <c r="A1023" t="s">
        <v>3591</v>
      </c>
      <c r="B1023">
        <v>1738</v>
      </c>
      <c r="D1023" t="s">
        <v>3592</v>
      </c>
      <c r="E1023" t="s">
        <v>3593</v>
      </c>
      <c r="F1023" t="s">
        <v>3594</v>
      </c>
      <c r="H1023" t="s">
        <v>3592</v>
      </c>
      <c r="I1023" t="s">
        <v>74</v>
      </c>
      <c r="M1023" t="s">
        <v>3616</v>
      </c>
      <c r="N1023" t="s">
        <v>3617</v>
      </c>
      <c r="P1023" t="s">
        <v>3618</v>
      </c>
      <c r="Q1023">
        <v>41453</v>
      </c>
      <c r="S1023" t="s">
        <v>3598</v>
      </c>
    </row>
    <row r="1024" spans="1:24" x14ac:dyDescent="0.25">
      <c r="A1024" t="s">
        <v>3591</v>
      </c>
      <c r="B1024">
        <v>1739</v>
      </c>
      <c r="D1024" t="s">
        <v>3592</v>
      </c>
      <c r="E1024" t="s">
        <v>3593</v>
      </c>
      <c r="F1024" t="s">
        <v>3594</v>
      </c>
      <c r="H1024" t="s">
        <v>3592</v>
      </c>
      <c r="I1024" t="s">
        <v>74</v>
      </c>
      <c r="M1024" t="s">
        <v>3619</v>
      </c>
      <c r="N1024" t="s">
        <v>1528</v>
      </c>
      <c r="P1024" t="s">
        <v>3620</v>
      </c>
      <c r="Q1024">
        <v>41524</v>
      </c>
      <c r="S1024" t="s">
        <v>3598</v>
      </c>
    </row>
    <row r="1025" spans="1:19" x14ac:dyDescent="0.25">
      <c r="A1025" t="s">
        <v>3591</v>
      </c>
      <c r="B1025">
        <v>1740</v>
      </c>
      <c r="D1025" t="s">
        <v>3592</v>
      </c>
      <c r="E1025" t="s">
        <v>3593</v>
      </c>
      <c r="F1025" t="s">
        <v>3594</v>
      </c>
      <c r="H1025" t="s">
        <v>3592</v>
      </c>
      <c r="I1025" t="s">
        <v>74</v>
      </c>
      <c r="M1025" t="s">
        <v>3621</v>
      </c>
      <c r="N1025" t="s">
        <v>3622</v>
      </c>
      <c r="P1025" t="s">
        <v>3623</v>
      </c>
      <c r="Q1025">
        <v>41525</v>
      </c>
      <c r="S1025" t="s">
        <v>3598</v>
      </c>
    </row>
    <row r="1026" spans="1:19" x14ac:dyDescent="0.25">
      <c r="A1026" t="s">
        <v>3591</v>
      </c>
      <c r="B1026">
        <v>1741</v>
      </c>
      <c r="D1026" t="s">
        <v>3624</v>
      </c>
      <c r="E1026" t="s">
        <v>3625</v>
      </c>
      <c r="F1026" t="s">
        <v>3626</v>
      </c>
      <c r="H1026" t="s">
        <v>3624</v>
      </c>
      <c r="I1026" t="s">
        <v>74</v>
      </c>
      <c r="M1026" t="s">
        <v>3627</v>
      </c>
      <c r="N1026" t="s">
        <v>3628</v>
      </c>
      <c r="P1026" t="s">
        <v>3629</v>
      </c>
      <c r="Q1026">
        <v>41532</v>
      </c>
      <c r="S1026" t="s">
        <v>3598</v>
      </c>
    </row>
    <row r="1027" spans="1:19" x14ac:dyDescent="0.25">
      <c r="A1027" t="s">
        <v>3591</v>
      </c>
      <c r="B1027">
        <v>1742</v>
      </c>
      <c r="D1027" t="s">
        <v>3624</v>
      </c>
      <c r="E1027" t="s">
        <v>3625</v>
      </c>
      <c r="F1027" t="s">
        <v>3626</v>
      </c>
      <c r="H1027" t="s">
        <v>3624</v>
      </c>
      <c r="I1027" t="s">
        <v>74</v>
      </c>
      <c r="M1027" t="s">
        <v>3595</v>
      </c>
      <c r="N1027" t="s">
        <v>3602</v>
      </c>
      <c r="P1027" t="s">
        <v>3630</v>
      </c>
      <c r="Q1027">
        <v>41532</v>
      </c>
      <c r="S1027" t="s">
        <v>3598</v>
      </c>
    </row>
    <row r="1028" spans="1:19" x14ac:dyDescent="0.25">
      <c r="A1028" t="s">
        <v>3591</v>
      </c>
      <c r="B1028">
        <v>1743</v>
      </c>
      <c r="D1028" t="s">
        <v>3631</v>
      </c>
      <c r="E1028" t="s">
        <v>3593</v>
      </c>
      <c r="F1028" t="s">
        <v>67</v>
      </c>
      <c r="H1028" t="s">
        <v>3631</v>
      </c>
      <c r="I1028" t="s">
        <v>74</v>
      </c>
      <c r="M1028" t="s">
        <v>3595</v>
      </c>
      <c r="N1028" t="s">
        <v>3602</v>
      </c>
      <c r="P1028" t="s">
        <v>3630</v>
      </c>
      <c r="Q1028">
        <v>41532</v>
      </c>
      <c r="S1028" t="s">
        <v>3598</v>
      </c>
    </row>
    <row r="1029" spans="1:19" x14ac:dyDescent="0.25">
      <c r="A1029" t="s">
        <v>3591</v>
      </c>
      <c r="B1029">
        <v>1744</v>
      </c>
      <c r="D1029" t="s">
        <v>3624</v>
      </c>
      <c r="E1029" t="s">
        <v>3625</v>
      </c>
      <c r="F1029" t="s">
        <v>3626</v>
      </c>
      <c r="H1029" t="s">
        <v>3624</v>
      </c>
      <c r="I1029" t="s">
        <v>74</v>
      </c>
      <c r="M1029" t="s">
        <v>3632</v>
      </c>
      <c r="N1029" t="s">
        <v>3633</v>
      </c>
      <c r="P1029" t="s">
        <v>3634</v>
      </c>
      <c r="Q1029">
        <v>41536</v>
      </c>
      <c r="S1029" t="s">
        <v>3598</v>
      </c>
    </row>
    <row r="1030" spans="1:19" x14ac:dyDescent="0.25">
      <c r="A1030" t="s">
        <v>3591</v>
      </c>
      <c r="B1030">
        <v>1745</v>
      </c>
      <c r="D1030" t="s">
        <v>3631</v>
      </c>
      <c r="E1030" t="s">
        <v>3593</v>
      </c>
      <c r="F1030" t="s">
        <v>67</v>
      </c>
      <c r="H1030" t="s">
        <v>3631</v>
      </c>
      <c r="I1030" t="s">
        <v>74</v>
      </c>
      <c r="M1030" t="s">
        <v>3632</v>
      </c>
      <c r="N1030" t="s">
        <v>3633</v>
      </c>
      <c r="P1030" t="s">
        <v>3634</v>
      </c>
      <c r="Q1030">
        <v>41536</v>
      </c>
      <c r="S1030" t="s">
        <v>3598</v>
      </c>
    </row>
    <row r="1031" spans="1:19" x14ac:dyDescent="0.25">
      <c r="A1031" t="s">
        <v>3591</v>
      </c>
      <c r="B1031">
        <v>1746</v>
      </c>
      <c r="D1031" t="s">
        <v>3592</v>
      </c>
      <c r="E1031" t="s">
        <v>3593</v>
      </c>
      <c r="F1031" t="s">
        <v>3594</v>
      </c>
      <c r="H1031" t="s">
        <v>3592</v>
      </c>
      <c r="I1031" t="s">
        <v>74</v>
      </c>
      <c r="M1031" t="s">
        <v>3632</v>
      </c>
      <c r="N1031" t="s">
        <v>3633</v>
      </c>
      <c r="P1031" t="s">
        <v>3634</v>
      </c>
      <c r="Q1031">
        <v>41536</v>
      </c>
      <c r="S1031" t="s">
        <v>3598</v>
      </c>
    </row>
    <row r="1032" spans="1:19" x14ac:dyDescent="0.25">
      <c r="A1032" t="s">
        <v>3591</v>
      </c>
      <c r="B1032">
        <v>1747</v>
      </c>
      <c r="D1032" t="s">
        <v>3624</v>
      </c>
      <c r="E1032" t="s">
        <v>3625</v>
      </c>
      <c r="F1032" t="s">
        <v>3626</v>
      </c>
      <c r="H1032" t="s">
        <v>3624</v>
      </c>
      <c r="I1032" t="s">
        <v>74</v>
      </c>
      <c r="M1032" t="s">
        <v>3632</v>
      </c>
      <c r="N1032" t="s">
        <v>1739</v>
      </c>
      <c r="P1032" t="s">
        <v>3635</v>
      </c>
      <c r="Q1032">
        <v>41536</v>
      </c>
      <c r="S1032" t="s">
        <v>3598</v>
      </c>
    </row>
    <row r="1033" spans="1:19" x14ac:dyDescent="0.25">
      <c r="A1033" t="s">
        <v>3591</v>
      </c>
      <c r="B1033">
        <v>1748</v>
      </c>
      <c r="D1033" t="s">
        <v>3636</v>
      </c>
      <c r="E1033" t="s">
        <v>3593</v>
      </c>
      <c r="F1033" t="s">
        <v>3637</v>
      </c>
      <c r="H1033" t="s">
        <v>3636</v>
      </c>
      <c r="I1033" t="s">
        <v>74</v>
      </c>
      <c r="M1033" t="s">
        <v>3632</v>
      </c>
      <c r="N1033" t="s">
        <v>1739</v>
      </c>
      <c r="P1033" t="s">
        <v>3635</v>
      </c>
      <c r="Q1033">
        <v>41536</v>
      </c>
      <c r="S1033" t="s">
        <v>3598</v>
      </c>
    </row>
    <row r="1034" spans="1:19" x14ac:dyDescent="0.25">
      <c r="A1034" t="s">
        <v>3591</v>
      </c>
      <c r="B1034">
        <v>1749</v>
      </c>
      <c r="D1034" t="s">
        <v>3592</v>
      </c>
      <c r="E1034" t="s">
        <v>3593</v>
      </c>
      <c r="F1034" t="s">
        <v>3594</v>
      </c>
      <c r="H1034" t="s">
        <v>3592</v>
      </c>
      <c r="I1034" t="s">
        <v>74</v>
      </c>
      <c r="M1034" t="s">
        <v>3638</v>
      </c>
      <c r="N1034" t="s">
        <v>3639</v>
      </c>
      <c r="P1034" t="s">
        <v>3640</v>
      </c>
      <c r="Q1034">
        <v>41517</v>
      </c>
      <c r="S1034" t="s">
        <v>3641</v>
      </c>
    </row>
    <row r="1035" spans="1:19" x14ac:dyDescent="0.25">
      <c r="A1035" t="s">
        <v>3591</v>
      </c>
      <c r="B1035">
        <v>1750</v>
      </c>
      <c r="D1035" t="s">
        <v>3592</v>
      </c>
      <c r="E1035" t="s">
        <v>3593</v>
      </c>
      <c r="F1035" t="s">
        <v>3594</v>
      </c>
      <c r="H1035" t="s">
        <v>3592</v>
      </c>
      <c r="I1035" t="s">
        <v>74</v>
      </c>
      <c r="M1035" t="s">
        <v>3642</v>
      </c>
      <c r="N1035" t="s">
        <v>3643</v>
      </c>
      <c r="P1035" t="s">
        <v>3644</v>
      </c>
      <c r="Q1035">
        <v>41518</v>
      </c>
      <c r="S1035" t="s">
        <v>3641</v>
      </c>
    </row>
    <row r="1036" spans="1:19" x14ac:dyDescent="0.25">
      <c r="A1036" t="s">
        <v>3591</v>
      </c>
      <c r="B1036">
        <v>1751</v>
      </c>
      <c r="D1036" t="s">
        <v>3592</v>
      </c>
      <c r="E1036" t="s">
        <v>3593</v>
      </c>
      <c r="F1036" t="s">
        <v>3594</v>
      </c>
      <c r="H1036" t="s">
        <v>3592</v>
      </c>
      <c r="I1036" t="s">
        <v>74</v>
      </c>
      <c r="M1036" t="s">
        <v>3619</v>
      </c>
      <c r="N1036" t="s">
        <v>3645</v>
      </c>
      <c r="P1036" t="s">
        <v>3646</v>
      </c>
      <c r="Q1036">
        <v>41524</v>
      </c>
      <c r="S1036" t="s">
        <v>3598</v>
      </c>
    </row>
    <row r="1037" spans="1:19" x14ac:dyDescent="0.25">
      <c r="A1037" t="s">
        <v>3591</v>
      </c>
      <c r="B1037">
        <v>1752</v>
      </c>
      <c r="D1037" t="s">
        <v>3647</v>
      </c>
      <c r="E1037" t="s">
        <v>3625</v>
      </c>
      <c r="F1037" t="s">
        <v>3648</v>
      </c>
      <c r="H1037" t="s">
        <v>3647</v>
      </c>
      <c r="I1037" t="s">
        <v>74</v>
      </c>
      <c r="M1037" t="s">
        <v>3619</v>
      </c>
      <c r="N1037" t="s">
        <v>3645</v>
      </c>
      <c r="P1037" t="s">
        <v>3646</v>
      </c>
      <c r="Q1037">
        <v>41524</v>
      </c>
      <c r="S1037" t="s">
        <v>3598</v>
      </c>
    </row>
    <row r="1038" spans="1:19" x14ac:dyDescent="0.25">
      <c r="A1038" t="s">
        <v>3591</v>
      </c>
      <c r="B1038">
        <v>1753</v>
      </c>
      <c r="D1038" t="s">
        <v>3592</v>
      </c>
      <c r="E1038" t="s">
        <v>3593</v>
      </c>
      <c r="F1038" t="s">
        <v>3594</v>
      </c>
      <c r="H1038" t="s">
        <v>3592</v>
      </c>
      <c r="I1038" t="s">
        <v>74</v>
      </c>
      <c r="M1038" t="s">
        <v>3649</v>
      </c>
      <c r="N1038" t="s">
        <v>3650</v>
      </c>
      <c r="P1038" t="s">
        <v>3651</v>
      </c>
      <c r="Q1038">
        <v>41460</v>
      </c>
      <c r="S1038" t="s">
        <v>3652</v>
      </c>
    </row>
    <row r="1039" spans="1:19" x14ac:dyDescent="0.25">
      <c r="A1039" t="s">
        <v>3591</v>
      </c>
      <c r="B1039">
        <v>1754</v>
      </c>
      <c r="D1039" t="s">
        <v>3624</v>
      </c>
      <c r="E1039" t="s">
        <v>3625</v>
      </c>
      <c r="F1039" t="s">
        <v>3626</v>
      </c>
      <c r="H1039" t="s">
        <v>3624</v>
      </c>
      <c r="I1039" t="s">
        <v>74</v>
      </c>
      <c r="M1039" t="s">
        <v>3653</v>
      </c>
      <c r="N1039" t="s">
        <v>2938</v>
      </c>
      <c r="P1039" t="s">
        <v>3654</v>
      </c>
      <c r="Q1039">
        <v>41536</v>
      </c>
      <c r="S1039" t="s">
        <v>3655</v>
      </c>
    </row>
    <row r="1040" spans="1:19" x14ac:dyDescent="0.25">
      <c r="A1040" t="s">
        <v>3591</v>
      </c>
      <c r="B1040">
        <v>1755</v>
      </c>
      <c r="D1040" t="s">
        <v>3592</v>
      </c>
      <c r="E1040" t="s">
        <v>3593</v>
      </c>
      <c r="F1040" t="s">
        <v>3594</v>
      </c>
      <c r="H1040" t="s">
        <v>3592</v>
      </c>
      <c r="I1040" t="s">
        <v>74</v>
      </c>
      <c r="M1040" t="s">
        <v>3656</v>
      </c>
      <c r="N1040" t="s">
        <v>3657</v>
      </c>
      <c r="P1040" t="s">
        <v>3658</v>
      </c>
      <c r="Q1040">
        <v>41508</v>
      </c>
      <c r="S1040" t="s">
        <v>3659</v>
      </c>
    </row>
    <row r="1041" spans="1:19" x14ac:dyDescent="0.25">
      <c r="A1041" t="s">
        <v>3591</v>
      </c>
      <c r="B1041">
        <v>1756</v>
      </c>
      <c r="D1041" t="s">
        <v>3592</v>
      </c>
      <c r="E1041" t="s">
        <v>3593</v>
      </c>
      <c r="F1041" t="s">
        <v>3594</v>
      </c>
      <c r="H1041" t="s">
        <v>3592</v>
      </c>
      <c r="I1041" t="s">
        <v>74</v>
      </c>
      <c r="M1041" t="s">
        <v>3660</v>
      </c>
      <c r="N1041" t="s">
        <v>1919</v>
      </c>
      <c r="P1041" t="s">
        <v>3661</v>
      </c>
      <c r="Q1041">
        <v>41508</v>
      </c>
      <c r="S1041" t="s">
        <v>3659</v>
      </c>
    </row>
    <row r="1042" spans="1:19" x14ac:dyDescent="0.25">
      <c r="A1042" t="s">
        <v>3591</v>
      </c>
      <c r="B1042">
        <v>1757</v>
      </c>
      <c r="D1042" t="s">
        <v>3592</v>
      </c>
      <c r="E1042" t="s">
        <v>3593</v>
      </c>
      <c r="F1042" t="s">
        <v>3594</v>
      </c>
      <c r="H1042" t="s">
        <v>3592</v>
      </c>
      <c r="I1042" t="s">
        <v>74</v>
      </c>
      <c r="M1042" t="s">
        <v>3662</v>
      </c>
      <c r="N1042" t="s">
        <v>3663</v>
      </c>
      <c r="P1042" t="s">
        <v>3664</v>
      </c>
      <c r="Q1042">
        <v>41486</v>
      </c>
      <c r="S1042" t="s">
        <v>3652</v>
      </c>
    </row>
    <row r="1043" spans="1:19" x14ac:dyDescent="0.25">
      <c r="A1043" t="s">
        <v>3591</v>
      </c>
      <c r="B1043">
        <v>1758</v>
      </c>
      <c r="D1043" t="s">
        <v>3592</v>
      </c>
      <c r="E1043" t="s">
        <v>3593</v>
      </c>
      <c r="F1043" t="s">
        <v>3594</v>
      </c>
      <c r="H1043" t="s">
        <v>3592</v>
      </c>
      <c r="I1043" t="s">
        <v>74</v>
      </c>
      <c r="M1043" t="s">
        <v>3665</v>
      </c>
      <c r="N1043" t="s">
        <v>3666</v>
      </c>
      <c r="P1043" t="s">
        <v>3667</v>
      </c>
      <c r="Q1043">
        <v>41505</v>
      </c>
      <c r="S1043" t="s">
        <v>3659</v>
      </c>
    </row>
    <row r="1044" spans="1:19" x14ac:dyDescent="0.25">
      <c r="A1044" t="s">
        <v>3591</v>
      </c>
      <c r="B1044">
        <v>1759</v>
      </c>
      <c r="D1044" t="s">
        <v>3592</v>
      </c>
      <c r="E1044" t="s">
        <v>3593</v>
      </c>
      <c r="F1044" t="s">
        <v>3594</v>
      </c>
      <c r="H1044" t="s">
        <v>3592</v>
      </c>
      <c r="I1044" t="s">
        <v>74</v>
      </c>
      <c r="M1044" t="s">
        <v>3668</v>
      </c>
      <c r="N1044" t="s">
        <v>3669</v>
      </c>
      <c r="P1044" t="s">
        <v>3670</v>
      </c>
      <c r="Q1044">
        <v>41506</v>
      </c>
      <c r="S1044" t="s">
        <v>3659</v>
      </c>
    </row>
    <row r="1045" spans="1:19" x14ac:dyDescent="0.25">
      <c r="A1045" t="s">
        <v>3591</v>
      </c>
      <c r="B1045">
        <v>1760</v>
      </c>
      <c r="D1045" t="s">
        <v>3592</v>
      </c>
      <c r="E1045" t="s">
        <v>3593</v>
      </c>
      <c r="F1045" t="s">
        <v>3594</v>
      </c>
      <c r="H1045" t="s">
        <v>3592</v>
      </c>
      <c r="I1045" t="s">
        <v>74</v>
      </c>
      <c r="M1045" t="s">
        <v>3671</v>
      </c>
      <c r="N1045" t="s">
        <v>3672</v>
      </c>
      <c r="P1045" t="s">
        <v>3673</v>
      </c>
      <c r="Q1045">
        <v>41495</v>
      </c>
      <c r="S1045" t="s">
        <v>3659</v>
      </c>
    </row>
    <row r="1046" spans="1:19" x14ac:dyDescent="0.25">
      <c r="A1046" t="s">
        <v>3591</v>
      </c>
      <c r="B1046">
        <v>1761</v>
      </c>
      <c r="D1046" t="s">
        <v>3592</v>
      </c>
      <c r="E1046" t="s">
        <v>3593</v>
      </c>
      <c r="F1046" t="s">
        <v>3594</v>
      </c>
      <c r="H1046" t="s">
        <v>3592</v>
      </c>
      <c r="I1046" t="s">
        <v>74</v>
      </c>
      <c r="M1046" t="s">
        <v>3674</v>
      </c>
      <c r="N1046" t="s">
        <v>1582</v>
      </c>
      <c r="P1046" t="s">
        <v>3675</v>
      </c>
      <c r="Q1046">
        <v>41486</v>
      </c>
      <c r="S1046" t="s">
        <v>3652</v>
      </c>
    </row>
    <row r="1047" spans="1:19" x14ac:dyDescent="0.25">
      <c r="A1047" t="s">
        <v>3591</v>
      </c>
      <c r="B1047">
        <v>1762</v>
      </c>
      <c r="D1047" t="s">
        <v>3592</v>
      </c>
      <c r="E1047" t="s">
        <v>3593</v>
      </c>
      <c r="F1047" t="s">
        <v>3594</v>
      </c>
      <c r="H1047" t="s">
        <v>3592</v>
      </c>
      <c r="I1047" t="s">
        <v>74</v>
      </c>
      <c r="M1047" t="s">
        <v>3676</v>
      </c>
      <c r="N1047" t="s">
        <v>3677</v>
      </c>
      <c r="P1047" t="s">
        <v>3678</v>
      </c>
      <c r="Q1047">
        <v>41502</v>
      </c>
      <c r="S1047" t="s">
        <v>3679</v>
      </c>
    </row>
    <row r="1048" spans="1:19" x14ac:dyDescent="0.25">
      <c r="A1048" t="s">
        <v>3591</v>
      </c>
      <c r="B1048">
        <v>1763</v>
      </c>
      <c r="D1048" t="s">
        <v>3592</v>
      </c>
      <c r="E1048" t="s">
        <v>3593</v>
      </c>
      <c r="F1048" t="s">
        <v>3594</v>
      </c>
      <c r="H1048" t="s">
        <v>3592</v>
      </c>
      <c r="I1048" t="s">
        <v>74</v>
      </c>
      <c r="M1048" t="s">
        <v>3680</v>
      </c>
      <c r="N1048" t="s">
        <v>3681</v>
      </c>
      <c r="P1048" t="s">
        <v>3682</v>
      </c>
      <c r="Q1048">
        <v>41492</v>
      </c>
      <c r="S1048" t="s">
        <v>3005</v>
      </c>
    </row>
    <row r="1049" spans="1:19" x14ac:dyDescent="0.25">
      <c r="A1049" t="s">
        <v>3591</v>
      </c>
      <c r="B1049">
        <v>1764</v>
      </c>
      <c r="D1049" t="s">
        <v>3592</v>
      </c>
      <c r="E1049" t="s">
        <v>3593</v>
      </c>
      <c r="F1049" t="s">
        <v>3594</v>
      </c>
      <c r="H1049" t="s">
        <v>3592</v>
      </c>
      <c r="I1049" t="s">
        <v>74</v>
      </c>
      <c r="M1049" t="s">
        <v>3683</v>
      </c>
      <c r="N1049" t="s">
        <v>3684</v>
      </c>
      <c r="P1049" t="s">
        <v>3685</v>
      </c>
      <c r="Q1049">
        <v>41502</v>
      </c>
      <c r="S1049" t="s">
        <v>3686</v>
      </c>
    </row>
    <row r="1050" spans="1:19" x14ac:dyDescent="0.25">
      <c r="A1050" t="s">
        <v>3591</v>
      </c>
      <c r="B1050">
        <v>1765</v>
      </c>
      <c r="D1050" t="s">
        <v>3624</v>
      </c>
      <c r="E1050" t="s">
        <v>3625</v>
      </c>
      <c r="F1050" t="s">
        <v>3626</v>
      </c>
      <c r="H1050" t="s">
        <v>3624</v>
      </c>
      <c r="I1050" t="s">
        <v>74</v>
      </c>
      <c r="M1050" t="s">
        <v>3683</v>
      </c>
      <c r="N1050" t="s">
        <v>3684</v>
      </c>
      <c r="P1050" t="s">
        <v>3685</v>
      </c>
      <c r="Q1050">
        <v>41502</v>
      </c>
      <c r="S1050" t="s">
        <v>3686</v>
      </c>
    </row>
    <row r="1051" spans="1:19" x14ac:dyDescent="0.25">
      <c r="A1051" t="s">
        <v>3591</v>
      </c>
      <c r="B1051">
        <v>1766</v>
      </c>
      <c r="D1051" t="s">
        <v>3592</v>
      </c>
      <c r="E1051" t="s">
        <v>3593</v>
      </c>
      <c r="F1051" t="s">
        <v>3594</v>
      </c>
      <c r="H1051" t="s">
        <v>3592</v>
      </c>
      <c r="I1051" t="s">
        <v>74</v>
      </c>
      <c r="M1051" t="s">
        <v>3687</v>
      </c>
      <c r="N1051" t="s">
        <v>3688</v>
      </c>
      <c r="P1051" t="s">
        <v>3689</v>
      </c>
      <c r="Q1051">
        <v>41502</v>
      </c>
      <c r="S1051" t="s">
        <v>3686</v>
      </c>
    </row>
    <row r="1052" spans="1:19" x14ac:dyDescent="0.25">
      <c r="A1052" t="s">
        <v>3591</v>
      </c>
      <c r="B1052">
        <v>1767</v>
      </c>
      <c r="D1052" t="s">
        <v>3624</v>
      </c>
      <c r="E1052" t="s">
        <v>3625</v>
      </c>
      <c r="F1052" t="s">
        <v>3626</v>
      </c>
      <c r="H1052" t="s">
        <v>3624</v>
      </c>
      <c r="I1052" t="s">
        <v>74</v>
      </c>
      <c r="M1052" t="s">
        <v>3687</v>
      </c>
      <c r="N1052" t="s">
        <v>3688</v>
      </c>
      <c r="P1052" t="s">
        <v>3689</v>
      </c>
      <c r="Q1052">
        <v>41502</v>
      </c>
      <c r="S1052" t="s">
        <v>3686</v>
      </c>
    </row>
    <row r="1053" spans="1:19" x14ac:dyDescent="0.25">
      <c r="A1053" t="s">
        <v>3591</v>
      </c>
      <c r="B1053">
        <v>1768</v>
      </c>
      <c r="D1053" t="s">
        <v>3592</v>
      </c>
      <c r="E1053" t="s">
        <v>3593</v>
      </c>
      <c r="F1053" t="s">
        <v>3594</v>
      </c>
      <c r="H1053" t="s">
        <v>3592</v>
      </c>
      <c r="I1053" t="s">
        <v>74</v>
      </c>
      <c r="M1053" t="s">
        <v>3690</v>
      </c>
      <c r="N1053" t="s">
        <v>3691</v>
      </c>
      <c r="P1053" t="s">
        <v>3692</v>
      </c>
      <c r="Q1053">
        <v>41541</v>
      </c>
      <c r="S1053" t="s">
        <v>3598</v>
      </c>
    </row>
    <row r="1054" spans="1:19" x14ac:dyDescent="0.25">
      <c r="A1054" t="s">
        <v>3591</v>
      </c>
      <c r="B1054">
        <v>1769</v>
      </c>
      <c r="D1054" t="s">
        <v>3624</v>
      </c>
      <c r="E1054" t="s">
        <v>3625</v>
      </c>
      <c r="F1054" t="s">
        <v>3626</v>
      </c>
      <c r="H1054" t="s">
        <v>3624</v>
      </c>
      <c r="I1054" t="s">
        <v>74</v>
      </c>
      <c r="M1054" t="s">
        <v>3690</v>
      </c>
      <c r="N1054" t="s">
        <v>3691</v>
      </c>
      <c r="P1054" t="s">
        <v>3692</v>
      </c>
      <c r="Q1054">
        <v>41541</v>
      </c>
      <c r="S1054" t="s">
        <v>3598</v>
      </c>
    </row>
    <row r="1055" spans="1:19" x14ac:dyDescent="0.25">
      <c r="A1055" t="s">
        <v>3591</v>
      </c>
      <c r="B1055">
        <v>1770</v>
      </c>
      <c r="D1055" t="s">
        <v>3647</v>
      </c>
      <c r="E1055" t="s">
        <v>3625</v>
      </c>
      <c r="F1055" t="s">
        <v>3648</v>
      </c>
      <c r="H1055" t="s">
        <v>3647</v>
      </c>
      <c r="I1055" t="s">
        <v>74</v>
      </c>
      <c r="M1055" t="s">
        <v>3690</v>
      </c>
      <c r="N1055" t="s">
        <v>3691</v>
      </c>
      <c r="P1055" t="s">
        <v>3692</v>
      </c>
      <c r="Q1055">
        <v>41541</v>
      </c>
      <c r="S1055" t="s">
        <v>3598</v>
      </c>
    </row>
    <row r="1056" spans="1:19" x14ac:dyDescent="0.25">
      <c r="A1056" t="s">
        <v>3591</v>
      </c>
      <c r="B1056">
        <v>1771</v>
      </c>
      <c r="D1056" t="s">
        <v>3636</v>
      </c>
      <c r="E1056" t="s">
        <v>3593</v>
      </c>
      <c r="F1056" t="s">
        <v>3637</v>
      </c>
      <c r="H1056" t="s">
        <v>3636</v>
      </c>
      <c r="I1056" t="s">
        <v>74</v>
      </c>
      <c r="M1056" t="s">
        <v>3690</v>
      </c>
      <c r="N1056" t="s">
        <v>3691</v>
      </c>
      <c r="P1056" t="s">
        <v>3692</v>
      </c>
      <c r="Q1056">
        <v>41541</v>
      </c>
      <c r="S1056" t="s">
        <v>3598</v>
      </c>
    </row>
    <row r="1057" spans="1:23" x14ac:dyDescent="0.25">
      <c r="A1057" t="s">
        <v>3591</v>
      </c>
      <c r="B1057">
        <v>1772</v>
      </c>
      <c r="D1057" t="s">
        <v>3592</v>
      </c>
      <c r="E1057" t="s">
        <v>3593</v>
      </c>
      <c r="F1057" t="s">
        <v>3594</v>
      </c>
      <c r="H1057" t="s">
        <v>3592</v>
      </c>
      <c r="I1057" t="s">
        <v>74</v>
      </c>
      <c r="M1057" t="s">
        <v>3690</v>
      </c>
      <c r="N1057" t="s">
        <v>3693</v>
      </c>
      <c r="P1057" t="s">
        <v>3694</v>
      </c>
      <c r="Q1057">
        <v>41541</v>
      </c>
      <c r="S1057" t="s">
        <v>3652</v>
      </c>
    </row>
    <row r="1058" spans="1:23" x14ac:dyDescent="0.25">
      <c r="A1058" t="s">
        <v>3591</v>
      </c>
      <c r="B1058">
        <v>1773</v>
      </c>
      <c r="D1058" t="s">
        <v>3624</v>
      </c>
      <c r="E1058" t="s">
        <v>3625</v>
      </c>
      <c r="F1058" t="s">
        <v>3626</v>
      </c>
      <c r="H1058" t="s">
        <v>3624</v>
      </c>
      <c r="I1058" t="s">
        <v>74</v>
      </c>
      <c r="M1058" t="s">
        <v>3695</v>
      </c>
      <c r="N1058" t="s">
        <v>3696</v>
      </c>
      <c r="P1058" t="s">
        <v>3697</v>
      </c>
      <c r="Q1058">
        <v>41528</v>
      </c>
      <c r="S1058" t="s">
        <v>3698</v>
      </c>
    </row>
    <row r="1059" spans="1:23" x14ac:dyDescent="0.25">
      <c r="A1059" t="s">
        <v>3591</v>
      </c>
      <c r="B1059">
        <v>1774</v>
      </c>
      <c r="D1059" t="s">
        <v>3624</v>
      </c>
      <c r="E1059" t="s">
        <v>3625</v>
      </c>
      <c r="F1059" t="s">
        <v>3626</v>
      </c>
      <c r="H1059" t="s">
        <v>3624</v>
      </c>
      <c r="I1059" t="s">
        <v>74</v>
      </c>
      <c r="M1059" t="s">
        <v>3479</v>
      </c>
      <c r="N1059" t="s">
        <v>1969</v>
      </c>
      <c r="P1059" t="s">
        <v>3699</v>
      </c>
      <c r="Q1059">
        <v>41535</v>
      </c>
      <c r="S1059" t="s">
        <v>3698</v>
      </c>
    </row>
    <row r="1060" spans="1:23" x14ac:dyDescent="0.25">
      <c r="A1060" t="s">
        <v>3591</v>
      </c>
      <c r="B1060">
        <v>1775</v>
      </c>
      <c r="D1060" t="s">
        <v>3592</v>
      </c>
      <c r="E1060" t="s">
        <v>3593</v>
      </c>
      <c r="F1060" t="s">
        <v>3594</v>
      </c>
      <c r="H1060" t="s">
        <v>3592</v>
      </c>
      <c r="I1060" t="s">
        <v>74</v>
      </c>
      <c r="M1060" t="s">
        <v>3479</v>
      </c>
      <c r="N1060" t="s">
        <v>1969</v>
      </c>
      <c r="P1060" t="s">
        <v>3699</v>
      </c>
      <c r="Q1060">
        <v>41535</v>
      </c>
      <c r="S1060" t="s">
        <v>3698</v>
      </c>
    </row>
    <row r="1061" spans="1:23" x14ac:dyDescent="0.25">
      <c r="A1061" t="s">
        <v>3591</v>
      </c>
      <c r="B1061">
        <v>1776</v>
      </c>
      <c r="D1061" t="s">
        <v>3592</v>
      </c>
      <c r="E1061" t="s">
        <v>3593</v>
      </c>
      <c r="F1061" t="s">
        <v>3594</v>
      </c>
      <c r="H1061" t="s">
        <v>3592</v>
      </c>
      <c r="I1061" t="s">
        <v>74</v>
      </c>
      <c r="M1061" t="s">
        <v>3700</v>
      </c>
      <c r="N1061" t="s">
        <v>3701</v>
      </c>
      <c r="P1061" t="s">
        <v>3702</v>
      </c>
      <c r="Q1061">
        <v>41497</v>
      </c>
      <c r="S1061" t="s">
        <v>3703</v>
      </c>
    </row>
    <row r="1062" spans="1:23" x14ac:dyDescent="0.25">
      <c r="A1062" t="s">
        <v>3591</v>
      </c>
      <c r="B1062">
        <v>1777</v>
      </c>
      <c r="D1062" t="s">
        <v>3592</v>
      </c>
      <c r="E1062" t="s">
        <v>3593</v>
      </c>
      <c r="F1062" t="s">
        <v>3594</v>
      </c>
      <c r="H1062" t="s">
        <v>3592</v>
      </c>
      <c r="I1062" t="s">
        <v>74</v>
      </c>
      <c r="M1062" t="s">
        <v>3704</v>
      </c>
      <c r="N1062" t="s">
        <v>3705</v>
      </c>
      <c r="P1062" t="s">
        <v>3706</v>
      </c>
      <c r="Q1062">
        <v>41497</v>
      </c>
      <c r="S1062" t="s">
        <v>3703</v>
      </c>
    </row>
    <row r="1063" spans="1:23" x14ac:dyDescent="0.25">
      <c r="A1063" t="s">
        <v>3591</v>
      </c>
      <c r="B1063">
        <v>1778</v>
      </c>
      <c r="D1063" t="s">
        <v>3592</v>
      </c>
      <c r="E1063" t="s">
        <v>3593</v>
      </c>
      <c r="F1063" t="s">
        <v>3594</v>
      </c>
      <c r="H1063" t="s">
        <v>3592</v>
      </c>
      <c r="I1063" t="s">
        <v>74</v>
      </c>
      <c r="M1063" t="s">
        <v>3704</v>
      </c>
      <c r="N1063" t="s">
        <v>1877</v>
      </c>
      <c r="P1063" t="s">
        <v>3707</v>
      </c>
      <c r="Q1063">
        <v>41497</v>
      </c>
      <c r="S1063" t="s">
        <v>3703</v>
      </c>
    </row>
    <row r="1064" spans="1:23" x14ac:dyDescent="0.25">
      <c r="A1064" t="s">
        <v>3708</v>
      </c>
      <c r="B1064">
        <v>1779</v>
      </c>
      <c r="D1064" t="s">
        <v>3709</v>
      </c>
      <c r="E1064" t="s">
        <v>3710</v>
      </c>
      <c r="F1064" t="s">
        <v>3711</v>
      </c>
      <c r="H1064" t="s">
        <v>3709</v>
      </c>
      <c r="I1064" t="s">
        <v>74</v>
      </c>
      <c r="K1064" t="s">
        <v>3712</v>
      </c>
      <c r="L1064" t="s">
        <v>3713</v>
      </c>
      <c r="W1064" t="s">
        <v>3714</v>
      </c>
    </row>
    <row r="1065" spans="1:23" x14ac:dyDescent="0.25">
      <c r="A1065" t="s">
        <v>3708</v>
      </c>
      <c r="B1065">
        <v>1780</v>
      </c>
      <c r="D1065" t="s">
        <v>3715</v>
      </c>
      <c r="E1065" t="s">
        <v>3710</v>
      </c>
      <c r="F1065" t="s">
        <v>3716</v>
      </c>
      <c r="H1065" t="s">
        <v>3715</v>
      </c>
      <c r="I1065" t="s">
        <v>74</v>
      </c>
      <c r="L1065" t="s">
        <v>3717</v>
      </c>
      <c r="M1065" t="s">
        <v>3718</v>
      </c>
      <c r="Q1065" s="2" t="s">
        <v>3719</v>
      </c>
      <c r="W1065" t="s">
        <v>3720</v>
      </c>
    </row>
    <row r="1066" spans="1:23" x14ac:dyDescent="0.25">
      <c r="A1066" t="s">
        <v>3708</v>
      </c>
      <c r="B1066">
        <v>1781</v>
      </c>
      <c r="D1066" t="s">
        <v>3709</v>
      </c>
      <c r="E1066" t="s">
        <v>3710</v>
      </c>
      <c r="F1066" t="s">
        <v>3711</v>
      </c>
      <c r="H1066" t="s">
        <v>3709</v>
      </c>
      <c r="I1066" t="s">
        <v>74</v>
      </c>
      <c r="M1066" t="s">
        <v>3721</v>
      </c>
      <c r="Q1066" s="2" t="s">
        <v>3722</v>
      </c>
      <c r="W1066" t="s">
        <v>3720</v>
      </c>
    </row>
    <row r="1067" spans="1:23" x14ac:dyDescent="0.25">
      <c r="A1067" t="s">
        <v>3708</v>
      </c>
      <c r="B1067">
        <v>1782</v>
      </c>
      <c r="D1067" t="s">
        <v>3709</v>
      </c>
      <c r="E1067" t="s">
        <v>3710</v>
      </c>
      <c r="F1067" t="s">
        <v>3711</v>
      </c>
      <c r="H1067" t="s">
        <v>3709</v>
      </c>
      <c r="I1067" t="s">
        <v>74</v>
      </c>
      <c r="L1067" t="s">
        <v>3723</v>
      </c>
      <c r="M1067" t="s">
        <v>3724</v>
      </c>
      <c r="Q1067">
        <v>1895</v>
      </c>
      <c r="W1067" t="s">
        <v>3720</v>
      </c>
    </row>
    <row r="1068" spans="1:23" x14ac:dyDescent="0.25">
      <c r="A1068" t="s">
        <v>3708</v>
      </c>
      <c r="B1068">
        <v>1783</v>
      </c>
      <c r="D1068" t="s">
        <v>3709</v>
      </c>
      <c r="E1068" t="s">
        <v>3710</v>
      </c>
      <c r="F1068" t="s">
        <v>3711</v>
      </c>
      <c r="H1068" t="s">
        <v>3709</v>
      </c>
      <c r="I1068" t="s">
        <v>74</v>
      </c>
      <c r="L1068" t="s">
        <v>3725</v>
      </c>
      <c r="M1068" t="s">
        <v>3726</v>
      </c>
      <c r="Q1068">
        <v>1895</v>
      </c>
      <c r="W1068" t="s">
        <v>3720</v>
      </c>
    </row>
    <row r="1069" spans="1:23" x14ac:dyDescent="0.25">
      <c r="A1069" t="s">
        <v>3708</v>
      </c>
      <c r="B1069">
        <v>1784</v>
      </c>
      <c r="D1069" t="s">
        <v>3709</v>
      </c>
      <c r="E1069" t="s">
        <v>3710</v>
      </c>
      <c r="F1069" t="s">
        <v>3711</v>
      </c>
      <c r="H1069" t="s">
        <v>3709</v>
      </c>
      <c r="I1069" t="s">
        <v>74</v>
      </c>
      <c r="L1069" t="s">
        <v>3727</v>
      </c>
      <c r="Q1069" s="2" t="s">
        <v>3728</v>
      </c>
      <c r="W1069" t="s">
        <v>3720</v>
      </c>
    </row>
    <row r="1070" spans="1:23" x14ac:dyDescent="0.25">
      <c r="A1070" t="s">
        <v>3591</v>
      </c>
      <c r="B1070">
        <v>1785</v>
      </c>
      <c r="D1070" t="s">
        <v>3729</v>
      </c>
      <c r="E1070" t="s">
        <v>3593</v>
      </c>
      <c r="F1070" t="s">
        <v>3594</v>
      </c>
      <c r="G1070" t="s">
        <v>3730</v>
      </c>
      <c r="H1070" t="s">
        <v>3729</v>
      </c>
      <c r="I1070" t="s">
        <v>74</v>
      </c>
      <c r="M1070" t="s">
        <v>3731</v>
      </c>
      <c r="N1070" t="s">
        <v>3732</v>
      </c>
      <c r="P1070" t="s">
        <v>3733</v>
      </c>
      <c r="Q1070">
        <v>41497</v>
      </c>
      <c r="S1070" t="s">
        <v>3703</v>
      </c>
    </row>
    <row r="1071" spans="1:23" x14ac:dyDescent="0.25">
      <c r="A1071" t="s">
        <v>3591</v>
      </c>
      <c r="B1071">
        <v>1786</v>
      </c>
      <c r="D1071" t="s">
        <v>3729</v>
      </c>
      <c r="E1071" t="s">
        <v>3593</v>
      </c>
      <c r="F1071" t="s">
        <v>3594</v>
      </c>
      <c r="G1071" t="s">
        <v>3730</v>
      </c>
      <c r="H1071" t="s">
        <v>3729</v>
      </c>
      <c r="I1071" t="s">
        <v>74</v>
      </c>
      <c r="M1071" t="s">
        <v>3734</v>
      </c>
      <c r="N1071" t="s">
        <v>3735</v>
      </c>
      <c r="P1071" t="s">
        <v>3736</v>
      </c>
      <c r="Q1071">
        <v>41502</v>
      </c>
      <c r="S1071" t="s">
        <v>3703</v>
      </c>
    </row>
    <row r="1072" spans="1:23" x14ac:dyDescent="0.25">
      <c r="A1072" t="s">
        <v>3591</v>
      </c>
      <c r="B1072">
        <v>1787</v>
      </c>
      <c r="D1072" t="s">
        <v>3729</v>
      </c>
      <c r="E1072" t="s">
        <v>3593</v>
      </c>
      <c r="F1072" t="s">
        <v>3594</v>
      </c>
      <c r="G1072" t="s">
        <v>3730</v>
      </c>
      <c r="H1072" t="s">
        <v>3729</v>
      </c>
      <c r="I1072" t="s">
        <v>74</v>
      </c>
      <c r="M1072" t="s">
        <v>3700</v>
      </c>
      <c r="N1072" t="s">
        <v>3737</v>
      </c>
      <c r="P1072" t="s">
        <v>3738</v>
      </c>
      <c r="Q1072">
        <v>41499</v>
      </c>
      <c r="S1072" t="s">
        <v>3703</v>
      </c>
    </row>
    <row r="1073" spans="1:19" x14ac:dyDescent="0.25">
      <c r="A1073" t="s">
        <v>3591</v>
      </c>
      <c r="B1073">
        <v>1788</v>
      </c>
      <c r="D1073" t="s">
        <v>3729</v>
      </c>
      <c r="E1073" t="s">
        <v>3593</v>
      </c>
      <c r="F1073" t="s">
        <v>3594</v>
      </c>
      <c r="G1073" t="s">
        <v>3730</v>
      </c>
      <c r="H1073" t="s">
        <v>3729</v>
      </c>
      <c r="I1073" t="s">
        <v>74</v>
      </c>
      <c r="M1073" t="s">
        <v>3739</v>
      </c>
      <c r="N1073" t="s">
        <v>2510</v>
      </c>
      <c r="P1073" t="s">
        <v>3740</v>
      </c>
      <c r="Q1073">
        <v>41527</v>
      </c>
      <c r="S1073" t="s">
        <v>3703</v>
      </c>
    </row>
    <row r="1074" spans="1:19" x14ac:dyDescent="0.25">
      <c r="A1074" t="s">
        <v>3591</v>
      </c>
      <c r="B1074">
        <v>1789</v>
      </c>
      <c r="D1074" t="s">
        <v>3729</v>
      </c>
      <c r="E1074" t="s">
        <v>3593</v>
      </c>
      <c r="F1074" t="s">
        <v>3594</v>
      </c>
      <c r="G1074" t="s">
        <v>3730</v>
      </c>
      <c r="H1074" t="s">
        <v>3729</v>
      </c>
      <c r="I1074" t="s">
        <v>74</v>
      </c>
      <c r="M1074" t="s">
        <v>3741</v>
      </c>
      <c r="N1074" t="s">
        <v>3742</v>
      </c>
      <c r="P1074" t="s">
        <v>3743</v>
      </c>
      <c r="Q1074">
        <v>41526</v>
      </c>
      <c r="S1074" t="s">
        <v>3703</v>
      </c>
    </row>
    <row r="1075" spans="1:19" x14ac:dyDescent="0.25">
      <c r="A1075" t="s">
        <v>3591</v>
      </c>
      <c r="B1075">
        <v>1790</v>
      </c>
      <c r="D1075" t="s">
        <v>3729</v>
      </c>
      <c r="E1075" t="s">
        <v>3593</v>
      </c>
      <c r="F1075" t="s">
        <v>3594</v>
      </c>
      <c r="G1075" t="s">
        <v>3730</v>
      </c>
      <c r="H1075" t="s">
        <v>3729</v>
      </c>
      <c r="I1075" t="s">
        <v>74</v>
      </c>
      <c r="M1075" t="s">
        <v>3744</v>
      </c>
      <c r="N1075" t="s">
        <v>3745</v>
      </c>
      <c r="P1075" t="s">
        <v>3746</v>
      </c>
      <c r="Q1075">
        <v>41501</v>
      </c>
      <c r="S1075" t="s">
        <v>3703</v>
      </c>
    </row>
    <row r="1076" spans="1:19" x14ac:dyDescent="0.25">
      <c r="A1076" t="s">
        <v>3591</v>
      </c>
      <c r="B1076">
        <v>1791</v>
      </c>
      <c r="D1076" t="s">
        <v>3729</v>
      </c>
      <c r="E1076" t="s">
        <v>3593</v>
      </c>
      <c r="F1076" t="s">
        <v>3594</v>
      </c>
      <c r="G1076" t="s">
        <v>3730</v>
      </c>
      <c r="H1076" t="s">
        <v>3729</v>
      </c>
      <c r="I1076" t="s">
        <v>74</v>
      </c>
      <c r="M1076" t="s">
        <v>3747</v>
      </c>
      <c r="N1076" t="s">
        <v>3748</v>
      </c>
      <c r="P1076" t="s">
        <v>3749</v>
      </c>
      <c r="Q1076">
        <v>41494</v>
      </c>
      <c r="S1076" t="s">
        <v>3703</v>
      </c>
    </row>
    <row r="1077" spans="1:19" x14ac:dyDescent="0.25">
      <c r="A1077" t="s">
        <v>3591</v>
      </c>
      <c r="B1077">
        <v>1792</v>
      </c>
      <c r="D1077" t="s">
        <v>3729</v>
      </c>
      <c r="E1077" t="s">
        <v>3593</v>
      </c>
      <c r="F1077" t="s">
        <v>3594</v>
      </c>
      <c r="G1077" t="s">
        <v>3730</v>
      </c>
      <c r="H1077" t="s">
        <v>3729</v>
      </c>
      <c r="I1077" t="s">
        <v>74</v>
      </c>
      <c r="M1077" t="s">
        <v>3750</v>
      </c>
      <c r="N1077" t="s">
        <v>3751</v>
      </c>
      <c r="P1077" t="s">
        <v>3752</v>
      </c>
      <c r="Q1077">
        <v>41506</v>
      </c>
      <c r="S1077" t="s">
        <v>3703</v>
      </c>
    </row>
    <row r="1078" spans="1:19" x14ac:dyDescent="0.25">
      <c r="A1078" t="s">
        <v>3591</v>
      </c>
      <c r="B1078">
        <v>1793</v>
      </c>
      <c r="D1078" t="s">
        <v>3729</v>
      </c>
      <c r="E1078" t="s">
        <v>3593</v>
      </c>
      <c r="F1078" t="s">
        <v>3594</v>
      </c>
      <c r="G1078" t="s">
        <v>3730</v>
      </c>
      <c r="H1078" t="s">
        <v>3729</v>
      </c>
      <c r="I1078" t="s">
        <v>74</v>
      </c>
      <c r="M1078" t="s">
        <v>3753</v>
      </c>
      <c r="N1078" t="s">
        <v>3754</v>
      </c>
      <c r="P1078" t="s">
        <v>3755</v>
      </c>
      <c r="Q1078">
        <v>41506</v>
      </c>
      <c r="S1078" t="s">
        <v>3703</v>
      </c>
    </row>
    <row r="1079" spans="1:19" x14ac:dyDescent="0.25">
      <c r="A1079" t="s">
        <v>3591</v>
      </c>
      <c r="B1079">
        <v>1794</v>
      </c>
      <c r="D1079" t="s">
        <v>3624</v>
      </c>
      <c r="E1079" t="s">
        <v>3625</v>
      </c>
      <c r="F1079" t="s">
        <v>3626</v>
      </c>
      <c r="H1079" t="s">
        <v>3624</v>
      </c>
      <c r="I1079" t="s">
        <v>74</v>
      </c>
      <c r="M1079" t="s">
        <v>3756</v>
      </c>
      <c r="N1079" t="s">
        <v>1748</v>
      </c>
      <c r="P1079" t="s">
        <v>3757</v>
      </c>
      <c r="Q1079">
        <v>41565</v>
      </c>
      <c r="S1079" t="s">
        <v>3652</v>
      </c>
    </row>
    <row r="1080" spans="1:19" x14ac:dyDescent="0.25">
      <c r="A1080" t="s">
        <v>3591</v>
      </c>
      <c r="B1080">
        <v>1795</v>
      </c>
      <c r="D1080" t="s">
        <v>3631</v>
      </c>
      <c r="E1080" t="s">
        <v>3593</v>
      </c>
      <c r="F1080" t="s">
        <v>67</v>
      </c>
      <c r="H1080" t="s">
        <v>3631</v>
      </c>
      <c r="I1080" t="s">
        <v>74</v>
      </c>
      <c r="M1080" t="s">
        <v>3756</v>
      </c>
      <c r="N1080" t="s">
        <v>1748</v>
      </c>
      <c r="P1080" t="s">
        <v>3757</v>
      </c>
      <c r="Q1080">
        <v>41565</v>
      </c>
      <c r="S1080" t="s">
        <v>3652</v>
      </c>
    </row>
    <row r="1081" spans="1:19" x14ac:dyDescent="0.25">
      <c r="A1081" t="s">
        <v>3591</v>
      </c>
      <c r="B1081">
        <v>1796</v>
      </c>
      <c r="D1081" t="s">
        <v>3624</v>
      </c>
      <c r="E1081" t="s">
        <v>3625</v>
      </c>
      <c r="F1081" t="s">
        <v>3626</v>
      </c>
      <c r="H1081" t="s">
        <v>3624</v>
      </c>
      <c r="I1081" t="s">
        <v>74</v>
      </c>
      <c r="M1081" t="s">
        <v>3756</v>
      </c>
      <c r="N1081" t="s">
        <v>3758</v>
      </c>
      <c r="P1081" t="s">
        <v>3759</v>
      </c>
      <c r="Q1081">
        <v>41565</v>
      </c>
      <c r="S1081" t="s">
        <v>3652</v>
      </c>
    </row>
    <row r="1082" spans="1:19" x14ac:dyDescent="0.25">
      <c r="A1082" t="s">
        <v>3591</v>
      </c>
      <c r="B1082">
        <v>1797</v>
      </c>
      <c r="D1082" t="s">
        <v>3631</v>
      </c>
      <c r="E1082" t="s">
        <v>3593</v>
      </c>
      <c r="F1082" t="s">
        <v>67</v>
      </c>
      <c r="H1082" t="s">
        <v>3631</v>
      </c>
      <c r="I1082" t="s">
        <v>74</v>
      </c>
      <c r="M1082" t="s">
        <v>3756</v>
      </c>
      <c r="N1082" t="s">
        <v>3758</v>
      </c>
      <c r="P1082" t="s">
        <v>3759</v>
      </c>
      <c r="Q1082">
        <v>41565</v>
      </c>
      <c r="S1082" t="s">
        <v>3652</v>
      </c>
    </row>
    <row r="1083" spans="1:19" x14ac:dyDescent="0.25">
      <c r="A1083" t="s">
        <v>3591</v>
      </c>
      <c r="B1083">
        <v>1798</v>
      </c>
      <c r="D1083" t="s">
        <v>3631</v>
      </c>
      <c r="E1083" t="s">
        <v>3593</v>
      </c>
      <c r="F1083" t="s">
        <v>67</v>
      </c>
      <c r="H1083" t="s">
        <v>3631</v>
      </c>
      <c r="I1083" t="s">
        <v>74</v>
      </c>
      <c r="M1083" t="s">
        <v>3760</v>
      </c>
      <c r="N1083" t="s">
        <v>3761</v>
      </c>
      <c r="P1083" t="s">
        <v>3762</v>
      </c>
      <c r="Q1083">
        <v>41566</v>
      </c>
      <c r="S1083" t="s">
        <v>3652</v>
      </c>
    </row>
    <row r="1084" spans="1:19" x14ac:dyDescent="0.25">
      <c r="A1084" t="s">
        <v>3591</v>
      </c>
      <c r="B1084">
        <v>1799</v>
      </c>
      <c r="D1084" t="s">
        <v>3624</v>
      </c>
      <c r="E1084" t="s">
        <v>3625</v>
      </c>
      <c r="F1084" t="s">
        <v>3626</v>
      </c>
      <c r="H1084" t="s">
        <v>3624</v>
      </c>
      <c r="I1084" t="s">
        <v>74</v>
      </c>
      <c r="M1084" t="s">
        <v>3760</v>
      </c>
      <c r="N1084" t="s">
        <v>3761</v>
      </c>
      <c r="P1084" t="s">
        <v>3762</v>
      </c>
      <c r="Q1084">
        <v>41566</v>
      </c>
      <c r="S1084" t="s">
        <v>3652</v>
      </c>
    </row>
    <row r="1085" spans="1:19" x14ac:dyDescent="0.25">
      <c r="A1085" t="s">
        <v>3591</v>
      </c>
      <c r="B1085">
        <v>1800</v>
      </c>
      <c r="D1085" t="s">
        <v>3763</v>
      </c>
      <c r="E1085" t="s">
        <v>3764</v>
      </c>
      <c r="F1085" t="s">
        <v>67</v>
      </c>
      <c r="H1085" t="s">
        <v>3763</v>
      </c>
      <c r="I1085" t="s">
        <v>74</v>
      </c>
      <c r="M1085" t="s">
        <v>3765</v>
      </c>
      <c r="N1085" t="s">
        <v>3735</v>
      </c>
      <c r="P1085" t="s">
        <v>3766</v>
      </c>
      <c r="Q1085">
        <v>41566</v>
      </c>
      <c r="S1085" t="s">
        <v>3598</v>
      </c>
    </row>
    <row r="1086" spans="1:19" x14ac:dyDescent="0.25">
      <c r="A1086" t="s">
        <v>3591</v>
      </c>
      <c r="B1086">
        <v>1801</v>
      </c>
      <c r="D1086" t="s">
        <v>3592</v>
      </c>
      <c r="E1086" t="s">
        <v>3593</v>
      </c>
      <c r="F1086" t="s">
        <v>3594</v>
      </c>
      <c r="H1086" t="s">
        <v>3592</v>
      </c>
      <c r="I1086" t="s">
        <v>74</v>
      </c>
      <c r="M1086" t="s">
        <v>3760</v>
      </c>
      <c r="N1086" t="s">
        <v>3767</v>
      </c>
      <c r="P1086" t="s">
        <v>3768</v>
      </c>
      <c r="Q1086">
        <v>41566</v>
      </c>
      <c r="S1086" t="s">
        <v>3652</v>
      </c>
    </row>
    <row r="1087" spans="1:19" x14ac:dyDescent="0.25">
      <c r="A1087" t="s">
        <v>3591</v>
      </c>
      <c r="B1087">
        <v>1802</v>
      </c>
      <c r="D1087" t="s">
        <v>3592</v>
      </c>
      <c r="E1087" t="s">
        <v>3593</v>
      </c>
      <c r="F1087" t="s">
        <v>3594</v>
      </c>
      <c r="H1087" t="s">
        <v>3592</v>
      </c>
      <c r="I1087" t="s">
        <v>74</v>
      </c>
      <c r="M1087" t="s">
        <v>3760</v>
      </c>
      <c r="N1087" t="s">
        <v>1499</v>
      </c>
      <c r="P1087" t="s">
        <v>3769</v>
      </c>
      <c r="Q1087">
        <v>41566</v>
      </c>
      <c r="S1087" t="s">
        <v>3652</v>
      </c>
    </row>
    <row r="1088" spans="1:19" x14ac:dyDescent="0.25">
      <c r="A1088" t="s">
        <v>3591</v>
      </c>
      <c r="B1088">
        <v>1803</v>
      </c>
      <c r="D1088" t="s">
        <v>3647</v>
      </c>
      <c r="E1088" t="s">
        <v>3625</v>
      </c>
      <c r="F1088" t="s">
        <v>3648</v>
      </c>
      <c r="H1088" t="s">
        <v>3647</v>
      </c>
      <c r="I1088" t="s">
        <v>74</v>
      </c>
      <c r="M1088" t="s">
        <v>3760</v>
      </c>
      <c r="N1088" t="s">
        <v>1499</v>
      </c>
      <c r="P1088" t="s">
        <v>3769</v>
      </c>
      <c r="Q1088">
        <v>41566</v>
      </c>
      <c r="S1088" t="s">
        <v>3652</v>
      </c>
    </row>
    <row r="1089" spans="1:24" x14ac:dyDescent="0.25">
      <c r="A1089" t="s">
        <v>3591</v>
      </c>
      <c r="B1089">
        <v>1804</v>
      </c>
      <c r="D1089" t="s">
        <v>3624</v>
      </c>
      <c r="E1089" t="s">
        <v>3625</v>
      </c>
      <c r="F1089" t="s">
        <v>3626</v>
      </c>
      <c r="H1089" t="s">
        <v>3624</v>
      </c>
      <c r="I1089" t="s">
        <v>74</v>
      </c>
      <c r="M1089" t="s">
        <v>3756</v>
      </c>
      <c r="N1089" t="s">
        <v>3633</v>
      </c>
      <c r="P1089" t="s">
        <v>3770</v>
      </c>
      <c r="Q1089">
        <v>41565</v>
      </c>
      <c r="S1089" t="s">
        <v>3598</v>
      </c>
    </row>
    <row r="1090" spans="1:24" x14ac:dyDescent="0.25">
      <c r="A1090" t="s">
        <v>3591</v>
      </c>
      <c r="B1090">
        <v>1805</v>
      </c>
      <c r="D1090" t="s">
        <v>3763</v>
      </c>
      <c r="E1090" t="s">
        <v>3764</v>
      </c>
      <c r="F1090" t="s">
        <v>67</v>
      </c>
      <c r="H1090" t="s">
        <v>3763</v>
      </c>
      <c r="I1090" t="s">
        <v>74</v>
      </c>
      <c r="M1090" t="s">
        <v>3756</v>
      </c>
      <c r="N1090" t="s">
        <v>3633</v>
      </c>
      <c r="P1090" t="s">
        <v>3770</v>
      </c>
      <c r="Q1090">
        <v>41565</v>
      </c>
      <c r="S1090" t="s">
        <v>3598</v>
      </c>
    </row>
    <row r="1091" spans="1:24" x14ac:dyDescent="0.25">
      <c r="A1091" t="s">
        <v>3591</v>
      </c>
      <c r="B1091">
        <v>1806</v>
      </c>
      <c r="D1091" t="s">
        <v>3592</v>
      </c>
      <c r="E1091" t="s">
        <v>3593</v>
      </c>
      <c r="F1091" t="s">
        <v>3594</v>
      </c>
      <c r="H1091" t="s">
        <v>3592</v>
      </c>
      <c r="I1091" t="s">
        <v>74</v>
      </c>
      <c r="M1091" t="s">
        <v>3771</v>
      </c>
      <c r="N1091" t="s">
        <v>1925</v>
      </c>
      <c r="P1091" t="s">
        <v>3772</v>
      </c>
      <c r="Q1091">
        <v>41534</v>
      </c>
      <c r="S1091" t="s">
        <v>3698</v>
      </c>
    </row>
    <row r="1092" spans="1:24" x14ac:dyDescent="0.25">
      <c r="A1092" t="s">
        <v>24</v>
      </c>
      <c r="B1092">
        <v>1807</v>
      </c>
      <c r="D1092" t="s">
        <v>3242</v>
      </c>
      <c r="E1092" t="s">
        <v>818</v>
      </c>
      <c r="F1092" t="s">
        <v>3243</v>
      </c>
      <c r="G1092" t="s">
        <v>2389</v>
      </c>
      <c r="H1092" t="s">
        <v>3242</v>
      </c>
      <c r="I1092" t="s">
        <v>74</v>
      </c>
      <c r="K1092" t="s">
        <v>2245</v>
      </c>
      <c r="L1092" t="s">
        <v>2297</v>
      </c>
      <c r="M1092" t="s">
        <v>3773</v>
      </c>
      <c r="Q1092">
        <v>38496</v>
      </c>
      <c r="S1092" t="s">
        <v>3013</v>
      </c>
      <c r="T1092" t="s">
        <v>3020</v>
      </c>
      <c r="W1092" t="s">
        <v>3013</v>
      </c>
      <c r="X1092" t="s">
        <v>5984</v>
      </c>
    </row>
    <row r="1093" spans="1:24" x14ac:dyDescent="0.25">
      <c r="A1093" t="s">
        <v>24</v>
      </c>
      <c r="B1093">
        <v>1808</v>
      </c>
      <c r="D1093" t="s">
        <v>3774</v>
      </c>
      <c r="E1093" t="s">
        <v>26</v>
      </c>
      <c r="F1093" t="s">
        <v>2330</v>
      </c>
      <c r="G1093" t="s">
        <v>2369</v>
      </c>
      <c r="H1093" t="s">
        <v>3774</v>
      </c>
      <c r="I1093" t="s">
        <v>74</v>
      </c>
      <c r="K1093" t="s">
        <v>3017</v>
      </c>
      <c r="M1093" t="s">
        <v>3775</v>
      </c>
      <c r="Q1093">
        <v>38550</v>
      </c>
      <c r="S1093" t="s">
        <v>3013</v>
      </c>
      <c r="T1093" t="s">
        <v>3013</v>
      </c>
      <c r="U1093" t="s">
        <v>3020</v>
      </c>
      <c r="W1093" t="s">
        <v>3013</v>
      </c>
    </row>
    <row r="1094" spans="1:24" x14ac:dyDescent="0.25">
      <c r="A1094" t="s">
        <v>24</v>
      </c>
      <c r="B1094">
        <v>1809</v>
      </c>
      <c r="D1094" t="s">
        <v>3450</v>
      </c>
      <c r="E1094" t="s">
        <v>1164</v>
      </c>
      <c r="F1094" t="s">
        <v>3451</v>
      </c>
      <c r="G1094" t="s">
        <v>3452</v>
      </c>
      <c r="H1094" t="s">
        <v>3450</v>
      </c>
      <c r="I1094" t="s">
        <v>74</v>
      </c>
      <c r="K1094" t="s">
        <v>3776</v>
      </c>
      <c r="M1094" t="s">
        <v>3777</v>
      </c>
      <c r="Q1094">
        <v>38249</v>
      </c>
      <c r="S1094" t="s">
        <v>3013</v>
      </c>
      <c r="T1094" t="s">
        <v>3013</v>
      </c>
      <c r="U1094" t="s">
        <v>3020</v>
      </c>
      <c r="W1094" t="s">
        <v>3013</v>
      </c>
      <c r="X1094" t="s">
        <v>5985</v>
      </c>
    </row>
    <row r="1095" spans="1:24" x14ac:dyDescent="0.25">
      <c r="A1095" t="s">
        <v>24</v>
      </c>
      <c r="B1095">
        <v>1810</v>
      </c>
      <c r="D1095" t="s">
        <v>2325</v>
      </c>
      <c r="E1095" t="s">
        <v>26</v>
      </c>
      <c r="F1095" t="s">
        <v>2326</v>
      </c>
      <c r="G1095" t="s">
        <v>2327</v>
      </c>
      <c r="H1095" t="s">
        <v>2325</v>
      </c>
      <c r="I1095" t="s">
        <v>74</v>
      </c>
      <c r="K1095" t="s">
        <v>3017</v>
      </c>
      <c r="M1095" t="s">
        <v>3778</v>
      </c>
      <c r="S1095" t="s">
        <v>3013</v>
      </c>
      <c r="T1095" t="s">
        <v>3013</v>
      </c>
      <c r="U1095" t="s">
        <v>3020</v>
      </c>
      <c r="W1095" t="s">
        <v>3013</v>
      </c>
    </row>
    <row r="1096" spans="1:24" x14ac:dyDescent="0.25">
      <c r="A1096" t="s">
        <v>24</v>
      </c>
      <c r="B1096">
        <v>1811</v>
      </c>
      <c r="D1096" t="s">
        <v>2325</v>
      </c>
      <c r="E1096" t="s">
        <v>26</v>
      </c>
      <c r="F1096" t="s">
        <v>2326</v>
      </c>
      <c r="G1096" t="s">
        <v>2327</v>
      </c>
      <c r="H1096" t="s">
        <v>2325</v>
      </c>
      <c r="I1096" t="s">
        <v>74</v>
      </c>
      <c r="K1096" t="s">
        <v>3017</v>
      </c>
      <c r="M1096" t="s">
        <v>3779</v>
      </c>
      <c r="Q1096">
        <v>38590</v>
      </c>
      <c r="S1096" t="s">
        <v>3013</v>
      </c>
      <c r="T1096" t="s">
        <v>3013</v>
      </c>
      <c r="U1096" t="s">
        <v>3020</v>
      </c>
      <c r="W1096" t="s">
        <v>3013</v>
      </c>
    </row>
    <row r="1097" spans="1:24" x14ac:dyDescent="0.25">
      <c r="A1097" t="s">
        <v>24</v>
      </c>
      <c r="B1097">
        <v>1812</v>
      </c>
      <c r="D1097" t="s">
        <v>3780</v>
      </c>
      <c r="E1097" t="s">
        <v>1477</v>
      </c>
      <c r="F1097" t="s">
        <v>2270</v>
      </c>
      <c r="G1097" t="s">
        <v>3564</v>
      </c>
      <c r="H1097" t="s">
        <v>3780</v>
      </c>
      <c r="I1097" t="s">
        <v>74</v>
      </c>
      <c r="K1097" t="s">
        <v>3017</v>
      </c>
      <c r="M1097" t="s">
        <v>3781</v>
      </c>
      <c r="O1097" t="s">
        <v>3782</v>
      </c>
      <c r="Q1097">
        <v>38590</v>
      </c>
      <c r="S1097" t="s">
        <v>3013</v>
      </c>
      <c r="T1097" t="s">
        <v>3020</v>
      </c>
      <c r="U1097" t="s">
        <v>3020</v>
      </c>
      <c r="W1097" t="s">
        <v>3013</v>
      </c>
    </row>
    <row r="1098" spans="1:24" x14ac:dyDescent="0.25">
      <c r="A1098" t="s">
        <v>24</v>
      </c>
      <c r="B1098">
        <v>1813</v>
      </c>
      <c r="C1098">
        <v>56</v>
      </c>
      <c r="D1098" t="s">
        <v>3783</v>
      </c>
      <c r="E1098" t="s">
        <v>2134</v>
      </c>
      <c r="F1098" t="s">
        <v>2135</v>
      </c>
      <c r="H1098" t="s">
        <v>3784</v>
      </c>
      <c r="I1098" t="s">
        <v>74</v>
      </c>
      <c r="K1098" t="s">
        <v>3785</v>
      </c>
      <c r="L1098" t="s">
        <v>3786</v>
      </c>
      <c r="O1098" t="s">
        <v>3787</v>
      </c>
      <c r="Q1098">
        <v>39531</v>
      </c>
      <c r="S1098" t="s">
        <v>3788</v>
      </c>
      <c r="T1098" t="s">
        <v>3788</v>
      </c>
      <c r="W1098" t="s">
        <v>3788</v>
      </c>
    </row>
    <row r="1099" spans="1:24" x14ac:dyDescent="0.25">
      <c r="A1099" t="s">
        <v>24</v>
      </c>
      <c r="B1099">
        <v>1814</v>
      </c>
      <c r="C1099">
        <v>6</v>
      </c>
      <c r="D1099" t="s">
        <v>3021</v>
      </c>
      <c r="E1099" t="s">
        <v>2134</v>
      </c>
      <c r="F1099" t="s">
        <v>2135</v>
      </c>
      <c r="G1099" t="s">
        <v>3022</v>
      </c>
      <c r="H1099" t="s">
        <v>3021</v>
      </c>
      <c r="I1099" t="s">
        <v>74</v>
      </c>
      <c r="K1099" t="s">
        <v>3785</v>
      </c>
      <c r="L1099" t="s">
        <v>3789</v>
      </c>
      <c r="M1099" t="s">
        <v>3790</v>
      </c>
      <c r="N1099" t="s">
        <v>1621</v>
      </c>
      <c r="O1099" t="s">
        <v>3791</v>
      </c>
      <c r="P1099" t="s">
        <v>3792</v>
      </c>
      <c r="Q1099">
        <v>39468</v>
      </c>
      <c r="S1099" t="s">
        <v>3793</v>
      </c>
      <c r="T1099" t="s">
        <v>3788</v>
      </c>
      <c r="W1099" t="s">
        <v>3788</v>
      </c>
    </row>
    <row r="1100" spans="1:24" x14ac:dyDescent="0.25">
      <c r="A1100" t="s">
        <v>24</v>
      </c>
      <c r="B1100">
        <v>1815</v>
      </c>
      <c r="C1100">
        <v>26</v>
      </c>
      <c r="D1100" t="s">
        <v>3021</v>
      </c>
      <c r="E1100" t="s">
        <v>2134</v>
      </c>
      <c r="F1100" t="s">
        <v>2135</v>
      </c>
      <c r="G1100" t="s">
        <v>3022</v>
      </c>
      <c r="H1100" t="s">
        <v>3021</v>
      </c>
      <c r="I1100" t="s">
        <v>74</v>
      </c>
      <c r="K1100" t="s">
        <v>3785</v>
      </c>
      <c r="L1100" t="s">
        <v>3789</v>
      </c>
      <c r="M1100" t="s">
        <v>3790</v>
      </c>
      <c r="O1100" t="s">
        <v>3787</v>
      </c>
      <c r="Q1100">
        <v>39468</v>
      </c>
      <c r="S1100" t="s">
        <v>3793</v>
      </c>
      <c r="T1100" t="s">
        <v>3788</v>
      </c>
      <c r="W1100" t="s">
        <v>3788</v>
      </c>
    </row>
    <row r="1101" spans="1:24" x14ac:dyDescent="0.25">
      <c r="A1101" t="s">
        <v>24</v>
      </c>
      <c r="B1101">
        <v>1816</v>
      </c>
      <c r="C1101">
        <v>12</v>
      </c>
      <c r="D1101" t="s">
        <v>3794</v>
      </c>
      <c r="E1101" t="s">
        <v>1262</v>
      </c>
      <c r="F1101" t="s">
        <v>1263</v>
      </c>
      <c r="G1101" t="s">
        <v>3795</v>
      </c>
      <c r="H1101" t="s">
        <v>3794</v>
      </c>
      <c r="I1101" t="s">
        <v>74</v>
      </c>
      <c r="K1101" t="s">
        <v>3785</v>
      </c>
      <c r="L1101" t="s">
        <v>3796</v>
      </c>
      <c r="M1101" t="s">
        <v>3797</v>
      </c>
      <c r="N1101" t="s">
        <v>1621</v>
      </c>
      <c r="O1101" t="s">
        <v>3798</v>
      </c>
      <c r="P1101" t="s">
        <v>3799</v>
      </c>
      <c r="Q1101">
        <v>39468</v>
      </c>
      <c r="S1101" t="s">
        <v>3793</v>
      </c>
      <c r="T1101" t="s">
        <v>3788</v>
      </c>
      <c r="W1101" t="s">
        <v>3788</v>
      </c>
    </row>
    <row r="1102" spans="1:24" x14ac:dyDescent="0.25">
      <c r="A1102" t="s">
        <v>24</v>
      </c>
      <c r="B1102">
        <v>1817</v>
      </c>
      <c r="C1102">
        <v>54</v>
      </c>
      <c r="D1102" t="s">
        <v>3800</v>
      </c>
      <c r="E1102" t="s">
        <v>3801</v>
      </c>
      <c r="F1102" t="s">
        <v>3802</v>
      </c>
      <c r="H1102" t="s">
        <v>3800</v>
      </c>
      <c r="I1102" t="s">
        <v>74</v>
      </c>
      <c r="K1102" t="s">
        <v>3785</v>
      </c>
      <c r="L1102" t="s">
        <v>3796</v>
      </c>
      <c r="M1102" t="s">
        <v>3797</v>
      </c>
      <c r="O1102" t="s">
        <v>3787</v>
      </c>
      <c r="S1102" t="s">
        <v>3788</v>
      </c>
      <c r="T1102" t="s">
        <v>3788</v>
      </c>
      <c r="W1102" t="s">
        <v>3788</v>
      </c>
    </row>
    <row r="1103" spans="1:24" x14ac:dyDescent="0.25">
      <c r="A1103" t="s">
        <v>24</v>
      </c>
      <c r="B1103">
        <v>1818</v>
      </c>
      <c r="C1103">
        <v>24</v>
      </c>
      <c r="D1103" t="s">
        <v>3803</v>
      </c>
      <c r="E1103" t="s">
        <v>1360</v>
      </c>
      <c r="F1103" t="s">
        <v>3804</v>
      </c>
      <c r="G1103" t="s">
        <v>3805</v>
      </c>
      <c r="H1103" t="s">
        <v>3803</v>
      </c>
      <c r="I1103" t="s">
        <v>74</v>
      </c>
      <c r="K1103" t="s">
        <v>3785</v>
      </c>
      <c r="M1103" t="s">
        <v>3806</v>
      </c>
      <c r="O1103" t="s">
        <v>3807</v>
      </c>
      <c r="Q1103">
        <v>39548</v>
      </c>
      <c r="S1103" t="s">
        <v>3788</v>
      </c>
      <c r="T1103" t="s">
        <v>3788</v>
      </c>
      <c r="W1103" t="s">
        <v>3788</v>
      </c>
    </row>
    <row r="1104" spans="1:24" x14ac:dyDescent="0.25">
      <c r="A1104" t="s">
        <v>24</v>
      </c>
      <c r="B1104">
        <v>1819</v>
      </c>
      <c r="C1104">
        <v>19</v>
      </c>
      <c r="D1104" t="s">
        <v>3469</v>
      </c>
      <c r="E1104" t="s">
        <v>232</v>
      </c>
      <c r="F1104" t="s">
        <v>2122</v>
      </c>
      <c r="G1104" t="s">
        <v>3808</v>
      </c>
      <c r="H1104" t="s">
        <v>3469</v>
      </c>
      <c r="I1104" t="s">
        <v>74</v>
      </c>
      <c r="K1104" t="s">
        <v>3785</v>
      </c>
      <c r="M1104" t="s">
        <v>3806</v>
      </c>
      <c r="N1104" t="s">
        <v>2766</v>
      </c>
      <c r="O1104" t="s">
        <v>3807</v>
      </c>
      <c r="P1104" t="s">
        <v>3809</v>
      </c>
      <c r="Q1104">
        <v>39548</v>
      </c>
      <c r="S1104" t="s">
        <v>3788</v>
      </c>
      <c r="T1104" t="s">
        <v>3788</v>
      </c>
      <c r="W1104" t="s">
        <v>3788</v>
      </c>
    </row>
    <row r="1105" spans="1:23" x14ac:dyDescent="0.25">
      <c r="A1105" t="s">
        <v>24</v>
      </c>
      <c r="B1105">
        <v>1820</v>
      </c>
      <c r="C1105">
        <v>29</v>
      </c>
      <c r="D1105" t="s">
        <v>2440</v>
      </c>
      <c r="E1105" t="s">
        <v>2431</v>
      </c>
      <c r="F1105" t="s">
        <v>2441</v>
      </c>
      <c r="G1105" t="s">
        <v>89</v>
      </c>
      <c r="H1105" t="s">
        <v>2440</v>
      </c>
      <c r="I1105" t="s">
        <v>74</v>
      </c>
      <c r="K1105" t="s">
        <v>3785</v>
      </c>
      <c r="M1105" t="s">
        <v>3806</v>
      </c>
      <c r="O1105" t="s">
        <v>3807</v>
      </c>
      <c r="Q1105">
        <v>39548</v>
      </c>
      <c r="S1105" t="s">
        <v>3788</v>
      </c>
      <c r="T1105" t="s">
        <v>3788</v>
      </c>
      <c r="W1105" t="s">
        <v>3788</v>
      </c>
    </row>
    <row r="1106" spans="1:23" x14ac:dyDescent="0.25">
      <c r="A1106" t="s">
        <v>24</v>
      </c>
      <c r="B1106">
        <v>1821</v>
      </c>
      <c r="C1106">
        <v>41</v>
      </c>
      <c r="D1106" t="s">
        <v>3810</v>
      </c>
      <c r="E1106" t="s">
        <v>2479</v>
      </c>
      <c r="F1106" t="s">
        <v>2480</v>
      </c>
      <c r="G1106" t="s">
        <v>3811</v>
      </c>
      <c r="H1106" t="s">
        <v>3810</v>
      </c>
      <c r="I1106" t="s">
        <v>74</v>
      </c>
      <c r="K1106" t="s">
        <v>3785</v>
      </c>
      <c r="L1106" t="s">
        <v>3796</v>
      </c>
      <c r="M1106" t="s">
        <v>3797</v>
      </c>
      <c r="O1106" t="s">
        <v>3812</v>
      </c>
      <c r="P1106" t="s">
        <v>3799</v>
      </c>
      <c r="Q1106">
        <v>39468</v>
      </c>
      <c r="S1106" t="s">
        <v>3788</v>
      </c>
      <c r="T1106" t="s">
        <v>3788</v>
      </c>
      <c r="W1106" t="s">
        <v>3788</v>
      </c>
    </row>
    <row r="1107" spans="1:23" x14ac:dyDescent="0.25">
      <c r="A1107" t="s">
        <v>24</v>
      </c>
      <c r="B1107">
        <v>1822</v>
      </c>
      <c r="C1107">
        <v>2</v>
      </c>
      <c r="D1107" t="s">
        <v>3813</v>
      </c>
      <c r="E1107" t="s">
        <v>814</v>
      </c>
      <c r="F1107" t="s">
        <v>815</v>
      </c>
      <c r="G1107" t="s">
        <v>3814</v>
      </c>
      <c r="H1107" t="s">
        <v>3813</v>
      </c>
      <c r="I1107" t="s">
        <v>74</v>
      </c>
      <c r="K1107" t="s">
        <v>3785</v>
      </c>
      <c r="L1107" t="s">
        <v>3789</v>
      </c>
      <c r="M1107" t="s">
        <v>3790</v>
      </c>
      <c r="N1107" t="s">
        <v>1621</v>
      </c>
      <c r="O1107" t="s">
        <v>3815</v>
      </c>
      <c r="P1107" t="s">
        <v>3792</v>
      </c>
      <c r="Q1107">
        <v>39468</v>
      </c>
      <c r="S1107" t="s">
        <v>3793</v>
      </c>
      <c r="T1107" t="s">
        <v>3788</v>
      </c>
      <c r="W1107" t="s">
        <v>3788</v>
      </c>
    </row>
    <row r="1108" spans="1:23" x14ac:dyDescent="0.25">
      <c r="A1108" t="s">
        <v>24</v>
      </c>
      <c r="B1108">
        <v>1823</v>
      </c>
      <c r="C1108">
        <v>37</v>
      </c>
      <c r="D1108" t="s">
        <v>3816</v>
      </c>
      <c r="E1108" t="s">
        <v>814</v>
      </c>
      <c r="F1108" t="s">
        <v>3817</v>
      </c>
      <c r="G1108" t="s">
        <v>3818</v>
      </c>
      <c r="H1108" t="s">
        <v>3816</v>
      </c>
      <c r="I1108" t="s">
        <v>74</v>
      </c>
      <c r="K1108" t="s">
        <v>3785</v>
      </c>
      <c r="M1108" t="s">
        <v>3819</v>
      </c>
      <c r="O1108" t="s">
        <v>3812</v>
      </c>
      <c r="Q1108">
        <v>39531</v>
      </c>
      <c r="S1108" t="s">
        <v>3788</v>
      </c>
      <c r="T1108" t="s">
        <v>3788</v>
      </c>
      <c r="W1108" t="s">
        <v>3788</v>
      </c>
    </row>
    <row r="1109" spans="1:23" x14ac:dyDescent="0.25">
      <c r="A1109" t="s">
        <v>24</v>
      </c>
      <c r="B1109">
        <v>1824</v>
      </c>
      <c r="C1109">
        <v>23</v>
      </c>
      <c r="D1109" t="s">
        <v>3820</v>
      </c>
      <c r="E1109" t="s">
        <v>1577</v>
      </c>
      <c r="F1109" t="s">
        <v>3821</v>
      </c>
      <c r="G1109" t="s">
        <v>3564</v>
      </c>
      <c r="H1109" t="s">
        <v>3820</v>
      </c>
      <c r="I1109" t="s">
        <v>74</v>
      </c>
      <c r="K1109" t="s">
        <v>3785</v>
      </c>
      <c r="L1109" t="s">
        <v>3789</v>
      </c>
      <c r="M1109" t="s">
        <v>3790</v>
      </c>
      <c r="N1109" t="s">
        <v>1621</v>
      </c>
      <c r="O1109" t="s">
        <v>3787</v>
      </c>
      <c r="P1109" t="s">
        <v>3792</v>
      </c>
      <c r="Q1109">
        <v>39468</v>
      </c>
      <c r="S1109" t="s">
        <v>3793</v>
      </c>
      <c r="T1109" t="s">
        <v>3788</v>
      </c>
      <c r="W1109" t="s">
        <v>3788</v>
      </c>
    </row>
    <row r="1110" spans="1:23" x14ac:dyDescent="0.25">
      <c r="A1110" t="s">
        <v>24</v>
      </c>
      <c r="B1110">
        <v>1825</v>
      </c>
      <c r="C1110">
        <v>1</v>
      </c>
      <c r="D1110" t="s">
        <v>3820</v>
      </c>
      <c r="E1110" t="s">
        <v>1577</v>
      </c>
      <c r="F1110" t="s">
        <v>3821</v>
      </c>
      <c r="G1110" t="s">
        <v>3564</v>
      </c>
      <c r="H1110" t="s">
        <v>3820</v>
      </c>
      <c r="I1110" t="s">
        <v>74</v>
      </c>
      <c r="K1110" t="s">
        <v>3785</v>
      </c>
      <c r="L1110" t="s">
        <v>3789</v>
      </c>
      <c r="M1110" t="s">
        <v>3790</v>
      </c>
      <c r="N1110" t="s">
        <v>1621</v>
      </c>
      <c r="O1110" t="s">
        <v>3787</v>
      </c>
      <c r="P1110" t="s">
        <v>3792</v>
      </c>
      <c r="Q1110">
        <v>39468</v>
      </c>
      <c r="S1110" t="s">
        <v>3793</v>
      </c>
      <c r="T1110" t="s">
        <v>3788</v>
      </c>
      <c r="W1110" t="s">
        <v>3788</v>
      </c>
    </row>
    <row r="1111" spans="1:23" x14ac:dyDescent="0.25">
      <c r="A1111" t="s">
        <v>24</v>
      </c>
      <c r="B1111">
        <v>1826</v>
      </c>
      <c r="C1111">
        <v>44</v>
      </c>
      <c r="D1111" t="s">
        <v>3822</v>
      </c>
      <c r="E1111" t="s">
        <v>818</v>
      </c>
      <c r="F1111" t="s">
        <v>3238</v>
      </c>
      <c r="H1111" t="s">
        <v>3822</v>
      </c>
      <c r="I1111" t="s">
        <v>74</v>
      </c>
      <c r="K1111" t="s">
        <v>3785</v>
      </c>
      <c r="L1111" t="s">
        <v>3823</v>
      </c>
      <c r="M1111" t="s">
        <v>3824</v>
      </c>
      <c r="O1111" t="s">
        <v>3812</v>
      </c>
      <c r="Q1111">
        <v>39529</v>
      </c>
      <c r="S1111" t="s">
        <v>3788</v>
      </c>
      <c r="T1111" t="s">
        <v>3788</v>
      </c>
      <c r="W1111" t="s">
        <v>3788</v>
      </c>
    </row>
    <row r="1112" spans="1:23" x14ac:dyDescent="0.25">
      <c r="A1112" t="s">
        <v>24</v>
      </c>
      <c r="B1112">
        <v>1827</v>
      </c>
      <c r="C1112">
        <v>5</v>
      </c>
      <c r="D1112" t="s">
        <v>3825</v>
      </c>
      <c r="E1112" t="s">
        <v>818</v>
      </c>
      <c r="F1112" t="s">
        <v>3826</v>
      </c>
      <c r="G1112" t="s">
        <v>3827</v>
      </c>
      <c r="H1112" t="s">
        <v>3825</v>
      </c>
      <c r="I1112" t="s">
        <v>74</v>
      </c>
      <c r="K1112" t="s">
        <v>3785</v>
      </c>
      <c r="L1112" t="s">
        <v>3789</v>
      </c>
      <c r="M1112" t="s">
        <v>3790</v>
      </c>
      <c r="N1112" t="s">
        <v>1621</v>
      </c>
      <c r="O1112" t="s">
        <v>3798</v>
      </c>
      <c r="P1112" t="s">
        <v>3792</v>
      </c>
      <c r="Q1112">
        <v>39468</v>
      </c>
      <c r="S1112" t="s">
        <v>3793</v>
      </c>
      <c r="T1112" t="s">
        <v>3788</v>
      </c>
      <c r="W1112" t="s">
        <v>3788</v>
      </c>
    </row>
    <row r="1113" spans="1:23" x14ac:dyDescent="0.25">
      <c r="A1113" t="s">
        <v>24</v>
      </c>
      <c r="B1113">
        <v>1828</v>
      </c>
      <c r="C1113">
        <v>50</v>
      </c>
      <c r="D1113" t="s">
        <v>3828</v>
      </c>
      <c r="E1113" t="s">
        <v>818</v>
      </c>
      <c r="F1113" t="s">
        <v>3829</v>
      </c>
      <c r="H1113" t="s">
        <v>3828</v>
      </c>
      <c r="I1113" t="s">
        <v>74</v>
      </c>
      <c r="K1113" t="s">
        <v>3785</v>
      </c>
      <c r="L1113" t="s">
        <v>3796</v>
      </c>
      <c r="M1113" t="s">
        <v>3797</v>
      </c>
      <c r="O1113" t="s">
        <v>2226</v>
      </c>
      <c r="Q1113">
        <v>39467</v>
      </c>
      <c r="S1113" t="s">
        <v>3788</v>
      </c>
      <c r="T1113" t="s">
        <v>3788</v>
      </c>
      <c r="W1113" t="s">
        <v>3788</v>
      </c>
    </row>
    <row r="1114" spans="1:23" x14ac:dyDescent="0.25">
      <c r="A1114" t="s">
        <v>24</v>
      </c>
      <c r="B1114">
        <v>1829</v>
      </c>
      <c r="C1114">
        <v>49</v>
      </c>
      <c r="D1114" t="s">
        <v>3830</v>
      </c>
      <c r="E1114" t="s">
        <v>3831</v>
      </c>
      <c r="F1114" t="s">
        <v>3832</v>
      </c>
      <c r="H1114" t="s">
        <v>3830</v>
      </c>
      <c r="I1114" t="s">
        <v>74</v>
      </c>
      <c r="K1114" t="s">
        <v>3785</v>
      </c>
      <c r="M1114" t="s">
        <v>3806</v>
      </c>
      <c r="O1114" t="s">
        <v>3787</v>
      </c>
      <c r="Q1114">
        <v>39548</v>
      </c>
      <c r="S1114" t="s">
        <v>3788</v>
      </c>
      <c r="T1114" t="s">
        <v>3788</v>
      </c>
      <c r="W1114" t="s">
        <v>3788</v>
      </c>
    </row>
    <row r="1115" spans="1:23" x14ac:dyDescent="0.25">
      <c r="A1115" t="s">
        <v>24</v>
      </c>
      <c r="B1115">
        <v>1830</v>
      </c>
      <c r="C1115">
        <v>42</v>
      </c>
      <c r="D1115" t="s">
        <v>3833</v>
      </c>
      <c r="E1115" t="s">
        <v>2598</v>
      </c>
      <c r="F1115" t="s">
        <v>1112</v>
      </c>
      <c r="G1115" t="s">
        <v>3834</v>
      </c>
      <c r="H1115" t="s">
        <v>3833</v>
      </c>
      <c r="I1115" t="s">
        <v>74</v>
      </c>
      <c r="K1115" t="s">
        <v>3785</v>
      </c>
      <c r="L1115" t="s">
        <v>3823</v>
      </c>
      <c r="M1115" t="s">
        <v>3824</v>
      </c>
      <c r="O1115" t="s">
        <v>3812</v>
      </c>
      <c r="Q1115">
        <v>39529</v>
      </c>
      <c r="S1115" t="s">
        <v>3788</v>
      </c>
      <c r="T1115" t="s">
        <v>3788</v>
      </c>
      <c r="W1115" t="s">
        <v>3788</v>
      </c>
    </row>
    <row r="1116" spans="1:23" x14ac:dyDescent="0.25">
      <c r="A1116" t="s">
        <v>24</v>
      </c>
      <c r="B1116">
        <v>1831</v>
      </c>
      <c r="C1116">
        <v>22</v>
      </c>
      <c r="D1116" t="s">
        <v>3833</v>
      </c>
      <c r="E1116" t="s">
        <v>2598</v>
      </c>
      <c r="F1116" t="s">
        <v>1112</v>
      </c>
      <c r="G1116" t="s">
        <v>3834</v>
      </c>
      <c r="H1116" t="s">
        <v>3833</v>
      </c>
      <c r="I1116" t="s">
        <v>74</v>
      </c>
      <c r="K1116" t="s">
        <v>3785</v>
      </c>
      <c r="M1116" t="s">
        <v>3819</v>
      </c>
      <c r="O1116" t="s">
        <v>3807</v>
      </c>
      <c r="Q1116">
        <v>39531</v>
      </c>
      <c r="S1116" t="s">
        <v>3788</v>
      </c>
      <c r="T1116" t="s">
        <v>3788</v>
      </c>
      <c r="W1116" t="s">
        <v>3788</v>
      </c>
    </row>
    <row r="1117" spans="1:23" x14ac:dyDescent="0.25">
      <c r="A1117" t="s">
        <v>24</v>
      </c>
      <c r="B1117">
        <v>1832</v>
      </c>
      <c r="C1117">
        <v>28</v>
      </c>
      <c r="D1117" t="s">
        <v>3833</v>
      </c>
      <c r="E1117" t="s">
        <v>2598</v>
      </c>
      <c r="F1117" t="s">
        <v>1112</v>
      </c>
      <c r="G1117" t="s">
        <v>3834</v>
      </c>
      <c r="H1117" t="s">
        <v>3833</v>
      </c>
      <c r="I1117" t="s">
        <v>74</v>
      </c>
      <c r="K1117" t="s">
        <v>3785</v>
      </c>
      <c r="L1117" t="s">
        <v>3835</v>
      </c>
      <c r="O1117" t="s">
        <v>3836</v>
      </c>
      <c r="Q1117">
        <v>39529</v>
      </c>
      <c r="S1117" t="s">
        <v>3788</v>
      </c>
      <c r="T1117" t="s">
        <v>3788</v>
      </c>
      <c r="W1117" t="s">
        <v>3788</v>
      </c>
    </row>
    <row r="1118" spans="1:23" x14ac:dyDescent="0.25">
      <c r="A1118" t="s">
        <v>24</v>
      </c>
      <c r="B1118">
        <v>1833</v>
      </c>
      <c r="C1118">
        <v>21</v>
      </c>
      <c r="D1118" t="s">
        <v>3833</v>
      </c>
      <c r="E1118" t="s">
        <v>2598</v>
      </c>
      <c r="F1118" t="s">
        <v>1112</v>
      </c>
      <c r="G1118" t="s">
        <v>3834</v>
      </c>
      <c r="H1118" t="s">
        <v>3833</v>
      </c>
      <c r="I1118" t="s">
        <v>74</v>
      </c>
      <c r="K1118" t="s">
        <v>3785</v>
      </c>
      <c r="L1118" t="s">
        <v>3786</v>
      </c>
      <c r="O1118" t="s">
        <v>3836</v>
      </c>
      <c r="Q1118">
        <v>39530</v>
      </c>
      <c r="S1118" t="s">
        <v>3788</v>
      </c>
      <c r="T1118" t="s">
        <v>3788</v>
      </c>
      <c r="W1118" t="s">
        <v>3788</v>
      </c>
    </row>
    <row r="1119" spans="1:23" x14ac:dyDescent="0.25">
      <c r="A1119" t="s">
        <v>24</v>
      </c>
      <c r="B1119">
        <v>1834</v>
      </c>
      <c r="C1119">
        <v>33</v>
      </c>
      <c r="D1119" t="s">
        <v>3837</v>
      </c>
      <c r="E1119" t="s">
        <v>2598</v>
      </c>
      <c r="F1119" t="s">
        <v>3838</v>
      </c>
      <c r="G1119" t="s">
        <v>3839</v>
      </c>
      <c r="H1119" t="s">
        <v>3837</v>
      </c>
      <c r="I1119" t="s">
        <v>74</v>
      </c>
      <c r="K1119" t="s">
        <v>3785</v>
      </c>
      <c r="M1119" t="s">
        <v>3806</v>
      </c>
      <c r="O1119" t="s">
        <v>3812</v>
      </c>
      <c r="Q1119">
        <v>39548</v>
      </c>
      <c r="S1119" t="s">
        <v>3788</v>
      </c>
      <c r="T1119" t="s">
        <v>3788</v>
      </c>
      <c r="W1119" t="s">
        <v>3788</v>
      </c>
    </row>
    <row r="1120" spans="1:23" x14ac:dyDescent="0.25">
      <c r="A1120" t="s">
        <v>24</v>
      </c>
      <c r="B1120">
        <v>1835</v>
      </c>
      <c r="C1120">
        <v>7</v>
      </c>
      <c r="D1120" t="s">
        <v>3840</v>
      </c>
      <c r="E1120" t="s">
        <v>2605</v>
      </c>
      <c r="F1120" t="s">
        <v>3841</v>
      </c>
      <c r="G1120" t="s">
        <v>3842</v>
      </c>
      <c r="H1120" t="s">
        <v>3840</v>
      </c>
      <c r="I1120" t="s">
        <v>74</v>
      </c>
      <c r="K1120" t="s">
        <v>3785</v>
      </c>
      <c r="L1120" t="s">
        <v>3789</v>
      </c>
      <c r="M1120" t="s">
        <v>3790</v>
      </c>
      <c r="N1120" t="s">
        <v>1621</v>
      </c>
      <c r="O1120" t="s">
        <v>3815</v>
      </c>
      <c r="P1120" t="s">
        <v>3792</v>
      </c>
      <c r="Q1120">
        <v>39468</v>
      </c>
      <c r="S1120" t="s">
        <v>3793</v>
      </c>
      <c r="T1120" t="s">
        <v>3788</v>
      </c>
      <c r="W1120" t="s">
        <v>3788</v>
      </c>
    </row>
    <row r="1121" spans="1:23" x14ac:dyDescent="0.25">
      <c r="A1121" t="s">
        <v>24</v>
      </c>
      <c r="B1121">
        <v>1836</v>
      </c>
      <c r="C1121">
        <v>17</v>
      </c>
      <c r="D1121" t="s">
        <v>3843</v>
      </c>
      <c r="E1121" t="s">
        <v>2605</v>
      </c>
      <c r="F1121" t="s">
        <v>2610</v>
      </c>
      <c r="G1121" t="s">
        <v>3839</v>
      </c>
      <c r="H1121" t="s">
        <v>3843</v>
      </c>
      <c r="I1121" t="s">
        <v>74</v>
      </c>
      <c r="K1121" t="s">
        <v>3785</v>
      </c>
      <c r="L1121" t="s">
        <v>3835</v>
      </c>
      <c r="O1121" t="s">
        <v>3807</v>
      </c>
      <c r="Q1121">
        <v>39529</v>
      </c>
      <c r="S1121" t="s">
        <v>3788</v>
      </c>
      <c r="T1121" t="s">
        <v>3788</v>
      </c>
      <c r="W1121" t="s">
        <v>3788</v>
      </c>
    </row>
    <row r="1122" spans="1:23" x14ac:dyDescent="0.25">
      <c r="A1122" t="s">
        <v>24</v>
      </c>
      <c r="B1122">
        <v>1837</v>
      </c>
      <c r="C1122">
        <v>46</v>
      </c>
      <c r="D1122" t="s">
        <v>3844</v>
      </c>
      <c r="E1122" t="s">
        <v>890</v>
      </c>
      <c r="F1122" t="s">
        <v>3845</v>
      </c>
      <c r="H1122" t="s">
        <v>3844</v>
      </c>
      <c r="I1122" t="s">
        <v>74</v>
      </c>
      <c r="K1122" t="s">
        <v>3785</v>
      </c>
      <c r="L1122" t="s">
        <v>3846</v>
      </c>
      <c r="O1122" t="s">
        <v>3847</v>
      </c>
      <c r="Q1122">
        <v>39494</v>
      </c>
      <c r="S1122" t="s">
        <v>3788</v>
      </c>
      <c r="T1122" t="s">
        <v>3788</v>
      </c>
      <c r="W1122" t="s">
        <v>3788</v>
      </c>
    </row>
    <row r="1123" spans="1:23" x14ac:dyDescent="0.25">
      <c r="A1123" t="s">
        <v>24</v>
      </c>
      <c r="B1123">
        <v>1838</v>
      </c>
      <c r="C1123">
        <v>3</v>
      </c>
      <c r="D1123" t="s">
        <v>3848</v>
      </c>
      <c r="E1123" t="s">
        <v>2795</v>
      </c>
      <c r="F1123" t="s">
        <v>747</v>
      </c>
      <c r="G1123" t="s">
        <v>3228</v>
      </c>
      <c r="H1123" t="s">
        <v>3848</v>
      </c>
      <c r="I1123" t="s">
        <v>74</v>
      </c>
      <c r="K1123" t="s">
        <v>3785</v>
      </c>
      <c r="L1123" t="s">
        <v>3789</v>
      </c>
      <c r="M1123" t="s">
        <v>3790</v>
      </c>
      <c r="N1123" t="s">
        <v>3849</v>
      </c>
      <c r="O1123" t="s">
        <v>3798</v>
      </c>
      <c r="P1123" t="s">
        <v>3792</v>
      </c>
      <c r="Q1123">
        <v>39468</v>
      </c>
      <c r="S1123" t="s">
        <v>3793</v>
      </c>
      <c r="T1123" t="s">
        <v>3788</v>
      </c>
      <c r="W1123" t="s">
        <v>3788</v>
      </c>
    </row>
    <row r="1124" spans="1:23" x14ac:dyDescent="0.25">
      <c r="A1124" t="s">
        <v>24</v>
      </c>
      <c r="B1124">
        <v>1839</v>
      </c>
      <c r="C1124">
        <v>52</v>
      </c>
      <c r="D1124" t="s">
        <v>3850</v>
      </c>
      <c r="E1124" t="s">
        <v>3347</v>
      </c>
      <c r="F1124" t="s">
        <v>3851</v>
      </c>
      <c r="H1124" t="s">
        <v>3850</v>
      </c>
      <c r="I1124" t="s">
        <v>74</v>
      </c>
      <c r="K1124" t="s">
        <v>3785</v>
      </c>
      <c r="M1124" t="s">
        <v>3806</v>
      </c>
      <c r="O1124" t="s">
        <v>3847</v>
      </c>
      <c r="Q1124">
        <v>39548</v>
      </c>
      <c r="S1124" t="s">
        <v>3788</v>
      </c>
      <c r="T1124" t="s">
        <v>3788</v>
      </c>
      <c r="W1124" t="s">
        <v>3788</v>
      </c>
    </row>
    <row r="1125" spans="1:23" x14ac:dyDescent="0.25">
      <c r="A1125" t="s">
        <v>24</v>
      </c>
      <c r="B1125">
        <v>1840</v>
      </c>
      <c r="C1125">
        <v>25</v>
      </c>
      <c r="D1125" t="s">
        <v>3355</v>
      </c>
      <c r="E1125" t="s">
        <v>3347</v>
      </c>
      <c r="F1125" t="s">
        <v>3356</v>
      </c>
      <c r="G1125" t="s">
        <v>3357</v>
      </c>
      <c r="H1125" t="s">
        <v>3355</v>
      </c>
      <c r="I1125" t="s">
        <v>74</v>
      </c>
      <c r="K1125" t="s">
        <v>3785</v>
      </c>
      <c r="M1125" t="s">
        <v>3806</v>
      </c>
      <c r="O1125" t="s">
        <v>3807</v>
      </c>
      <c r="Q1125">
        <v>39548</v>
      </c>
      <c r="S1125" t="s">
        <v>3788</v>
      </c>
      <c r="T1125" t="s">
        <v>3788</v>
      </c>
      <c r="W1125" t="s">
        <v>3788</v>
      </c>
    </row>
    <row r="1126" spans="1:23" x14ac:dyDescent="0.25">
      <c r="A1126" t="s">
        <v>24</v>
      </c>
      <c r="B1126">
        <v>1841</v>
      </c>
      <c r="C1126">
        <v>39</v>
      </c>
      <c r="D1126" t="s">
        <v>3368</v>
      </c>
      <c r="E1126" t="s">
        <v>2802</v>
      </c>
      <c r="F1126" t="s">
        <v>2803</v>
      </c>
      <c r="G1126" t="s">
        <v>3369</v>
      </c>
      <c r="H1126" t="s">
        <v>3368</v>
      </c>
      <c r="I1126" t="s">
        <v>74</v>
      </c>
      <c r="K1126" t="s">
        <v>3785</v>
      </c>
      <c r="M1126" t="s">
        <v>3806</v>
      </c>
      <c r="O1126" t="s">
        <v>3812</v>
      </c>
      <c r="Q1126">
        <v>39548</v>
      </c>
      <c r="S1126" t="s">
        <v>3788</v>
      </c>
      <c r="T1126" t="s">
        <v>3788</v>
      </c>
      <c r="W1126" t="s">
        <v>3788</v>
      </c>
    </row>
    <row r="1127" spans="1:23" x14ac:dyDescent="0.25">
      <c r="A1127" t="s">
        <v>24</v>
      </c>
      <c r="B1127">
        <v>1842</v>
      </c>
      <c r="C1127">
        <v>15</v>
      </c>
      <c r="D1127" t="s">
        <v>3368</v>
      </c>
      <c r="E1127" t="s">
        <v>2802</v>
      </c>
      <c r="F1127" t="s">
        <v>2803</v>
      </c>
      <c r="G1127" t="s">
        <v>3369</v>
      </c>
      <c r="H1127" t="s">
        <v>3368</v>
      </c>
      <c r="I1127" t="s">
        <v>74</v>
      </c>
      <c r="K1127" t="s">
        <v>3785</v>
      </c>
      <c r="L1127" t="s">
        <v>3852</v>
      </c>
      <c r="M1127" t="s">
        <v>3853</v>
      </c>
      <c r="O1127" t="s">
        <v>3854</v>
      </c>
      <c r="Q1127">
        <v>39549</v>
      </c>
      <c r="S1127" t="s">
        <v>3788</v>
      </c>
      <c r="T1127" t="s">
        <v>3788</v>
      </c>
      <c r="W1127" t="s">
        <v>3788</v>
      </c>
    </row>
    <row r="1128" spans="1:23" x14ac:dyDescent="0.25">
      <c r="A1128" t="s">
        <v>24</v>
      </c>
      <c r="B1128">
        <v>1843</v>
      </c>
      <c r="C1128">
        <v>8</v>
      </c>
      <c r="D1128" t="s">
        <v>3855</v>
      </c>
      <c r="E1128" t="s">
        <v>3508</v>
      </c>
      <c r="F1128" t="s">
        <v>3509</v>
      </c>
      <c r="G1128" t="s">
        <v>3856</v>
      </c>
      <c r="H1128" t="s">
        <v>3855</v>
      </c>
      <c r="I1128" t="s">
        <v>74</v>
      </c>
      <c r="K1128" t="s">
        <v>3785</v>
      </c>
      <c r="L1128" t="s">
        <v>3789</v>
      </c>
      <c r="M1128" t="s">
        <v>3790</v>
      </c>
      <c r="N1128" t="s">
        <v>1621</v>
      </c>
      <c r="O1128" t="s">
        <v>3815</v>
      </c>
      <c r="P1128" t="s">
        <v>3792</v>
      </c>
      <c r="Q1128">
        <v>39468</v>
      </c>
      <c r="S1128" t="s">
        <v>3793</v>
      </c>
      <c r="T1128" t="s">
        <v>3788</v>
      </c>
      <c r="W1128" t="s">
        <v>3788</v>
      </c>
    </row>
    <row r="1129" spans="1:23" x14ac:dyDescent="0.25">
      <c r="A1129" t="s">
        <v>24</v>
      </c>
      <c r="B1129">
        <v>1844</v>
      </c>
      <c r="C1129">
        <v>43</v>
      </c>
      <c r="D1129" t="s">
        <v>3857</v>
      </c>
      <c r="E1129" t="s">
        <v>2829</v>
      </c>
      <c r="F1129" t="s">
        <v>3858</v>
      </c>
      <c r="G1129" t="s">
        <v>3514</v>
      </c>
      <c r="H1129" t="s">
        <v>3857</v>
      </c>
      <c r="I1129" t="s">
        <v>74</v>
      </c>
      <c r="K1129" t="s">
        <v>3785</v>
      </c>
      <c r="L1129" t="s">
        <v>3796</v>
      </c>
      <c r="M1129" t="s">
        <v>3797</v>
      </c>
      <c r="O1129" t="s">
        <v>3859</v>
      </c>
      <c r="P1129" t="s">
        <v>3799</v>
      </c>
      <c r="Q1129">
        <v>39468</v>
      </c>
      <c r="S1129" t="s">
        <v>3788</v>
      </c>
      <c r="T1129" t="s">
        <v>3788</v>
      </c>
      <c r="W1129" t="s">
        <v>3788</v>
      </c>
    </row>
    <row r="1130" spans="1:23" x14ac:dyDescent="0.25">
      <c r="A1130" t="s">
        <v>24</v>
      </c>
      <c r="B1130">
        <v>1845</v>
      </c>
      <c r="C1130">
        <v>38</v>
      </c>
      <c r="D1130" t="s">
        <v>3860</v>
      </c>
      <c r="E1130" t="s">
        <v>1022</v>
      </c>
      <c r="F1130" t="s">
        <v>815</v>
      </c>
      <c r="G1130" t="s">
        <v>89</v>
      </c>
      <c r="H1130" t="s">
        <v>3860</v>
      </c>
      <c r="I1130" t="s">
        <v>74</v>
      </c>
      <c r="K1130" t="s">
        <v>3785</v>
      </c>
      <c r="L1130" t="s">
        <v>3789</v>
      </c>
      <c r="M1130" t="s">
        <v>3790</v>
      </c>
      <c r="O1130" t="s">
        <v>3859</v>
      </c>
      <c r="P1130" t="s">
        <v>3792</v>
      </c>
      <c r="Q1130">
        <v>39468</v>
      </c>
      <c r="S1130" t="s">
        <v>3788</v>
      </c>
      <c r="T1130" t="s">
        <v>3788</v>
      </c>
      <c r="W1130" t="s">
        <v>3788</v>
      </c>
    </row>
    <row r="1131" spans="1:23" x14ac:dyDescent="0.25">
      <c r="A1131" t="s">
        <v>24</v>
      </c>
      <c r="B1131">
        <v>1846</v>
      </c>
      <c r="C1131">
        <v>55</v>
      </c>
      <c r="D1131" t="s">
        <v>3861</v>
      </c>
      <c r="E1131" t="s">
        <v>1022</v>
      </c>
      <c r="F1131" t="s">
        <v>815</v>
      </c>
      <c r="H1131" t="s">
        <v>3861</v>
      </c>
      <c r="I1131" t="s">
        <v>74</v>
      </c>
      <c r="K1131" t="s">
        <v>3785</v>
      </c>
      <c r="L1131" t="s">
        <v>3862</v>
      </c>
      <c r="O1131" t="s">
        <v>3859</v>
      </c>
      <c r="Q1131" t="s">
        <v>3863</v>
      </c>
      <c r="S1131" t="s">
        <v>3788</v>
      </c>
      <c r="T1131" t="s">
        <v>3788</v>
      </c>
      <c r="W1131" t="s">
        <v>3788</v>
      </c>
    </row>
    <row r="1132" spans="1:23" x14ac:dyDescent="0.25">
      <c r="A1132" t="s">
        <v>24</v>
      </c>
      <c r="B1132">
        <v>1847</v>
      </c>
      <c r="C1132">
        <v>45</v>
      </c>
      <c r="D1132" t="s">
        <v>3861</v>
      </c>
      <c r="E1132" t="s">
        <v>1022</v>
      </c>
      <c r="F1132" t="s">
        <v>815</v>
      </c>
      <c r="H1132" t="s">
        <v>3861</v>
      </c>
      <c r="I1132" t="s">
        <v>74</v>
      </c>
      <c r="K1132" t="s">
        <v>3785</v>
      </c>
      <c r="L1132" t="s">
        <v>3852</v>
      </c>
      <c r="M1132" t="s">
        <v>3853</v>
      </c>
      <c r="O1132" t="s">
        <v>3859</v>
      </c>
      <c r="Q1132">
        <v>39549</v>
      </c>
      <c r="S1132" t="s">
        <v>3788</v>
      </c>
      <c r="T1132" t="s">
        <v>3788</v>
      </c>
      <c r="W1132" t="s">
        <v>3788</v>
      </c>
    </row>
    <row r="1133" spans="1:23" x14ac:dyDescent="0.25">
      <c r="A1133" t="s">
        <v>24</v>
      </c>
      <c r="B1133">
        <v>1848</v>
      </c>
      <c r="C1133">
        <v>53</v>
      </c>
      <c r="D1133" t="s">
        <v>3864</v>
      </c>
      <c r="E1133" t="s">
        <v>1022</v>
      </c>
      <c r="F1133" t="s">
        <v>3865</v>
      </c>
      <c r="H1133" t="s">
        <v>3864</v>
      </c>
      <c r="I1133" t="s">
        <v>74</v>
      </c>
      <c r="K1133" t="s">
        <v>3785</v>
      </c>
      <c r="L1133" t="s">
        <v>3866</v>
      </c>
      <c r="M1133" t="s">
        <v>3867</v>
      </c>
      <c r="O1133" t="s">
        <v>3859</v>
      </c>
      <c r="Q1133">
        <v>39558</v>
      </c>
      <c r="S1133" t="s">
        <v>3788</v>
      </c>
      <c r="T1133" t="s">
        <v>3788</v>
      </c>
      <c r="W1133" t="s">
        <v>3788</v>
      </c>
    </row>
    <row r="1134" spans="1:23" x14ac:dyDescent="0.25">
      <c r="A1134" t="s">
        <v>24</v>
      </c>
      <c r="B1134">
        <v>1849</v>
      </c>
      <c r="C1134">
        <v>47</v>
      </c>
      <c r="D1134" t="s">
        <v>3868</v>
      </c>
      <c r="E1134" t="s">
        <v>3414</v>
      </c>
      <c r="F1134" t="s">
        <v>3869</v>
      </c>
      <c r="H1134" t="s">
        <v>3870</v>
      </c>
      <c r="I1134" t="s">
        <v>74</v>
      </c>
      <c r="K1134" t="s">
        <v>3785</v>
      </c>
      <c r="M1134" t="s">
        <v>3819</v>
      </c>
      <c r="O1134" t="s">
        <v>3847</v>
      </c>
      <c r="Q1134">
        <v>39531</v>
      </c>
      <c r="S1134" t="s">
        <v>3788</v>
      </c>
      <c r="T1134" t="s">
        <v>3788</v>
      </c>
      <c r="W1134" t="s">
        <v>3788</v>
      </c>
    </row>
    <row r="1135" spans="1:23" x14ac:dyDescent="0.25">
      <c r="A1135" t="s">
        <v>24</v>
      </c>
      <c r="B1135">
        <v>1850</v>
      </c>
      <c r="C1135">
        <v>4</v>
      </c>
      <c r="D1135" t="s">
        <v>3871</v>
      </c>
      <c r="E1135" t="s">
        <v>3414</v>
      </c>
      <c r="F1135" t="s">
        <v>3415</v>
      </c>
      <c r="G1135" t="s">
        <v>3872</v>
      </c>
      <c r="H1135" t="s">
        <v>3871</v>
      </c>
      <c r="I1135" t="s">
        <v>74</v>
      </c>
      <c r="K1135" t="s">
        <v>3785</v>
      </c>
      <c r="L1135" t="s">
        <v>3789</v>
      </c>
      <c r="M1135" t="s">
        <v>3790</v>
      </c>
      <c r="N1135" t="s">
        <v>1621</v>
      </c>
      <c r="O1135" t="s">
        <v>3836</v>
      </c>
      <c r="P1135" t="s">
        <v>3792</v>
      </c>
      <c r="Q1135">
        <v>39468</v>
      </c>
      <c r="S1135" t="s">
        <v>3793</v>
      </c>
      <c r="T1135" t="s">
        <v>3788</v>
      </c>
      <c r="W1135" t="s">
        <v>3788</v>
      </c>
    </row>
    <row r="1136" spans="1:23" x14ac:dyDescent="0.25">
      <c r="A1136" t="s">
        <v>24</v>
      </c>
      <c r="B1136">
        <v>1851</v>
      </c>
      <c r="C1136">
        <v>51</v>
      </c>
      <c r="D1136" t="s">
        <v>3873</v>
      </c>
      <c r="E1136" t="s">
        <v>3414</v>
      </c>
      <c r="F1136" t="s">
        <v>3415</v>
      </c>
      <c r="H1136" t="s">
        <v>3873</v>
      </c>
      <c r="I1136" t="s">
        <v>74</v>
      </c>
      <c r="K1136" t="s">
        <v>3785</v>
      </c>
      <c r="L1136" t="s">
        <v>3852</v>
      </c>
      <c r="M1136" t="s">
        <v>3853</v>
      </c>
      <c r="O1136" t="s">
        <v>3847</v>
      </c>
      <c r="Q1136">
        <v>39549</v>
      </c>
      <c r="S1136" t="s">
        <v>3788</v>
      </c>
      <c r="T1136" t="s">
        <v>3788</v>
      </c>
      <c r="W1136" t="s">
        <v>3788</v>
      </c>
    </row>
    <row r="1137" spans="1:23" x14ac:dyDescent="0.25">
      <c r="A1137" t="s">
        <v>24</v>
      </c>
      <c r="B1137">
        <v>1852</v>
      </c>
      <c r="C1137">
        <v>30</v>
      </c>
      <c r="D1137" t="s">
        <v>3874</v>
      </c>
      <c r="E1137" t="s">
        <v>1119</v>
      </c>
      <c r="F1137" t="s">
        <v>1120</v>
      </c>
      <c r="G1137" t="s">
        <v>1121</v>
      </c>
      <c r="H1137" t="s">
        <v>3874</v>
      </c>
      <c r="I1137" t="s">
        <v>74</v>
      </c>
      <c r="K1137" t="s">
        <v>3785</v>
      </c>
      <c r="L1137" t="s">
        <v>3796</v>
      </c>
      <c r="M1137" t="s">
        <v>3797</v>
      </c>
      <c r="O1137" t="s">
        <v>2226</v>
      </c>
      <c r="P1137" t="s">
        <v>3799</v>
      </c>
      <c r="Q1137">
        <v>39468</v>
      </c>
      <c r="S1137" t="s">
        <v>3788</v>
      </c>
      <c r="T1137" t="s">
        <v>3788</v>
      </c>
      <c r="W1137" t="s">
        <v>3788</v>
      </c>
    </row>
    <row r="1138" spans="1:23" x14ac:dyDescent="0.25">
      <c r="A1138" t="s">
        <v>24</v>
      </c>
      <c r="B1138">
        <v>1853</v>
      </c>
      <c r="C1138">
        <v>9</v>
      </c>
      <c r="D1138" t="s">
        <v>3875</v>
      </c>
      <c r="E1138" t="s">
        <v>1119</v>
      </c>
      <c r="F1138" t="s">
        <v>1901</v>
      </c>
      <c r="G1138" t="s">
        <v>3876</v>
      </c>
      <c r="H1138" t="s">
        <v>3875</v>
      </c>
      <c r="I1138" t="s">
        <v>74</v>
      </c>
      <c r="K1138" t="s">
        <v>3785</v>
      </c>
      <c r="L1138" t="s">
        <v>3789</v>
      </c>
      <c r="M1138" t="s">
        <v>3790</v>
      </c>
      <c r="N1138" t="s">
        <v>1621</v>
      </c>
      <c r="O1138" t="s">
        <v>3798</v>
      </c>
      <c r="P1138" t="s">
        <v>3792</v>
      </c>
      <c r="Q1138">
        <v>39468</v>
      </c>
      <c r="S1138" t="s">
        <v>3788</v>
      </c>
      <c r="T1138" t="s">
        <v>3788</v>
      </c>
      <c r="W1138" t="s">
        <v>3788</v>
      </c>
    </row>
    <row r="1139" spans="1:23" x14ac:dyDescent="0.25">
      <c r="A1139" t="s">
        <v>24</v>
      </c>
      <c r="B1139">
        <v>1854</v>
      </c>
      <c r="C1139">
        <v>48</v>
      </c>
      <c r="D1139" t="s">
        <v>3877</v>
      </c>
      <c r="E1139" t="s">
        <v>2028</v>
      </c>
      <c r="F1139" t="s">
        <v>3878</v>
      </c>
      <c r="H1139" t="s">
        <v>3877</v>
      </c>
      <c r="I1139" t="s">
        <v>74</v>
      </c>
      <c r="K1139" t="s">
        <v>3785</v>
      </c>
      <c r="L1139" t="s">
        <v>3879</v>
      </c>
      <c r="O1139" t="s">
        <v>3880</v>
      </c>
      <c r="Q1139">
        <v>39115</v>
      </c>
      <c r="S1139" t="s">
        <v>3788</v>
      </c>
      <c r="T1139" t="s">
        <v>3788</v>
      </c>
      <c r="W1139" t="s">
        <v>3788</v>
      </c>
    </row>
    <row r="1140" spans="1:23" x14ac:dyDescent="0.25">
      <c r="A1140" t="s">
        <v>24</v>
      </c>
      <c r="B1140">
        <v>1855</v>
      </c>
      <c r="C1140">
        <v>18</v>
      </c>
      <c r="D1140" t="s">
        <v>3881</v>
      </c>
      <c r="E1140" t="s">
        <v>2028</v>
      </c>
      <c r="F1140" t="s">
        <v>3878</v>
      </c>
      <c r="G1140" t="s">
        <v>3882</v>
      </c>
      <c r="H1140" t="s">
        <v>3881</v>
      </c>
      <c r="I1140" t="s">
        <v>74</v>
      </c>
      <c r="K1140" t="s">
        <v>3785</v>
      </c>
      <c r="M1140" t="s">
        <v>3806</v>
      </c>
      <c r="N1140" t="s">
        <v>2766</v>
      </c>
      <c r="O1140" t="s">
        <v>3807</v>
      </c>
      <c r="P1140" t="s">
        <v>3809</v>
      </c>
      <c r="Q1140">
        <v>39548</v>
      </c>
      <c r="S1140" t="s">
        <v>3788</v>
      </c>
      <c r="T1140" t="s">
        <v>3788</v>
      </c>
      <c r="W1140" t="s">
        <v>3788</v>
      </c>
    </row>
    <row r="1141" spans="1:23" x14ac:dyDescent="0.25">
      <c r="A1141" t="s">
        <v>24</v>
      </c>
      <c r="B1141">
        <v>1856</v>
      </c>
      <c r="C1141">
        <v>13</v>
      </c>
      <c r="D1141" t="s">
        <v>3883</v>
      </c>
      <c r="E1141" t="s">
        <v>3884</v>
      </c>
      <c r="F1141" t="s">
        <v>1377</v>
      </c>
      <c r="G1141" t="s">
        <v>3885</v>
      </c>
      <c r="H1141" t="s">
        <v>3883</v>
      </c>
      <c r="I1141" t="s">
        <v>74</v>
      </c>
      <c r="K1141" t="s">
        <v>3785</v>
      </c>
      <c r="L1141" t="s">
        <v>3823</v>
      </c>
      <c r="M1141" t="s">
        <v>3824</v>
      </c>
      <c r="N1141" t="s">
        <v>3754</v>
      </c>
      <c r="O1141" t="s">
        <v>3836</v>
      </c>
      <c r="P1141" t="s">
        <v>3886</v>
      </c>
      <c r="Q1141">
        <v>39529</v>
      </c>
      <c r="S1141" t="s">
        <v>3788</v>
      </c>
      <c r="T1141" t="s">
        <v>3788</v>
      </c>
      <c r="W1141" t="s">
        <v>3788</v>
      </c>
    </row>
    <row r="1142" spans="1:23" x14ac:dyDescent="0.25">
      <c r="A1142" t="s">
        <v>24</v>
      </c>
      <c r="B1142">
        <v>1857</v>
      </c>
      <c r="C1142">
        <v>10</v>
      </c>
      <c r="D1142" t="s">
        <v>3450</v>
      </c>
      <c r="E1142" t="s">
        <v>1164</v>
      </c>
      <c r="F1142" t="s">
        <v>3451</v>
      </c>
      <c r="G1142" t="s">
        <v>3452</v>
      </c>
      <c r="H1142" t="s">
        <v>3450</v>
      </c>
      <c r="I1142" t="s">
        <v>74</v>
      </c>
      <c r="K1142" t="s">
        <v>3785</v>
      </c>
      <c r="L1142" t="s">
        <v>3796</v>
      </c>
      <c r="M1142" t="s">
        <v>3797</v>
      </c>
      <c r="N1142" t="s">
        <v>1621</v>
      </c>
      <c r="O1142" t="s">
        <v>3887</v>
      </c>
      <c r="P1142" t="s">
        <v>3799</v>
      </c>
      <c r="Q1142">
        <v>39468</v>
      </c>
      <c r="S1142" t="s">
        <v>3793</v>
      </c>
      <c r="T1142" t="s">
        <v>3788</v>
      </c>
      <c r="W1142" t="s">
        <v>3788</v>
      </c>
    </row>
    <row r="1143" spans="1:23" x14ac:dyDescent="0.25">
      <c r="A1143" t="s">
        <v>24</v>
      </c>
      <c r="B1143">
        <v>1858</v>
      </c>
      <c r="C1143">
        <v>14</v>
      </c>
      <c r="D1143" t="s">
        <v>3462</v>
      </c>
      <c r="E1143" t="s">
        <v>1164</v>
      </c>
      <c r="F1143" t="s">
        <v>3463</v>
      </c>
      <c r="G1143" t="s">
        <v>3464</v>
      </c>
      <c r="H1143" t="s">
        <v>3462</v>
      </c>
      <c r="I1143" t="s">
        <v>74</v>
      </c>
      <c r="K1143" t="s">
        <v>3785</v>
      </c>
      <c r="M1143" t="s">
        <v>3819</v>
      </c>
      <c r="O1143" t="s">
        <v>3807</v>
      </c>
      <c r="Q1143">
        <v>39531</v>
      </c>
      <c r="S1143" t="s">
        <v>3788</v>
      </c>
      <c r="T1143" t="s">
        <v>3788</v>
      </c>
      <c r="W1143" t="s">
        <v>3788</v>
      </c>
    </row>
    <row r="1144" spans="1:23" x14ac:dyDescent="0.25">
      <c r="A1144" t="s">
        <v>24</v>
      </c>
      <c r="B1144">
        <v>1859</v>
      </c>
      <c r="C1144">
        <v>16</v>
      </c>
      <c r="D1144" t="s">
        <v>3462</v>
      </c>
      <c r="E1144" t="s">
        <v>1164</v>
      </c>
      <c r="F1144" t="s">
        <v>3463</v>
      </c>
      <c r="G1144" t="s">
        <v>3464</v>
      </c>
      <c r="H1144" t="s">
        <v>3462</v>
      </c>
      <c r="I1144" t="s">
        <v>74</v>
      </c>
      <c r="K1144" t="s">
        <v>3785</v>
      </c>
      <c r="L1144" t="s">
        <v>3852</v>
      </c>
      <c r="M1144" t="s">
        <v>3853</v>
      </c>
      <c r="O1144" t="s">
        <v>3888</v>
      </c>
      <c r="Q1144">
        <v>39549</v>
      </c>
      <c r="S1144" t="s">
        <v>3788</v>
      </c>
      <c r="T1144" t="s">
        <v>3788</v>
      </c>
      <c r="W1144" t="s">
        <v>3788</v>
      </c>
    </row>
    <row r="1145" spans="1:23" x14ac:dyDescent="0.25">
      <c r="A1145" t="s">
        <v>24</v>
      </c>
      <c r="B1145">
        <v>1860</v>
      </c>
      <c r="D1145" t="s">
        <v>3049</v>
      </c>
      <c r="E1145" t="s">
        <v>213</v>
      </c>
      <c r="F1145" t="s">
        <v>3050</v>
      </c>
      <c r="G1145" t="s">
        <v>2630</v>
      </c>
      <c r="H1145" t="s">
        <v>3049</v>
      </c>
      <c r="I1145" t="s">
        <v>74</v>
      </c>
      <c r="J1145" t="s">
        <v>1242</v>
      </c>
      <c r="K1145" t="s">
        <v>2002</v>
      </c>
      <c r="L1145" t="s">
        <v>3771</v>
      </c>
      <c r="Q1145">
        <v>39347</v>
      </c>
      <c r="R1145" s="2" t="s">
        <v>5827</v>
      </c>
      <c r="S1145" t="s">
        <v>3788</v>
      </c>
      <c r="T1145" t="s">
        <v>3788</v>
      </c>
      <c r="W1145" t="s">
        <v>3788</v>
      </c>
    </row>
    <row r="1146" spans="1:23" x14ac:dyDescent="0.25">
      <c r="A1146" t="s">
        <v>24</v>
      </c>
      <c r="B1146">
        <v>1861</v>
      </c>
      <c r="D1146" t="s">
        <v>3889</v>
      </c>
      <c r="E1146" t="s">
        <v>1477</v>
      </c>
      <c r="F1146" t="s">
        <v>3078</v>
      </c>
      <c r="G1146" t="s">
        <v>3890</v>
      </c>
      <c r="H1146" t="s">
        <v>3889</v>
      </c>
      <c r="I1146" t="s">
        <v>74</v>
      </c>
      <c r="J1146" t="s">
        <v>1242</v>
      </c>
      <c r="K1146" t="s">
        <v>2002</v>
      </c>
      <c r="L1146" t="s">
        <v>3771</v>
      </c>
      <c r="M1146" t="s">
        <v>3891</v>
      </c>
      <c r="N1146" t="s">
        <v>3552</v>
      </c>
      <c r="Q1146">
        <v>39345</v>
      </c>
      <c r="R1146" s="2" t="s">
        <v>5986</v>
      </c>
      <c r="S1146" t="s">
        <v>3788</v>
      </c>
      <c r="T1146" t="s">
        <v>3788</v>
      </c>
      <c r="W1146" t="s">
        <v>3788</v>
      </c>
    </row>
    <row r="1147" spans="1:23" x14ac:dyDescent="0.25">
      <c r="A1147" t="s">
        <v>24</v>
      </c>
      <c r="B1147">
        <v>1862</v>
      </c>
      <c r="D1147" t="s">
        <v>3483</v>
      </c>
      <c r="E1147" t="s">
        <v>26</v>
      </c>
      <c r="F1147" t="s">
        <v>386</v>
      </c>
      <c r="G1147" t="s">
        <v>2301</v>
      </c>
      <c r="H1147" t="s">
        <v>3483</v>
      </c>
      <c r="I1147" t="s">
        <v>74</v>
      </c>
      <c r="J1147" t="s">
        <v>1242</v>
      </c>
      <c r="K1147" t="s">
        <v>2002</v>
      </c>
      <c r="L1147" t="s">
        <v>3892</v>
      </c>
      <c r="M1147" t="s">
        <v>3893</v>
      </c>
      <c r="N1147" t="s">
        <v>3894</v>
      </c>
      <c r="O1147" t="s">
        <v>602</v>
      </c>
      <c r="Q1147">
        <v>39346</v>
      </c>
      <c r="R1147" s="2" t="s">
        <v>5987</v>
      </c>
      <c r="S1147" t="s">
        <v>3788</v>
      </c>
      <c r="T1147" t="s">
        <v>3788</v>
      </c>
      <c r="W1147" t="s">
        <v>3788</v>
      </c>
    </row>
    <row r="1148" spans="1:23" x14ac:dyDescent="0.25">
      <c r="A1148" t="s">
        <v>24</v>
      </c>
      <c r="B1148">
        <v>1863</v>
      </c>
      <c r="C1148" t="s">
        <v>3895</v>
      </c>
      <c r="D1148" t="s">
        <v>3896</v>
      </c>
      <c r="E1148" t="s">
        <v>818</v>
      </c>
      <c r="F1148" t="s">
        <v>3897</v>
      </c>
      <c r="G1148" t="s">
        <v>46</v>
      </c>
      <c r="H1148" t="s">
        <v>3896</v>
      </c>
      <c r="I1148" t="s">
        <v>1648</v>
      </c>
      <c r="J1148" t="s">
        <v>1649</v>
      </c>
      <c r="K1148" t="s">
        <v>3898</v>
      </c>
      <c r="L1148" t="s">
        <v>3899</v>
      </c>
      <c r="M1148" t="s">
        <v>3900</v>
      </c>
      <c r="N1148" t="s">
        <v>3901</v>
      </c>
      <c r="O1148" t="s">
        <v>3902</v>
      </c>
      <c r="P1148" t="s">
        <v>3903</v>
      </c>
      <c r="Q1148">
        <v>41036</v>
      </c>
      <c r="R1148" s="2" t="s">
        <v>5988</v>
      </c>
      <c r="S1148" t="s">
        <v>1187</v>
      </c>
      <c r="T1148" t="s">
        <v>1248</v>
      </c>
      <c r="W1148" t="s">
        <v>1188</v>
      </c>
    </row>
    <row r="1149" spans="1:23" x14ac:dyDescent="0.25">
      <c r="A1149" t="s">
        <v>24</v>
      </c>
      <c r="B1149">
        <v>1864</v>
      </c>
      <c r="C1149" t="s">
        <v>3904</v>
      </c>
      <c r="D1149" t="s">
        <v>3905</v>
      </c>
      <c r="E1149" t="s">
        <v>3906</v>
      </c>
      <c r="F1149" t="s">
        <v>3907</v>
      </c>
      <c r="G1149" t="s">
        <v>3908</v>
      </c>
      <c r="H1149" t="s">
        <v>3905</v>
      </c>
      <c r="I1149" t="s">
        <v>74</v>
      </c>
      <c r="J1149" t="s">
        <v>1203</v>
      </c>
      <c r="K1149" t="s">
        <v>1204</v>
      </c>
      <c r="L1149" t="s">
        <v>3909</v>
      </c>
      <c r="M1149" t="s">
        <v>3910</v>
      </c>
      <c r="N1149" t="s">
        <v>1207</v>
      </c>
      <c r="O1149" t="s">
        <v>3911</v>
      </c>
      <c r="P1149" t="s">
        <v>3912</v>
      </c>
      <c r="Q1149">
        <v>41122</v>
      </c>
      <c r="R1149" s="2" t="s">
        <v>5989</v>
      </c>
      <c r="S1149" t="s">
        <v>3913</v>
      </c>
      <c r="T1149" t="s">
        <v>3914</v>
      </c>
      <c r="W1149" t="s">
        <v>1188</v>
      </c>
    </row>
    <row r="1150" spans="1:23" x14ac:dyDescent="0.25">
      <c r="A1150" t="s">
        <v>24</v>
      </c>
      <c r="B1150">
        <v>1865</v>
      </c>
      <c r="D1150" t="s">
        <v>3915</v>
      </c>
      <c r="E1150" t="s">
        <v>218</v>
      </c>
      <c r="F1150" t="s">
        <v>3916</v>
      </c>
      <c r="G1150" t="s">
        <v>3917</v>
      </c>
      <c r="H1150" t="s">
        <v>3915</v>
      </c>
      <c r="I1150" t="s">
        <v>74</v>
      </c>
      <c r="K1150" t="s">
        <v>3017</v>
      </c>
      <c r="L1150" t="s">
        <v>3918</v>
      </c>
      <c r="M1150" t="s">
        <v>3516</v>
      </c>
      <c r="Q1150">
        <v>38582</v>
      </c>
      <c r="R1150" s="2" t="s">
        <v>5990</v>
      </c>
      <c r="S1150" t="s">
        <v>3013</v>
      </c>
      <c r="T1150" t="s">
        <v>3919</v>
      </c>
      <c r="W1150" t="s">
        <v>3013</v>
      </c>
    </row>
    <row r="1151" spans="1:23" x14ac:dyDescent="0.25">
      <c r="A1151" t="s">
        <v>24</v>
      </c>
      <c r="B1151">
        <v>1866</v>
      </c>
      <c r="D1151" t="s">
        <v>3920</v>
      </c>
      <c r="E1151" t="s">
        <v>26</v>
      </c>
      <c r="F1151" t="s">
        <v>628</v>
      </c>
      <c r="G1151" t="s">
        <v>3921</v>
      </c>
      <c r="H1151" t="s">
        <v>3920</v>
      </c>
      <c r="I1151" t="s">
        <v>74</v>
      </c>
      <c r="J1151" t="s">
        <v>1242</v>
      </c>
      <c r="K1151" t="s">
        <v>2002</v>
      </c>
      <c r="L1151" t="s">
        <v>3892</v>
      </c>
      <c r="M1151" t="s">
        <v>3893</v>
      </c>
      <c r="N1151" t="s">
        <v>3894</v>
      </c>
      <c r="O1151" t="s">
        <v>602</v>
      </c>
      <c r="Q1151">
        <v>39346</v>
      </c>
      <c r="R1151" s="2" t="s">
        <v>5987</v>
      </c>
      <c r="S1151" t="s">
        <v>3788</v>
      </c>
      <c r="T1151" t="s">
        <v>3788</v>
      </c>
      <c r="W1151" t="s">
        <v>3788</v>
      </c>
    </row>
    <row r="1152" spans="1:23" x14ac:dyDescent="0.25">
      <c r="A1152" t="s">
        <v>24</v>
      </c>
      <c r="B1152">
        <v>1867</v>
      </c>
      <c r="D1152" t="s">
        <v>3922</v>
      </c>
      <c r="E1152" t="s">
        <v>26</v>
      </c>
      <c r="F1152" t="s">
        <v>3124</v>
      </c>
      <c r="G1152" t="s">
        <v>3923</v>
      </c>
      <c r="H1152" t="s">
        <v>3922</v>
      </c>
      <c r="I1152" t="s">
        <v>74</v>
      </c>
      <c r="J1152" t="s">
        <v>1242</v>
      </c>
      <c r="K1152" t="s">
        <v>2002</v>
      </c>
      <c r="L1152" t="s">
        <v>3892</v>
      </c>
      <c r="M1152" t="s">
        <v>3893</v>
      </c>
      <c r="N1152" t="s">
        <v>3894</v>
      </c>
      <c r="Q1152">
        <v>39346</v>
      </c>
      <c r="R1152" s="2" t="s">
        <v>5987</v>
      </c>
      <c r="S1152" t="s">
        <v>3788</v>
      </c>
      <c r="T1152" t="s">
        <v>3788</v>
      </c>
      <c r="W1152" t="s">
        <v>3788</v>
      </c>
    </row>
    <row r="1153" spans="1:23" x14ac:dyDescent="0.25">
      <c r="A1153" t="s">
        <v>24</v>
      </c>
      <c r="B1153">
        <v>1868</v>
      </c>
      <c r="D1153" t="s">
        <v>3193</v>
      </c>
      <c r="E1153" t="s">
        <v>3194</v>
      </c>
      <c r="F1153" t="s">
        <v>3195</v>
      </c>
      <c r="G1153" t="s">
        <v>3196</v>
      </c>
      <c r="H1153" t="s">
        <v>3193</v>
      </c>
      <c r="I1153" t="s">
        <v>74</v>
      </c>
      <c r="J1153" t="s">
        <v>1242</v>
      </c>
      <c r="K1153" t="s">
        <v>2002</v>
      </c>
      <c r="L1153" t="s">
        <v>3924</v>
      </c>
      <c r="M1153" t="s">
        <v>3925</v>
      </c>
      <c r="N1153" t="s">
        <v>3926</v>
      </c>
      <c r="Q1153">
        <v>39346</v>
      </c>
      <c r="R1153" s="2" t="s">
        <v>5987</v>
      </c>
      <c r="S1153" t="s">
        <v>3788</v>
      </c>
      <c r="T1153" t="s">
        <v>3788</v>
      </c>
      <c r="W1153" t="s">
        <v>3788</v>
      </c>
    </row>
    <row r="1154" spans="1:23" x14ac:dyDescent="0.25">
      <c r="A1154" t="s">
        <v>24</v>
      </c>
      <c r="B1154">
        <v>1869</v>
      </c>
      <c r="D1154" t="s">
        <v>2465</v>
      </c>
      <c r="E1154" t="s">
        <v>1551</v>
      </c>
      <c r="F1154" t="s">
        <v>2466</v>
      </c>
      <c r="G1154" t="s">
        <v>2467</v>
      </c>
      <c r="H1154" t="s">
        <v>2465</v>
      </c>
      <c r="I1154" t="s">
        <v>74</v>
      </c>
      <c r="J1154" t="s">
        <v>1242</v>
      </c>
      <c r="K1154" t="s">
        <v>2002</v>
      </c>
      <c r="L1154" t="s">
        <v>3924</v>
      </c>
      <c r="M1154" t="s">
        <v>3925</v>
      </c>
      <c r="N1154" t="s">
        <v>3926</v>
      </c>
      <c r="Q1154">
        <v>39347</v>
      </c>
      <c r="R1154" s="2" t="s">
        <v>5827</v>
      </c>
      <c r="S1154" t="s">
        <v>3788</v>
      </c>
      <c r="T1154" t="s">
        <v>3788</v>
      </c>
      <c r="W1154" t="s">
        <v>3788</v>
      </c>
    </row>
    <row r="1155" spans="1:23" x14ac:dyDescent="0.25">
      <c r="A1155" t="s">
        <v>24</v>
      </c>
      <c r="B1155">
        <v>1870</v>
      </c>
      <c r="D1155" t="s">
        <v>3927</v>
      </c>
      <c r="E1155" t="s">
        <v>2479</v>
      </c>
      <c r="F1155" t="s">
        <v>3928</v>
      </c>
      <c r="G1155" t="s">
        <v>3929</v>
      </c>
      <c r="H1155" t="s">
        <v>3927</v>
      </c>
      <c r="I1155" t="s">
        <v>74</v>
      </c>
      <c r="J1155" t="s">
        <v>1242</v>
      </c>
      <c r="K1155" t="s">
        <v>2002</v>
      </c>
      <c r="L1155" t="s">
        <v>3924</v>
      </c>
      <c r="M1155" t="s">
        <v>3925</v>
      </c>
      <c r="N1155" t="s">
        <v>3926</v>
      </c>
      <c r="Q1155">
        <v>39347</v>
      </c>
      <c r="R1155" s="2" t="s">
        <v>5827</v>
      </c>
      <c r="S1155" t="s">
        <v>3788</v>
      </c>
      <c r="T1155" t="s">
        <v>3788</v>
      </c>
      <c r="W1155" t="s">
        <v>3788</v>
      </c>
    </row>
    <row r="1156" spans="1:23" x14ac:dyDescent="0.25">
      <c r="A1156" t="s">
        <v>24</v>
      </c>
      <c r="B1156">
        <v>1871</v>
      </c>
      <c r="D1156" t="s">
        <v>3930</v>
      </c>
      <c r="E1156" t="s">
        <v>1571</v>
      </c>
      <c r="F1156" t="s">
        <v>1572</v>
      </c>
      <c r="G1156" t="s">
        <v>3931</v>
      </c>
      <c r="H1156" t="s">
        <v>3930</v>
      </c>
      <c r="I1156" t="s">
        <v>74</v>
      </c>
      <c r="J1156" t="s">
        <v>1242</v>
      </c>
      <c r="K1156" t="s">
        <v>2002</v>
      </c>
      <c r="L1156" t="s">
        <v>3892</v>
      </c>
      <c r="M1156" t="s">
        <v>3893</v>
      </c>
      <c r="N1156" t="s">
        <v>3894</v>
      </c>
      <c r="O1156" t="s">
        <v>3932</v>
      </c>
      <c r="Q1156">
        <v>39346</v>
      </c>
      <c r="R1156" s="2" t="s">
        <v>5987</v>
      </c>
      <c r="S1156" t="s">
        <v>3788</v>
      </c>
      <c r="T1156" t="s">
        <v>3788</v>
      </c>
      <c r="W1156" t="s">
        <v>3788</v>
      </c>
    </row>
    <row r="1157" spans="1:23" x14ac:dyDescent="0.25">
      <c r="A1157" t="s">
        <v>24</v>
      </c>
      <c r="B1157">
        <v>1872</v>
      </c>
      <c r="D1157" t="s">
        <v>3933</v>
      </c>
      <c r="E1157" t="s">
        <v>818</v>
      </c>
      <c r="F1157" t="s">
        <v>1619</v>
      </c>
      <c r="G1157" t="s">
        <v>3934</v>
      </c>
      <c r="H1157" t="s">
        <v>3935</v>
      </c>
      <c r="I1157" t="s">
        <v>74</v>
      </c>
      <c r="J1157" t="s">
        <v>1242</v>
      </c>
      <c r="K1157" t="s">
        <v>2002</v>
      </c>
      <c r="L1157" t="s">
        <v>3771</v>
      </c>
      <c r="M1157" t="s">
        <v>3891</v>
      </c>
      <c r="N1157" t="s">
        <v>3552</v>
      </c>
      <c r="Q1157">
        <v>39345</v>
      </c>
      <c r="R1157" s="2" t="s">
        <v>5986</v>
      </c>
      <c r="S1157" t="s">
        <v>3788</v>
      </c>
      <c r="T1157" t="s">
        <v>3020</v>
      </c>
      <c r="W1157" t="s">
        <v>3788</v>
      </c>
    </row>
    <row r="1158" spans="1:23" x14ac:dyDescent="0.25">
      <c r="A1158" t="s">
        <v>24</v>
      </c>
      <c r="B1158">
        <v>1873</v>
      </c>
      <c r="D1158" t="s">
        <v>3286</v>
      </c>
      <c r="E1158" t="s">
        <v>3287</v>
      </c>
      <c r="F1158" t="s">
        <v>3288</v>
      </c>
      <c r="G1158" t="s">
        <v>3289</v>
      </c>
      <c r="H1158" t="s">
        <v>3286</v>
      </c>
      <c r="I1158" t="s">
        <v>74</v>
      </c>
      <c r="J1158" t="s">
        <v>1242</v>
      </c>
      <c r="K1158" t="s">
        <v>2002</v>
      </c>
      <c r="L1158" t="s">
        <v>3892</v>
      </c>
      <c r="M1158" t="s">
        <v>3893</v>
      </c>
      <c r="N1158" t="s">
        <v>3894</v>
      </c>
      <c r="O1158" t="s">
        <v>1800</v>
      </c>
      <c r="Q1158">
        <v>39346</v>
      </c>
      <c r="R1158" s="2" t="s">
        <v>5987</v>
      </c>
      <c r="S1158" t="s">
        <v>3788</v>
      </c>
      <c r="T1158" t="s">
        <v>3788</v>
      </c>
      <c r="W1158" t="s">
        <v>3788</v>
      </c>
    </row>
    <row r="1159" spans="1:23" x14ac:dyDescent="0.25">
      <c r="A1159" t="s">
        <v>24</v>
      </c>
      <c r="B1159">
        <v>1874</v>
      </c>
      <c r="D1159" t="s">
        <v>2684</v>
      </c>
      <c r="E1159" t="s">
        <v>926</v>
      </c>
      <c r="F1159" t="s">
        <v>938</v>
      </c>
      <c r="G1159" t="s">
        <v>2750</v>
      </c>
      <c r="H1159" t="s">
        <v>2684</v>
      </c>
      <c r="I1159" t="s">
        <v>74</v>
      </c>
      <c r="J1159" t="s">
        <v>1242</v>
      </c>
      <c r="K1159" t="s">
        <v>2002</v>
      </c>
      <c r="L1159" t="s">
        <v>3771</v>
      </c>
      <c r="M1159" t="s">
        <v>3891</v>
      </c>
      <c r="N1159" t="s">
        <v>3552</v>
      </c>
      <c r="Q1159">
        <v>39345</v>
      </c>
      <c r="R1159" s="2" t="s">
        <v>5986</v>
      </c>
      <c r="S1159" t="s">
        <v>3788</v>
      </c>
      <c r="T1159" t="s">
        <v>3788</v>
      </c>
      <c r="W1159" t="s">
        <v>3788</v>
      </c>
    </row>
    <row r="1160" spans="1:23" x14ac:dyDescent="0.25">
      <c r="A1160" t="s">
        <v>24</v>
      </c>
      <c r="B1160">
        <v>1875</v>
      </c>
      <c r="D1160" t="s">
        <v>3936</v>
      </c>
      <c r="E1160" t="s">
        <v>926</v>
      </c>
      <c r="F1160" t="s">
        <v>3937</v>
      </c>
      <c r="G1160" t="s">
        <v>3938</v>
      </c>
      <c r="H1160" t="s">
        <v>3939</v>
      </c>
      <c r="I1160" t="s">
        <v>74</v>
      </c>
      <c r="J1160" t="s">
        <v>1242</v>
      </c>
      <c r="K1160" t="s">
        <v>2002</v>
      </c>
      <c r="L1160" t="s">
        <v>3924</v>
      </c>
      <c r="M1160" t="s">
        <v>3925</v>
      </c>
      <c r="N1160" t="s">
        <v>3926</v>
      </c>
      <c r="Q1160">
        <v>39347</v>
      </c>
      <c r="R1160" s="2" t="s">
        <v>5827</v>
      </c>
      <c r="S1160" t="s">
        <v>3788</v>
      </c>
      <c r="T1160" t="s">
        <v>3788</v>
      </c>
      <c r="W1160" t="s">
        <v>3788</v>
      </c>
    </row>
    <row r="1161" spans="1:23" x14ac:dyDescent="0.25">
      <c r="A1161" t="s">
        <v>24</v>
      </c>
      <c r="B1161">
        <v>1876</v>
      </c>
      <c r="D1161" t="s">
        <v>3940</v>
      </c>
      <c r="E1161" t="s">
        <v>926</v>
      </c>
      <c r="F1161" t="s">
        <v>954</v>
      </c>
      <c r="G1161" t="s">
        <v>955</v>
      </c>
      <c r="H1161" t="s">
        <v>3940</v>
      </c>
      <c r="I1161" t="s">
        <v>74</v>
      </c>
      <c r="J1161" t="s">
        <v>1242</v>
      </c>
      <c r="K1161" t="s">
        <v>2002</v>
      </c>
      <c r="L1161" t="s">
        <v>3771</v>
      </c>
      <c r="M1161" t="s">
        <v>3891</v>
      </c>
      <c r="N1161" t="s">
        <v>3552</v>
      </c>
      <c r="Q1161">
        <v>39345</v>
      </c>
      <c r="R1161" s="2" t="s">
        <v>5986</v>
      </c>
      <c r="S1161" t="s">
        <v>3788</v>
      </c>
      <c r="T1161" t="s">
        <v>3788</v>
      </c>
      <c r="W1161" t="s">
        <v>3788</v>
      </c>
    </row>
    <row r="1162" spans="1:23" x14ac:dyDescent="0.25">
      <c r="A1162" t="s">
        <v>24</v>
      </c>
      <c r="B1162">
        <v>1877</v>
      </c>
      <c r="D1162" t="s">
        <v>2736</v>
      </c>
      <c r="E1162" t="s">
        <v>926</v>
      </c>
      <c r="F1162" t="s">
        <v>2737</v>
      </c>
      <c r="G1162" t="s">
        <v>2738</v>
      </c>
      <c r="H1162" t="s">
        <v>2736</v>
      </c>
      <c r="I1162" t="s">
        <v>74</v>
      </c>
      <c r="J1162" t="s">
        <v>1242</v>
      </c>
      <c r="K1162" t="s">
        <v>2002</v>
      </c>
      <c r="L1162" t="s">
        <v>3771</v>
      </c>
      <c r="M1162" t="s">
        <v>3891</v>
      </c>
      <c r="N1162" t="s">
        <v>3552</v>
      </c>
      <c r="Q1162">
        <v>39345</v>
      </c>
      <c r="R1162" s="2" t="s">
        <v>5986</v>
      </c>
      <c r="S1162" t="s">
        <v>3788</v>
      </c>
      <c r="T1162" t="s">
        <v>3788</v>
      </c>
      <c r="W1162" t="s">
        <v>3788</v>
      </c>
    </row>
    <row r="1163" spans="1:23" x14ac:dyDescent="0.25">
      <c r="A1163" t="s">
        <v>24</v>
      </c>
      <c r="B1163">
        <v>1878</v>
      </c>
      <c r="D1163" t="s">
        <v>3320</v>
      </c>
      <c r="E1163" t="s">
        <v>926</v>
      </c>
      <c r="F1163" t="s">
        <v>2696</v>
      </c>
      <c r="G1163" t="s">
        <v>3321</v>
      </c>
      <c r="H1163" t="s">
        <v>3320</v>
      </c>
      <c r="I1163" t="s">
        <v>74</v>
      </c>
      <c r="J1163" t="s">
        <v>1242</v>
      </c>
      <c r="K1163" t="s">
        <v>2002</v>
      </c>
      <c r="L1163" t="s">
        <v>3771</v>
      </c>
      <c r="M1163" t="s">
        <v>3891</v>
      </c>
      <c r="N1163" t="s">
        <v>3552</v>
      </c>
      <c r="Q1163">
        <v>39345</v>
      </c>
      <c r="R1163" s="2" t="s">
        <v>5986</v>
      </c>
      <c r="S1163" t="s">
        <v>3788</v>
      </c>
      <c r="T1163" t="s">
        <v>3788</v>
      </c>
      <c r="W1163" t="s">
        <v>3788</v>
      </c>
    </row>
    <row r="1164" spans="1:23" x14ac:dyDescent="0.25">
      <c r="A1164" t="s">
        <v>24</v>
      </c>
      <c r="B1164">
        <v>1879</v>
      </c>
      <c r="D1164" t="s">
        <v>3941</v>
      </c>
      <c r="E1164" t="s">
        <v>1887</v>
      </c>
      <c r="F1164" t="s">
        <v>3942</v>
      </c>
      <c r="G1164" t="s">
        <v>3943</v>
      </c>
      <c r="H1164" t="s">
        <v>3941</v>
      </c>
      <c r="I1164" t="s">
        <v>74</v>
      </c>
      <c r="J1164" t="s">
        <v>1242</v>
      </c>
      <c r="K1164" t="s">
        <v>2002</v>
      </c>
      <c r="L1164" t="s">
        <v>3924</v>
      </c>
      <c r="M1164" t="s">
        <v>3925</v>
      </c>
      <c r="N1164" t="s">
        <v>3926</v>
      </c>
      <c r="O1164" t="s">
        <v>3004</v>
      </c>
      <c r="Q1164">
        <v>39347</v>
      </c>
      <c r="R1164" s="2" t="s">
        <v>5827</v>
      </c>
      <c r="S1164" t="s">
        <v>3788</v>
      </c>
      <c r="T1164" t="s">
        <v>3788</v>
      </c>
      <c r="W1164" t="s">
        <v>3788</v>
      </c>
    </row>
    <row r="1165" spans="1:23" x14ac:dyDescent="0.25">
      <c r="A1165" t="s">
        <v>24</v>
      </c>
      <c r="B1165">
        <v>1880</v>
      </c>
      <c r="D1165" t="s">
        <v>3944</v>
      </c>
      <c r="E1165" t="s">
        <v>3945</v>
      </c>
      <c r="F1165" t="s">
        <v>3946</v>
      </c>
      <c r="G1165" t="s">
        <v>3947</v>
      </c>
      <c r="H1165" t="s">
        <v>3944</v>
      </c>
      <c r="I1165" t="s">
        <v>74</v>
      </c>
      <c r="J1165" t="s">
        <v>1242</v>
      </c>
      <c r="K1165" t="s">
        <v>2002</v>
      </c>
      <c r="L1165" t="s">
        <v>3892</v>
      </c>
      <c r="M1165" t="s">
        <v>3893</v>
      </c>
      <c r="N1165" t="s">
        <v>3894</v>
      </c>
      <c r="O1165" t="s">
        <v>3948</v>
      </c>
      <c r="Q1165">
        <v>39346</v>
      </c>
      <c r="R1165" s="2" t="s">
        <v>5987</v>
      </c>
      <c r="S1165" t="s">
        <v>3788</v>
      </c>
      <c r="T1165" t="s">
        <v>3788</v>
      </c>
      <c r="W1165" t="s">
        <v>3788</v>
      </c>
    </row>
    <row r="1166" spans="1:23" x14ac:dyDescent="0.25">
      <c r="A1166" t="s">
        <v>24</v>
      </c>
      <c r="B1166">
        <v>1881</v>
      </c>
      <c r="D1166" t="s">
        <v>3949</v>
      </c>
      <c r="E1166" t="s">
        <v>2000</v>
      </c>
      <c r="F1166" t="s">
        <v>3950</v>
      </c>
      <c r="G1166" t="s">
        <v>3951</v>
      </c>
      <c r="H1166" t="s">
        <v>3949</v>
      </c>
      <c r="I1166" t="s">
        <v>74</v>
      </c>
      <c r="J1166" t="s">
        <v>1242</v>
      </c>
      <c r="K1166" t="s">
        <v>2002</v>
      </c>
      <c r="L1166" t="s">
        <v>3924</v>
      </c>
      <c r="M1166" t="s">
        <v>3925</v>
      </c>
      <c r="N1166" t="s">
        <v>3926</v>
      </c>
      <c r="O1166" t="s">
        <v>3952</v>
      </c>
      <c r="Q1166">
        <v>39347</v>
      </c>
      <c r="R1166" s="2" t="s">
        <v>5827</v>
      </c>
      <c r="S1166" t="s">
        <v>3788</v>
      </c>
      <c r="T1166" t="s">
        <v>3788</v>
      </c>
      <c r="W1166" t="s">
        <v>3788</v>
      </c>
    </row>
    <row r="1167" spans="1:23" x14ac:dyDescent="0.25">
      <c r="A1167" t="s">
        <v>24</v>
      </c>
      <c r="B1167">
        <v>1882</v>
      </c>
      <c r="D1167" t="s">
        <v>3953</v>
      </c>
      <c r="E1167" t="s">
        <v>1130</v>
      </c>
      <c r="F1167" t="s">
        <v>67</v>
      </c>
      <c r="H1167" t="s">
        <v>3953</v>
      </c>
      <c r="I1167" t="s">
        <v>74</v>
      </c>
      <c r="J1167" t="s">
        <v>1242</v>
      </c>
      <c r="K1167" t="s">
        <v>2002</v>
      </c>
      <c r="L1167" t="s">
        <v>3771</v>
      </c>
      <c r="M1167" t="s">
        <v>3891</v>
      </c>
      <c r="N1167" t="s">
        <v>3552</v>
      </c>
      <c r="Q1167">
        <v>39345</v>
      </c>
      <c r="R1167" s="2" t="s">
        <v>5986</v>
      </c>
      <c r="S1167" t="s">
        <v>3788</v>
      </c>
      <c r="T1167" t="s">
        <v>3788</v>
      </c>
      <c r="W1167" t="s">
        <v>3788</v>
      </c>
    </row>
    <row r="1168" spans="1:23" x14ac:dyDescent="0.25">
      <c r="A1168" t="s">
        <v>24</v>
      </c>
      <c r="B1168">
        <v>1883</v>
      </c>
      <c r="D1168" t="s">
        <v>3954</v>
      </c>
      <c r="E1168" t="s">
        <v>3955</v>
      </c>
      <c r="F1168" t="s">
        <v>3956</v>
      </c>
      <c r="G1168" t="s">
        <v>46</v>
      </c>
      <c r="H1168" t="s">
        <v>3954</v>
      </c>
      <c r="I1168" t="s">
        <v>74</v>
      </c>
      <c r="J1168" t="s">
        <v>1242</v>
      </c>
      <c r="K1168" t="s">
        <v>2002</v>
      </c>
      <c r="L1168" t="s">
        <v>3771</v>
      </c>
      <c r="M1168" t="s">
        <v>3891</v>
      </c>
      <c r="N1168" t="s">
        <v>3552</v>
      </c>
      <c r="O1168" t="s">
        <v>3887</v>
      </c>
      <c r="Q1168">
        <v>39345</v>
      </c>
      <c r="R1168" s="2" t="s">
        <v>5986</v>
      </c>
      <c r="S1168" t="s">
        <v>3788</v>
      </c>
      <c r="T1168" t="s">
        <v>3788</v>
      </c>
      <c r="W1168" t="s">
        <v>3788</v>
      </c>
    </row>
    <row r="1169" spans="1:24" x14ac:dyDescent="0.25">
      <c r="A1169" t="s">
        <v>24</v>
      </c>
      <c r="B1169">
        <v>1884</v>
      </c>
      <c r="D1169" t="s">
        <v>3957</v>
      </c>
      <c r="E1169" t="s">
        <v>2028</v>
      </c>
      <c r="F1169" t="s">
        <v>2029</v>
      </c>
      <c r="G1169" t="s">
        <v>3958</v>
      </c>
      <c r="H1169" t="s">
        <v>3957</v>
      </c>
      <c r="I1169" t="s">
        <v>74</v>
      </c>
      <c r="J1169" t="s">
        <v>1242</v>
      </c>
      <c r="K1169" t="s">
        <v>2002</v>
      </c>
      <c r="L1169" t="s">
        <v>3892</v>
      </c>
      <c r="M1169" t="s">
        <v>3893</v>
      </c>
      <c r="N1169" t="s">
        <v>3894</v>
      </c>
      <c r="Q1169">
        <v>39346</v>
      </c>
      <c r="R1169" s="2" t="s">
        <v>5987</v>
      </c>
      <c r="S1169" t="s">
        <v>3788</v>
      </c>
      <c r="T1169" t="s">
        <v>3788</v>
      </c>
      <c r="W1169" t="s">
        <v>3788</v>
      </c>
    </row>
    <row r="1170" spans="1:24" x14ac:dyDescent="0.25">
      <c r="A1170" t="s">
        <v>24</v>
      </c>
      <c r="B1170">
        <v>1885</v>
      </c>
      <c r="D1170" t="s">
        <v>3434</v>
      </c>
      <c r="E1170" t="s">
        <v>2028</v>
      </c>
      <c r="F1170" t="s">
        <v>3435</v>
      </c>
      <c r="G1170" t="s">
        <v>3436</v>
      </c>
      <c r="H1170" t="s">
        <v>3434</v>
      </c>
      <c r="I1170" t="s">
        <v>74</v>
      </c>
      <c r="J1170" t="s">
        <v>1242</v>
      </c>
      <c r="K1170" t="s">
        <v>2002</v>
      </c>
      <c r="L1170" t="s">
        <v>3892</v>
      </c>
      <c r="M1170" t="s">
        <v>3893</v>
      </c>
      <c r="N1170" t="s">
        <v>3894</v>
      </c>
      <c r="Q1170">
        <v>39346</v>
      </c>
      <c r="R1170" s="2" t="s">
        <v>5987</v>
      </c>
      <c r="S1170" t="s">
        <v>3788</v>
      </c>
      <c r="T1170" t="s">
        <v>3788</v>
      </c>
      <c r="W1170" t="s">
        <v>3788</v>
      </c>
    </row>
    <row r="1171" spans="1:24" x14ac:dyDescent="0.25">
      <c r="A1171" t="s">
        <v>24</v>
      </c>
      <c r="B1171">
        <v>1886</v>
      </c>
      <c r="D1171" t="s">
        <v>3959</v>
      </c>
      <c r="E1171" t="s">
        <v>2028</v>
      </c>
      <c r="F1171" t="s">
        <v>2035</v>
      </c>
      <c r="G1171" t="s">
        <v>3960</v>
      </c>
      <c r="H1171" t="s">
        <v>3959</v>
      </c>
      <c r="I1171" t="s">
        <v>74</v>
      </c>
      <c r="J1171" t="s">
        <v>1242</v>
      </c>
      <c r="K1171" t="s">
        <v>2002</v>
      </c>
      <c r="L1171" t="s">
        <v>3924</v>
      </c>
      <c r="M1171" t="s">
        <v>3925</v>
      </c>
      <c r="N1171" t="s">
        <v>3926</v>
      </c>
      <c r="Q1171">
        <v>39347</v>
      </c>
      <c r="R1171" s="2" t="s">
        <v>5827</v>
      </c>
      <c r="S1171" t="s">
        <v>3788</v>
      </c>
      <c r="T1171" t="s">
        <v>3788</v>
      </c>
      <c r="W1171" t="s">
        <v>3788</v>
      </c>
    </row>
    <row r="1172" spans="1:24" x14ac:dyDescent="0.25">
      <c r="A1172" t="s">
        <v>3591</v>
      </c>
      <c r="B1172">
        <v>1887</v>
      </c>
      <c r="D1172" t="s">
        <v>3624</v>
      </c>
      <c r="E1172" t="s">
        <v>3625</v>
      </c>
      <c r="F1172" t="s">
        <v>3626</v>
      </c>
      <c r="H1172" t="s">
        <v>3624</v>
      </c>
      <c r="I1172" t="s">
        <v>74</v>
      </c>
      <c r="M1172" t="s">
        <v>3771</v>
      </c>
      <c r="N1172" t="s">
        <v>1925</v>
      </c>
      <c r="P1172" t="s">
        <v>3772</v>
      </c>
      <c r="Q1172">
        <v>41534</v>
      </c>
      <c r="S1172" t="s">
        <v>3698</v>
      </c>
    </row>
    <row r="1173" spans="1:24" x14ac:dyDescent="0.25">
      <c r="A1173" t="s">
        <v>3591</v>
      </c>
      <c r="B1173">
        <v>1888</v>
      </c>
      <c r="D1173" t="s">
        <v>3592</v>
      </c>
      <c r="E1173" t="s">
        <v>3593</v>
      </c>
      <c r="F1173" t="s">
        <v>3594</v>
      </c>
      <c r="H1173" t="s">
        <v>3592</v>
      </c>
      <c r="I1173" t="s">
        <v>74</v>
      </c>
      <c r="M1173" t="s">
        <v>3961</v>
      </c>
      <c r="N1173" t="s">
        <v>2938</v>
      </c>
      <c r="P1173" t="s">
        <v>3962</v>
      </c>
      <c r="Q1173">
        <v>41511</v>
      </c>
      <c r="S1173" t="s">
        <v>3659</v>
      </c>
    </row>
    <row r="1174" spans="1:24" x14ac:dyDescent="0.25">
      <c r="A1174" t="s">
        <v>24</v>
      </c>
      <c r="B1174">
        <v>1889</v>
      </c>
      <c r="D1174" t="s">
        <v>3193</v>
      </c>
      <c r="E1174" t="s">
        <v>3194</v>
      </c>
      <c r="F1174" t="s">
        <v>3195</v>
      </c>
      <c r="G1174" t="s">
        <v>3196</v>
      </c>
      <c r="H1174" t="s">
        <v>3193</v>
      </c>
      <c r="I1174" t="s">
        <v>74</v>
      </c>
      <c r="J1174" t="s">
        <v>1180</v>
      </c>
      <c r="K1174" t="s">
        <v>3963</v>
      </c>
      <c r="L1174" t="s">
        <v>3964</v>
      </c>
      <c r="M1174" t="s">
        <v>3965</v>
      </c>
      <c r="Q1174">
        <v>38244</v>
      </c>
      <c r="R1174" s="2" t="s">
        <v>5991</v>
      </c>
      <c r="S1174" t="s">
        <v>3013</v>
      </c>
      <c r="T1174" t="s">
        <v>3013</v>
      </c>
      <c r="W1174" t="s">
        <v>3013</v>
      </c>
    </row>
    <row r="1175" spans="1:24" x14ac:dyDescent="0.25">
      <c r="A1175" t="s">
        <v>24</v>
      </c>
      <c r="B1175">
        <v>1890</v>
      </c>
      <c r="D1175" t="s">
        <v>3966</v>
      </c>
      <c r="E1175" t="s">
        <v>1710</v>
      </c>
      <c r="F1175" t="s">
        <v>3967</v>
      </c>
      <c r="G1175" t="s">
        <v>3968</v>
      </c>
      <c r="H1175" t="s">
        <v>3966</v>
      </c>
      <c r="I1175" t="s">
        <v>74</v>
      </c>
      <c r="J1175" t="s">
        <v>1180</v>
      </c>
      <c r="K1175" t="s">
        <v>3963</v>
      </c>
      <c r="L1175" t="s">
        <v>3964</v>
      </c>
      <c r="M1175" t="s">
        <v>3969</v>
      </c>
      <c r="Q1175" t="s">
        <v>3970</v>
      </c>
      <c r="R1175" t="s">
        <v>3970</v>
      </c>
      <c r="S1175" t="s">
        <v>3013</v>
      </c>
      <c r="T1175" t="s">
        <v>3013</v>
      </c>
      <c r="W1175" t="s">
        <v>3013</v>
      </c>
    </row>
    <row r="1176" spans="1:24" x14ac:dyDescent="0.25">
      <c r="A1176" t="s">
        <v>24</v>
      </c>
      <c r="B1176">
        <v>1891</v>
      </c>
      <c r="D1176" t="s">
        <v>1791</v>
      </c>
      <c r="E1176" t="s">
        <v>1792</v>
      </c>
      <c r="F1176" t="s">
        <v>1793</v>
      </c>
      <c r="G1176" t="s">
        <v>3971</v>
      </c>
      <c r="H1176" t="s">
        <v>3972</v>
      </c>
      <c r="I1176" t="s">
        <v>74</v>
      </c>
      <c r="J1176" t="s">
        <v>1180</v>
      </c>
      <c r="K1176" t="s">
        <v>3963</v>
      </c>
      <c r="L1176" t="s">
        <v>3973</v>
      </c>
      <c r="M1176" t="s">
        <v>3974</v>
      </c>
      <c r="Q1176">
        <v>38246</v>
      </c>
      <c r="R1176" s="2" t="s">
        <v>5992</v>
      </c>
      <c r="S1176" t="s">
        <v>3013</v>
      </c>
      <c r="T1176" t="s">
        <v>3013</v>
      </c>
      <c r="W1176" t="s">
        <v>3013</v>
      </c>
    </row>
    <row r="1177" spans="1:24" x14ac:dyDescent="0.25">
      <c r="A1177" t="s">
        <v>24</v>
      </c>
      <c r="B1177">
        <v>1892</v>
      </c>
      <c r="D1177" t="s">
        <v>5993</v>
      </c>
      <c r="E1177" t="s">
        <v>2069</v>
      </c>
      <c r="F1177" t="s">
        <v>3975</v>
      </c>
      <c r="G1177" t="s">
        <v>2642</v>
      </c>
      <c r="H1177" t="s">
        <v>3976</v>
      </c>
      <c r="I1177" t="s">
        <v>74</v>
      </c>
      <c r="J1177" t="s">
        <v>1180</v>
      </c>
      <c r="K1177" t="s">
        <v>3963</v>
      </c>
      <c r="L1177" t="s">
        <v>3973</v>
      </c>
      <c r="M1177" t="s">
        <v>3974</v>
      </c>
      <c r="Q1177">
        <v>38246</v>
      </c>
      <c r="R1177" s="2" t="s">
        <v>5992</v>
      </c>
      <c r="S1177" t="s">
        <v>3013</v>
      </c>
      <c r="T1177" t="s">
        <v>3013</v>
      </c>
      <c r="W1177" t="s">
        <v>3013</v>
      </c>
    </row>
    <row r="1178" spans="1:24" x14ac:dyDescent="0.25">
      <c r="A1178" t="s">
        <v>24</v>
      </c>
      <c r="B1178">
        <v>1893</v>
      </c>
      <c r="D1178" t="s">
        <v>3309</v>
      </c>
      <c r="E1178" t="s">
        <v>2648</v>
      </c>
      <c r="F1178" t="s">
        <v>2649</v>
      </c>
      <c r="G1178" t="s">
        <v>89</v>
      </c>
      <c r="H1178" t="s">
        <v>3309</v>
      </c>
      <c r="I1178" t="s">
        <v>74</v>
      </c>
      <c r="J1178" t="s">
        <v>1180</v>
      </c>
      <c r="K1178" t="s">
        <v>3963</v>
      </c>
      <c r="L1178" t="s">
        <v>3964</v>
      </c>
      <c r="M1178" t="s">
        <v>3977</v>
      </c>
      <c r="Q1178">
        <v>38244</v>
      </c>
      <c r="R1178" s="2" t="s">
        <v>5991</v>
      </c>
      <c r="S1178" t="s">
        <v>3013</v>
      </c>
      <c r="T1178" t="s">
        <v>3013</v>
      </c>
      <c r="W1178" t="s">
        <v>3013</v>
      </c>
    </row>
    <row r="1179" spans="1:24" x14ac:dyDescent="0.25">
      <c r="A1179" t="s">
        <v>24</v>
      </c>
      <c r="B1179">
        <v>1894</v>
      </c>
      <c r="D1179" t="s">
        <v>3978</v>
      </c>
      <c r="E1179" t="s">
        <v>926</v>
      </c>
      <c r="F1179" t="s">
        <v>950</v>
      </c>
      <c r="G1179" t="s">
        <v>951</v>
      </c>
      <c r="H1179" t="s">
        <v>3978</v>
      </c>
      <c r="I1179" t="s">
        <v>74</v>
      </c>
      <c r="J1179" t="s">
        <v>1180</v>
      </c>
      <c r="K1179" t="s">
        <v>3963</v>
      </c>
      <c r="L1179" t="s">
        <v>3979</v>
      </c>
      <c r="M1179" t="s">
        <v>3980</v>
      </c>
      <c r="Q1179">
        <v>38246</v>
      </c>
      <c r="R1179" s="2" t="s">
        <v>5992</v>
      </c>
      <c r="S1179" t="s">
        <v>3013</v>
      </c>
      <c r="T1179" t="s">
        <v>3013</v>
      </c>
      <c r="W1179" t="s">
        <v>3013</v>
      </c>
    </row>
    <row r="1180" spans="1:24" x14ac:dyDescent="0.25">
      <c r="A1180" t="s">
        <v>24</v>
      </c>
      <c r="B1180">
        <v>1895</v>
      </c>
      <c r="D1180" t="s">
        <v>3328</v>
      </c>
      <c r="E1180" t="s">
        <v>984</v>
      </c>
      <c r="F1180" t="s">
        <v>2787</v>
      </c>
      <c r="G1180" t="s">
        <v>2788</v>
      </c>
      <c r="H1180" t="s">
        <v>3328</v>
      </c>
      <c r="I1180" t="s">
        <v>74</v>
      </c>
      <c r="J1180" t="s">
        <v>1180</v>
      </c>
      <c r="K1180" t="s">
        <v>3963</v>
      </c>
      <c r="L1180" t="s">
        <v>3973</v>
      </c>
      <c r="M1180" t="s">
        <v>3981</v>
      </c>
      <c r="Q1180">
        <v>38246</v>
      </c>
      <c r="R1180" s="2" t="s">
        <v>5992</v>
      </c>
      <c r="S1180" t="s">
        <v>3013</v>
      </c>
      <c r="T1180" t="s">
        <v>3013</v>
      </c>
      <c r="W1180" t="s">
        <v>3013</v>
      </c>
    </row>
    <row r="1181" spans="1:24" x14ac:dyDescent="0.25">
      <c r="A1181" t="s">
        <v>24</v>
      </c>
      <c r="B1181">
        <v>1896</v>
      </c>
      <c r="D1181" t="s">
        <v>3982</v>
      </c>
      <c r="E1181" t="s">
        <v>1966</v>
      </c>
      <c r="F1181" t="s">
        <v>67</v>
      </c>
      <c r="H1181" t="s">
        <v>3982</v>
      </c>
      <c r="I1181" t="s">
        <v>74</v>
      </c>
      <c r="J1181" t="s">
        <v>1180</v>
      </c>
      <c r="K1181" t="s">
        <v>3963</v>
      </c>
      <c r="L1181" t="s">
        <v>3964</v>
      </c>
      <c r="M1181" t="s">
        <v>3983</v>
      </c>
      <c r="Q1181">
        <v>38244</v>
      </c>
      <c r="R1181" s="2" t="s">
        <v>5991</v>
      </c>
      <c r="S1181" t="s">
        <v>3013</v>
      </c>
      <c r="T1181" t="s">
        <v>3013</v>
      </c>
      <c r="W1181" t="s">
        <v>3013</v>
      </c>
    </row>
    <row r="1182" spans="1:24" x14ac:dyDescent="0.25">
      <c r="A1182" t="s">
        <v>24</v>
      </c>
      <c r="B1182">
        <v>1897</v>
      </c>
      <c r="D1182" t="s">
        <v>3984</v>
      </c>
      <c r="E1182" t="s">
        <v>1142</v>
      </c>
      <c r="F1182" t="s">
        <v>3985</v>
      </c>
      <c r="G1182" t="s">
        <v>3986</v>
      </c>
      <c r="H1182" t="s">
        <v>3984</v>
      </c>
      <c r="I1182" t="s">
        <v>74</v>
      </c>
      <c r="J1182" t="s">
        <v>1180</v>
      </c>
      <c r="K1182" t="s">
        <v>3963</v>
      </c>
      <c r="L1182" t="s">
        <v>3979</v>
      </c>
      <c r="M1182" t="s">
        <v>3980</v>
      </c>
      <c r="Q1182">
        <v>38246</v>
      </c>
      <c r="R1182" s="2" t="s">
        <v>5992</v>
      </c>
      <c r="S1182" t="s">
        <v>3013</v>
      </c>
      <c r="T1182" t="s">
        <v>3013</v>
      </c>
      <c r="W1182" t="s">
        <v>3013</v>
      </c>
    </row>
    <row r="1183" spans="1:24" x14ac:dyDescent="0.25">
      <c r="A1183" t="s">
        <v>24</v>
      </c>
      <c r="B1183">
        <v>1898</v>
      </c>
      <c r="D1183" t="s">
        <v>2440</v>
      </c>
      <c r="E1183" t="s">
        <v>2431</v>
      </c>
      <c r="F1183" t="s">
        <v>2441</v>
      </c>
      <c r="G1183" t="s">
        <v>89</v>
      </c>
      <c r="H1183" t="s">
        <v>2440</v>
      </c>
      <c r="I1183" t="s">
        <v>74</v>
      </c>
      <c r="J1183" t="s">
        <v>1215</v>
      </c>
      <c r="K1183" t="s">
        <v>3785</v>
      </c>
      <c r="L1183" t="s">
        <v>3987</v>
      </c>
      <c r="N1183" t="s">
        <v>3988</v>
      </c>
      <c r="O1183" t="s">
        <v>3859</v>
      </c>
      <c r="P1183" t="s">
        <v>3989</v>
      </c>
      <c r="Q1183">
        <v>39769</v>
      </c>
      <c r="R1183" s="2" t="s">
        <v>5994</v>
      </c>
      <c r="S1183" t="s">
        <v>3788</v>
      </c>
      <c r="T1183" t="s">
        <v>3788</v>
      </c>
      <c r="W1183" t="s">
        <v>3788</v>
      </c>
      <c r="X1183" t="s">
        <v>3990</v>
      </c>
    </row>
    <row r="1184" spans="1:24" x14ac:dyDescent="0.25">
      <c r="A1184" t="s">
        <v>24</v>
      </c>
      <c r="B1184">
        <v>1899</v>
      </c>
      <c r="D1184" t="s">
        <v>3837</v>
      </c>
      <c r="E1184" t="s">
        <v>2598</v>
      </c>
      <c r="F1184" t="s">
        <v>3838</v>
      </c>
      <c r="G1184" t="s">
        <v>3839</v>
      </c>
      <c r="H1184" t="s">
        <v>3837</v>
      </c>
      <c r="I1184" t="s">
        <v>74</v>
      </c>
      <c r="J1184" t="s">
        <v>1215</v>
      </c>
      <c r="K1184" t="s">
        <v>3785</v>
      </c>
      <c r="L1184" t="s">
        <v>3987</v>
      </c>
      <c r="N1184" t="s">
        <v>3988</v>
      </c>
      <c r="O1184" t="s">
        <v>3812</v>
      </c>
      <c r="P1184" t="s">
        <v>3989</v>
      </c>
      <c r="Q1184">
        <v>39769</v>
      </c>
      <c r="R1184" s="2" t="s">
        <v>5994</v>
      </c>
      <c r="S1184" t="s">
        <v>3788</v>
      </c>
      <c r="T1184" t="s">
        <v>3788</v>
      </c>
      <c r="W1184" t="s">
        <v>3788</v>
      </c>
      <c r="X1184" t="s">
        <v>3991</v>
      </c>
    </row>
    <row r="1185" spans="1:24" x14ac:dyDescent="0.25">
      <c r="A1185" t="s">
        <v>24</v>
      </c>
      <c r="B1185">
        <v>1900</v>
      </c>
      <c r="D1185" t="s">
        <v>3413</v>
      </c>
      <c r="E1185" t="s">
        <v>3414</v>
      </c>
      <c r="F1185" t="s">
        <v>3415</v>
      </c>
      <c r="G1185" t="s">
        <v>3416</v>
      </c>
      <c r="H1185" t="s">
        <v>3413</v>
      </c>
      <c r="I1185" t="s">
        <v>74</v>
      </c>
      <c r="J1185" t="s">
        <v>1215</v>
      </c>
      <c r="K1185" t="s">
        <v>3785</v>
      </c>
      <c r="L1185" t="s">
        <v>3987</v>
      </c>
      <c r="N1185" t="s">
        <v>3988</v>
      </c>
      <c r="O1185" t="s">
        <v>3992</v>
      </c>
      <c r="P1185" t="s">
        <v>3989</v>
      </c>
      <c r="Q1185">
        <v>39769</v>
      </c>
      <c r="R1185" s="2" t="s">
        <v>5994</v>
      </c>
      <c r="S1185" t="s">
        <v>3788</v>
      </c>
      <c r="T1185" t="s">
        <v>3788</v>
      </c>
      <c r="W1185" t="s">
        <v>3788</v>
      </c>
    </row>
    <row r="1186" spans="1:24" x14ac:dyDescent="0.25">
      <c r="A1186" t="s">
        <v>24</v>
      </c>
      <c r="B1186">
        <v>1901</v>
      </c>
      <c r="D1186" t="s">
        <v>3237</v>
      </c>
      <c r="E1186" t="s">
        <v>818</v>
      </c>
      <c r="F1186" t="s">
        <v>3238</v>
      </c>
      <c r="G1186" t="s">
        <v>3239</v>
      </c>
      <c r="H1186" t="s">
        <v>3237</v>
      </c>
      <c r="I1186" t="s">
        <v>74</v>
      </c>
      <c r="J1186" t="s">
        <v>1215</v>
      </c>
      <c r="K1186" t="s">
        <v>3785</v>
      </c>
      <c r="L1186" t="s">
        <v>3987</v>
      </c>
      <c r="N1186" t="s">
        <v>3988</v>
      </c>
      <c r="O1186" t="s">
        <v>3847</v>
      </c>
      <c r="P1186" t="s">
        <v>3989</v>
      </c>
      <c r="Q1186">
        <v>39769</v>
      </c>
      <c r="R1186" s="2" t="s">
        <v>5994</v>
      </c>
      <c r="S1186" t="s">
        <v>3788</v>
      </c>
      <c r="T1186" t="s">
        <v>3788</v>
      </c>
      <c r="W1186" t="s">
        <v>3788</v>
      </c>
    </row>
    <row r="1187" spans="1:24" x14ac:dyDescent="0.25">
      <c r="A1187" t="s">
        <v>24</v>
      </c>
      <c r="B1187">
        <v>1902</v>
      </c>
      <c r="D1187" t="s">
        <v>3843</v>
      </c>
      <c r="E1187" t="s">
        <v>2605</v>
      </c>
      <c r="F1187" t="s">
        <v>2610</v>
      </c>
      <c r="G1187" t="s">
        <v>3839</v>
      </c>
      <c r="H1187" t="s">
        <v>3843</v>
      </c>
      <c r="I1187" t="s">
        <v>74</v>
      </c>
      <c r="J1187" t="s">
        <v>1215</v>
      </c>
      <c r="K1187" t="s">
        <v>3785</v>
      </c>
      <c r="L1187" t="s">
        <v>3993</v>
      </c>
      <c r="N1187" t="s">
        <v>3994</v>
      </c>
      <c r="O1187" t="s">
        <v>3847</v>
      </c>
      <c r="Q1187">
        <v>39769</v>
      </c>
      <c r="R1187" s="2" t="s">
        <v>5994</v>
      </c>
      <c r="S1187" t="s">
        <v>3788</v>
      </c>
      <c r="T1187" t="s">
        <v>3788</v>
      </c>
      <c r="W1187" t="s">
        <v>3788</v>
      </c>
      <c r="X1187" t="s">
        <v>3995</v>
      </c>
    </row>
    <row r="1188" spans="1:24" x14ac:dyDescent="0.25">
      <c r="A1188" t="s">
        <v>24</v>
      </c>
      <c r="B1188">
        <v>1903</v>
      </c>
      <c r="D1188" t="s">
        <v>3816</v>
      </c>
      <c r="E1188" t="s">
        <v>814</v>
      </c>
      <c r="F1188" t="s">
        <v>3817</v>
      </c>
      <c r="G1188" t="s">
        <v>3818</v>
      </c>
      <c r="H1188" t="s">
        <v>3816</v>
      </c>
      <c r="I1188" t="s">
        <v>74</v>
      </c>
      <c r="J1188" t="s">
        <v>1215</v>
      </c>
      <c r="K1188" t="s">
        <v>3785</v>
      </c>
      <c r="L1188" t="s">
        <v>3993</v>
      </c>
      <c r="N1188" t="s">
        <v>3994</v>
      </c>
      <c r="O1188" t="s">
        <v>3859</v>
      </c>
      <c r="Q1188">
        <v>39769</v>
      </c>
      <c r="R1188" s="2" t="s">
        <v>5994</v>
      </c>
      <c r="S1188" t="s">
        <v>3788</v>
      </c>
      <c r="T1188" t="s">
        <v>3788</v>
      </c>
      <c r="W1188" t="s">
        <v>3788</v>
      </c>
      <c r="X1188" t="s">
        <v>5995</v>
      </c>
    </row>
    <row r="1189" spans="1:24" x14ac:dyDescent="0.25">
      <c r="A1189" t="s">
        <v>24</v>
      </c>
      <c r="B1189">
        <v>1904</v>
      </c>
      <c r="D1189" t="s">
        <v>3996</v>
      </c>
      <c r="E1189" t="s">
        <v>232</v>
      </c>
      <c r="F1189" t="s">
        <v>237</v>
      </c>
      <c r="G1189" t="s">
        <v>3997</v>
      </c>
      <c r="H1189" t="s">
        <v>3996</v>
      </c>
      <c r="I1189" t="s">
        <v>74</v>
      </c>
      <c r="J1189" t="s">
        <v>1215</v>
      </c>
      <c r="K1189" t="s">
        <v>3785</v>
      </c>
      <c r="L1189" t="s">
        <v>3993</v>
      </c>
      <c r="N1189" t="s">
        <v>3994</v>
      </c>
      <c r="O1189" t="s">
        <v>3847</v>
      </c>
      <c r="Q1189">
        <v>39769</v>
      </c>
      <c r="R1189" s="2" t="s">
        <v>5994</v>
      </c>
      <c r="S1189" t="s">
        <v>3788</v>
      </c>
      <c r="T1189" t="s">
        <v>3788</v>
      </c>
      <c r="W1189" t="s">
        <v>3788</v>
      </c>
      <c r="X1189" t="s">
        <v>3998</v>
      </c>
    </row>
    <row r="1190" spans="1:24" x14ac:dyDescent="0.25">
      <c r="A1190" t="s">
        <v>24</v>
      </c>
      <c r="B1190">
        <v>1905</v>
      </c>
      <c r="D1190" t="s">
        <v>835</v>
      </c>
      <c r="E1190" t="s">
        <v>818</v>
      </c>
      <c r="F1190" t="s">
        <v>836</v>
      </c>
      <c r="G1190" t="s">
        <v>837</v>
      </c>
      <c r="H1190" t="s">
        <v>835</v>
      </c>
      <c r="I1190" t="s">
        <v>74</v>
      </c>
      <c r="J1190" t="s">
        <v>1215</v>
      </c>
      <c r="K1190" t="s">
        <v>3785</v>
      </c>
      <c r="L1190" t="s">
        <v>3993</v>
      </c>
      <c r="N1190" t="s">
        <v>3994</v>
      </c>
      <c r="O1190" t="s">
        <v>3847</v>
      </c>
      <c r="Q1190">
        <v>39769</v>
      </c>
      <c r="R1190" s="2" t="s">
        <v>5994</v>
      </c>
      <c r="S1190" t="s">
        <v>3788</v>
      </c>
      <c r="T1190" t="s">
        <v>3020</v>
      </c>
      <c r="W1190" t="s">
        <v>3788</v>
      </c>
    </row>
    <row r="1191" spans="1:24" x14ac:dyDescent="0.25">
      <c r="A1191" t="s">
        <v>24</v>
      </c>
      <c r="B1191">
        <v>1906</v>
      </c>
      <c r="D1191" t="s">
        <v>3837</v>
      </c>
      <c r="E1191" t="s">
        <v>2598</v>
      </c>
      <c r="F1191" t="s">
        <v>3838</v>
      </c>
      <c r="G1191" t="s">
        <v>3839</v>
      </c>
      <c r="H1191" t="s">
        <v>3837</v>
      </c>
      <c r="I1191" t="s">
        <v>74</v>
      </c>
      <c r="J1191" t="s">
        <v>1215</v>
      </c>
      <c r="K1191" t="s">
        <v>3785</v>
      </c>
      <c r="L1191" t="s">
        <v>3993</v>
      </c>
      <c r="N1191" t="s">
        <v>3994</v>
      </c>
      <c r="O1191" t="s">
        <v>3847</v>
      </c>
      <c r="Q1191">
        <v>39769</v>
      </c>
      <c r="R1191" s="2" t="s">
        <v>5994</v>
      </c>
      <c r="S1191" t="s">
        <v>3788</v>
      </c>
      <c r="T1191" t="s">
        <v>3788</v>
      </c>
      <c r="W1191" t="s">
        <v>3788</v>
      </c>
      <c r="X1191" t="s">
        <v>3991</v>
      </c>
    </row>
    <row r="1192" spans="1:24" x14ac:dyDescent="0.25">
      <c r="A1192" t="s">
        <v>24</v>
      </c>
      <c r="B1192">
        <v>1907</v>
      </c>
      <c r="D1192" t="s">
        <v>3837</v>
      </c>
      <c r="E1192" t="s">
        <v>2598</v>
      </c>
      <c r="F1192" t="s">
        <v>3838</v>
      </c>
      <c r="G1192" t="s">
        <v>3839</v>
      </c>
      <c r="H1192" t="s">
        <v>3837</v>
      </c>
      <c r="I1192" t="s">
        <v>74</v>
      </c>
      <c r="J1192" t="s">
        <v>1215</v>
      </c>
      <c r="K1192" t="s">
        <v>3785</v>
      </c>
      <c r="L1192" t="s">
        <v>3993</v>
      </c>
      <c r="N1192" t="s">
        <v>3994</v>
      </c>
      <c r="O1192" t="s">
        <v>3812</v>
      </c>
      <c r="Q1192">
        <v>39769</v>
      </c>
      <c r="R1192" s="2" t="s">
        <v>5994</v>
      </c>
      <c r="S1192" t="s">
        <v>3788</v>
      </c>
      <c r="T1192" t="s">
        <v>3788</v>
      </c>
      <c r="W1192" t="s">
        <v>3788</v>
      </c>
      <c r="X1192" t="s">
        <v>3999</v>
      </c>
    </row>
    <row r="1193" spans="1:24" x14ac:dyDescent="0.25">
      <c r="A1193" t="s">
        <v>24</v>
      </c>
      <c r="B1193">
        <v>1908</v>
      </c>
      <c r="D1193" t="s">
        <v>3837</v>
      </c>
      <c r="E1193" t="s">
        <v>2598</v>
      </c>
      <c r="F1193" t="s">
        <v>3838</v>
      </c>
      <c r="G1193" t="s">
        <v>3839</v>
      </c>
      <c r="H1193" t="s">
        <v>3837</v>
      </c>
      <c r="I1193" t="s">
        <v>74</v>
      </c>
      <c r="J1193" t="s">
        <v>1215</v>
      </c>
      <c r="K1193" t="s">
        <v>3785</v>
      </c>
      <c r="L1193" t="s">
        <v>4000</v>
      </c>
      <c r="M1193" t="s">
        <v>4001</v>
      </c>
      <c r="N1193" t="s">
        <v>1904</v>
      </c>
      <c r="O1193" t="s">
        <v>4002</v>
      </c>
      <c r="Q1193">
        <v>39768</v>
      </c>
      <c r="R1193" s="2" t="s">
        <v>5996</v>
      </c>
      <c r="S1193" t="s">
        <v>3788</v>
      </c>
      <c r="T1193" t="s">
        <v>3788</v>
      </c>
      <c r="W1193" t="s">
        <v>3788</v>
      </c>
    </row>
    <row r="1194" spans="1:24" x14ac:dyDescent="0.25">
      <c r="A1194" t="s">
        <v>24</v>
      </c>
      <c r="B1194">
        <v>1909</v>
      </c>
      <c r="D1194" t="s">
        <v>4003</v>
      </c>
      <c r="E1194" t="s">
        <v>2479</v>
      </c>
      <c r="F1194" t="s">
        <v>2480</v>
      </c>
      <c r="G1194" t="s">
        <v>4004</v>
      </c>
      <c r="H1194" t="s">
        <v>4003</v>
      </c>
      <c r="I1194" t="s">
        <v>74</v>
      </c>
      <c r="J1194" t="s">
        <v>1215</v>
      </c>
      <c r="K1194" t="s">
        <v>3785</v>
      </c>
      <c r="L1194" t="s">
        <v>4000</v>
      </c>
      <c r="M1194" t="s">
        <v>4001</v>
      </c>
      <c r="N1194" t="s">
        <v>1904</v>
      </c>
      <c r="O1194" t="s">
        <v>4002</v>
      </c>
      <c r="Q1194">
        <v>39768</v>
      </c>
      <c r="R1194" s="2" t="s">
        <v>5996</v>
      </c>
      <c r="S1194" t="s">
        <v>3788</v>
      </c>
      <c r="T1194" t="s">
        <v>3788</v>
      </c>
      <c r="W1194" t="s">
        <v>3788</v>
      </c>
      <c r="X1194" t="s">
        <v>4005</v>
      </c>
    </row>
    <row r="1195" spans="1:24" x14ac:dyDescent="0.25">
      <c r="A1195" t="s">
        <v>24</v>
      </c>
      <c r="B1195">
        <v>1910</v>
      </c>
      <c r="D1195" t="s">
        <v>4006</v>
      </c>
      <c r="E1195" t="s">
        <v>1360</v>
      </c>
      <c r="F1195" t="s">
        <v>3804</v>
      </c>
      <c r="G1195" t="s">
        <v>4007</v>
      </c>
      <c r="H1195" t="s">
        <v>4006</v>
      </c>
      <c r="I1195" t="s">
        <v>74</v>
      </c>
      <c r="J1195" t="s">
        <v>1215</v>
      </c>
      <c r="K1195" t="s">
        <v>3785</v>
      </c>
      <c r="L1195" t="s">
        <v>4000</v>
      </c>
      <c r="M1195" t="s">
        <v>4001</v>
      </c>
      <c r="N1195" t="s">
        <v>1904</v>
      </c>
      <c r="O1195" t="s">
        <v>4002</v>
      </c>
      <c r="Q1195">
        <v>39768</v>
      </c>
      <c r="R1195" s="2" t="s">
        <v>5996</v>
      </c>
      <c r="S1195" t="s">
        <v>3788</v>
      </c>
      <c r="T1195" t="s">
        <v>3788</v>
      </c>
      <c r="W1195" t="s">
        <v>3788</v>
      </c>
    </row>
    <row r="1196" spans="1:24" x14ac:dyDescent="0.25">
      <c r="A1196" t="s">
        <v>24</v>
      </c>
      <c r="B1196">
        <v>1911</v>
      </c>
      <c r="D1196" t="s">
        <v>3237</v>
      </c>
      <c r="E1196" t="s">
        <v>818</v>
      </c>
      <c r="F1196" t="s">
        <v>3238</v>
      </c>
      <c r="G1196" t="s">
        <v>3239</v>
      </c>
      <c r="H1196" t="s">
        <v>3237</v>
      </c>
      <c r="I1196" t="s">
        <v>74</v>
      </c>
      <c r="J1196" t="s">
        <v>1215</v>
      </c>
      <c r="K1196" t="s">
        <v>3785</v>
      </c>
      <c r="L1196" t="s">
        <v>4000</v>
      </c>
      <c r="M1196" t="s">
        <v>4001</v>
      </c>
      <c r="N1196" t="s">
        <v>1904</v>
      </c>
      <c r="O1196" t="s">
        <v>4002</v>
      </c>
      <c r="Q1196">
        <v>39768</v>
      </c>
      <c r="R1196" s="2" t="s">
        <v>5996</v>
      </c>
      <c r="S1196" t="s">
        <v>3788</v>
      </c>
      <c r="T1196" t="s">
        <v>3788</v>
      </c>
      <c r="W1196" t="s">
        <v>3788</v>
      </c>
    </row>
    <row r="1197" spans="1:24" x14ac:dyDescent="0.25">
      <c r="A1197" t="s">
        <v>24</v>
      </c>
      <c r="B1197">
        <v>1912</v>
      </c>
      <c r="D1197" t="s">
        <v>4008</v>
      </c>
      <c r="E1197" t="s">
        <v>2134</v>
      </c>
      <c r="F1197" t="s">
        <v>2135</v>
      </c>
      <c r="G1197" t="s">
        <v>4009</v>
      </c>
      <c r="H1197" t="s">
        <v>4008</v>
      </c>
      <c r="I1197" t="s">
        <v>74</v>
      </c>
      <c r="J1197" t="s">
        <v>1215</v>
      </c>
      <c r="K1197" t="s">
        <v>3785</v>
      </c>
      <c r="L1197" t="s">
        <v>4010</v>
      </c>
      <c r="N1197" t="s">
        <v>1814</v>
      </c>
      <c r="O1197" t="s">
        <v>3787</v>
      </c>
      <c r="Q1197">
        <v>39468</v>
      </c>
      <c r="R1197" s="2" t="s">
        <v>5997</v>
      </c>
      <c r="S1197" t="s">
        <v>3793</v>
      </c>
      <c r="T1197" t="s">
        <v>3788</v>
      </c>
      <c r="W1197" t="s">
        <v>3788</v>
      </c>
    </row>
    <row r="1198" spans="1:24" x14ac:dyDescent="0.25">
      <c r="A1198" t="s">
        <v>24</v>
      </c>
      <c r="B1198">
        <v>1913</v>
      </c>
      <c r="D1198" t="s">
        <v>4011</v>
      </c>
      <c r="E1198" t="s">
        <v>218</v>
      </c>
      <c r="F1198" t="s">
        <v>4012</v>
      </c>
      <c r="G1198" t="s">
        <v>4013</v>
      </c>
      <c r="H1198" t="s">
        <v>4011</v>
      </c>
      <c r="I1198" t="s">
        <v>74</v>
      </c>
      <c r="J1198" t="s">
        <v>1215</v>
      </c>
      <c r="K1198" t="s">
        <v>3785</v>
      </c>
      <c r="L1198" t="s">
        <v>4010</v>
      </c>
      <c r="N1198" t="s">
        <v>1814</v>
      </c>
      <c r="O1198" t="s">
        <v>3787</v>
      </c>
      <c r="Q1198">
        <v>39468</v>
      </c>
      <c r="R1198" s="2" t="s">
        <v>5997</v>
      </c>
      <c r="S1198" t="s">
        <v>3788</v>
      </c>
      <c r="T1198" t="s">
        <v>3788</v>
      </c>
      <c r="W1198" t="s">
        <v>3788</v>
      </c>
    </row>
    <row r="1199" spans="1:24" x14ac:dyDescent="0.25">
      <c r="A1199" t="s">
        <v>24</v>
      </c>
      <c r="B1199">
        <v>1914</v>
      </c>
      <c r="D1199" t="s">
        <v>4003</v>
      </c>
      <c r="E1199" t="s">
        <v>2479</v>
      </c>
      <c r="F1199" t="s">
        <v>2480</v>
      </c>
      <c r="G1199" t="s">
        <v>4004</v>
      </c>
      <c r="H1199" t="s">
        <v>4003</v>
      </c>
      <c r="I1199" t="s">
        <v>74</v>
      </c>
      <c r="J1199" t="s">
        <v>1215</v>
      </c>
      <c r="K1199" t="s">
        <v>3785</v>
      </c>
      <c r="L1199" t="s">
        <v>4010</v>
      </c>
      <c r="N1199" t="s">
        <v>1814</v>
      </c>
      <c r="O1199" t="s">
        <v>2226</v>
      </c>
      <c r="Q1199">
        <v>39880</v>
      </c>
      <c r="R1199" s="2" t="s">
        <v>5998</v>
      </c>
      <c r="S1199" t="s">
        <v>3788</v>
      </c>
      <c r="T1199" t="s">
        <v>3788</v>
      </c>
      <c r="W1199" t="s">
        <v>3788</v>
      </c>
    </row>
    <row r="1200" spans="1:24" x14ac:dyDescent="0.25">
      <c r="A1200" t="s">
        <v>24</v>
      </c>
      <c r="B1200">
        <v>1915</v>
      </c>
      <c r="D1200" t="s">
        <v>4014</v>
      </c>
      <c r="E1200" t="s">
        <v>818</v>
      </c>
      <c r="F1200" t="s">
        <v>4015</v>
      </c>
      <c r="G1200" t="s">
        <v>4016</v>
      </c>
      <c r="H1200" t="s">
        <v>4014</v>
      </c>
      <c r="I1200" t="s">
        <v>74</v>
      </c>
      <c r="J1200" t="s">
        <v>1215</v>
      </c>
      <c r="K1200" t="s">
        <v>3785</v>
      </c>
      <c r="L1200" t="s">
        <v>4010</v>
      </c>
      <c r="N1200" t="s">
        <v>1814</v>
      </c>
      <c r="O1200" t="s">
        <v>3787</v>
      </c>
      <c r="Q1200">
        <v>39468</v>
      </c>
      <c r="R1200" s="2" t="s">
        <v>5997</v>
      </c>
      <c r="S1200" t="s">
        <v>3788</v>
      </c>
      <c r="T1200" t="s">
        <v>3020</v>
      </c>
      <c r="W1200" t="s">
        <v>3788</v>
      </c>
      <c r="X1200" t="s">
        <v>4017</v>
      </c>
    </row>
    <row r="1201" spans="1:24" x14ac:dyDescent="0.25">
      <c r="A1201" t="s">
        <v>24</v>
      </c>
      <c r="B1201">
        <v>1916</v>
      </c>
      <c r="D1201" t="s">
        <v>3896</v>
      </c>
      <c r="E1201" t="s">
        <v>818</v>
      </c>
      <c r="F1201" t="s">
        <v>3897</v>
      </c>
      <c r="G1201" t="s">
        <v>46</v>
      </c>
      <c r="H1201" t="s">
        <v>3896</v>
      </c>
      <c r="I1201" t="s">
        <v>74</v>
      </c>
      <c r="J1201" t="s">
        <v>1215</v>
      </c>
      <c r="K1201" t="s">
        <v>3785</v>
      </c>
      <c r="L1201" t="s">
        <v>4010</v>
      </c>
      <c r="N1201" t="s">
        <v>1814</v>
      </c>
      <c r="O1201" t="s">
        <v>3787</v>
      </c>
      <c r="Q1201">
        <v>39468</v>
      </c>
      <c r="R1201" s="2" t="s">
        <v>5997</v>
      </c>
      <c r="S1201" t="s">
        <v>3788</v>
      </c>
      <c r="T1201" t="s">
        <v>3020</v>
      </c>
      <c r="W1201" t="s">
        <v>3788</v>
      </c>
    </row>
    <row r="1202" spans="1:24" x14ac:dyDescent="0.25">
      <c r="A1202" t="s">
        <v>24</v>
      </c>
      <c r="B1202">
        <v>1917</v>
      </c>
      <c r="D1202" t="s">
        <v>3896</v>
      </c>
      <c r="E1202" t="s">
        <v>818</v>
      </c>
      <c r="F1202" t="s">
        <v>3897</v>
      </c>
      <c r="G1202" t="s">
        <v>46</v>
      </c>
      <c r="H1202" t="s">
        <v>3896</v>
      </c>
      <c r="I1202" t="s">
        <v>74</v>
      </c>
      <c r="J1202" t="s">
        <v>1215</v>
      </c>
      <c r="K1202" t="s">
        <v>3785</v>
      </c>
      <c r="L1202" t="s">
        <v>4010</v>
      </c>
      <c r="N1202" t="s">
        <v>1814</v>
      </c>
      <c r="O1202" t="s">
        <v>3787</v>
      </c>
      <c r="Q1202">
        <v>39834</v>
      </c>
      <c r="R1202" s="2" t="s">
        <v>5999</v>
      </c>
      <c r="S1202" t="s">
        <v>3788</v>
      </c>
      <c r="T1202" t="s">
        <v>3020</v>
      </c>
      <c r="W1202" t="s">
        <v>3788</v>
      </c>
    </row>
    <row r="1203" spans="1:24" x14ac:dyDescent="0.25">
      <c r="A1203" t="s">
        <v>24</v>
      </c>
      <c r="B1203">
        <v>1918</v>
      </c>
      <c r="D1203" t="s">
        <v>3896</v>
      </c>
      <c r="E1203" t="s">
        <v>818</v>
      </c>
      <c r="F1203" t="s">
        <v>3897</v>
      </c>
      <c r="G1203" t="s">
        <v>46</v>
      </c>
      <c r="H1203" t="s">
        <v>3896</v>
      </c>
      <c r="I1203" t="s">
        <v>74</v>
      </c>
      <c r="J1203" t="s">
        <v>1215</v>
      </c>
      <c r="K1203" t="s">
        <v>3785</v>
      </c>
      <c r="L1203" t="s">
        <v>4010</v>
      </c>
      <c r="N1203" t="s">
        <v>1814</v>
      </c>
      <c r="O1203" t="s">
        <v>3787</v>
      </c>
      <c r="Q1203">
        <v>39834</v>
      </c>
      <c r="R1203" s="2" t="s">
        <v>5999</v>
      </c>
      <c r="S1203" t="s">
        <v>3788</v>
      </c>
      <c r="T1203" t="s">
        <v>3020</v>
      </c>
      <c r="W1203" t="s">
        <v>3788</v>
      </c>
    </row>
    <row r="1204" spans="1:24" x14ac:dyDescent="0.25">
      <c r="A1204" t="s">
        <v>24</v>
      </c>
      <c r="B1204">
        <v>1919</v>
      </c>
      <c r="D1204" t="s">
        <v>3820</v>
      </c>
      <c r="E1204" t="s">
        <v>1577</v>
      </c>
      <c r="F1204" t="s">
        <v>3821</v>
      </c>
      <c r="G1204" t="s">
        <v>3564</v>
      </c>
      <c r="H1204" t="s">
        <v>3820</v>
      </c>
      <c r="I1204" t="s">
        <v>74</v>
      </c>
      <c r="J1204" t="s">
        <v>1215</v>
      </c>
      <c r="K1204" t="s">
        <v>3785</v>
      </c>
      <c r="L1204" t="s">
        <v>4010</v>
      </c>
      <c r="N1204" t="s">
        <v>1814</v>
      </c>
      <c r="O1204" t="s">
        <v>3787</v>
      </c>
      <c r="Q1204">
        <v>39468</v>
      </c>
      <c r="R1204" s="2" t="s">
        <v>5997</v>
      </c>
      <c r="S1204" t="s">
        <v>3793</v>
      </c>
      <c r="T1204" t="s">
        <v>3788</v>
      </c>
      <c r="W1204" t="s">
        <v>3788</v>
      </c>
    </row>
    <row r="1205" spans="1:24" x14ac:dyDescent="0.25">
      <c r="A1205" t="s">
        <v>24</v>
      </c>
      <c r="B1205">
        <v>1920</v>
      </c>
      <c r="D1205" t="s">
        <v>3328</v>
      </c>
      <c r="E1205" t="s">
        <v>984</v>
      </c>
      <c r="F1205" t="s">
        <v>2787</v>
      </c>
      <c r="G1205" t="s">
        <v>2788</v>
      </c>
      <c r="H1205" t="s">
        <v>3328</v>
      </c>
      <c r="I1205" t="s">
        <v>74</v>
      </c>
      <c r="J1205" t="s">
        <v>1215</v>
      </c>
      <c r="K1205" t="s">
        <v>3785</v>
      </c>
      <c r="L1205" t="s">
        <v>4010</v>
      </c>
      <c r="N1205" t="s">
        <v>1814</v>
      </c>
      <c r="O1205" t="s">
        <v>3787</v>
      </c>
      <c r="Q1205">
        <v>39468</v>
      </c>
      <c r="R1205" s="2" t="s">
        <v>5997</v>
      </c>
      <c r="S1205" t="s">
        <v>3793</v>
      </c>
      <c r="T1205" t="s">
        <v>3788</v>
      </c>
      <c r="W1205" t="s">
        <v>3788</v>
      </c>
    </row>
    <row r="1206" spans="1:24" x14ac:dyDescent="0.25">
      <c r="A1206" t="s">
        <v>24</v>
      </c>
      <c r="B1206">
        <v>1921</v>
      </c>
      <c r="D1206" t="s">
        <v>4018</v>
      </c>
      <c r="E1206" t="s">
        <v>4019</v>
      </c>
      <c r="F1206" t="s">
        <v>3195</v>
      </c>
      <c r="G1206" t="s">
        <v>4020</v>
      </c>
      <c r="H1206" t="s">
        <v>4018</v>
      </c>
      <c r="I1206" t="s">
        <v>74</v>
      </c>
      <c r="J1206" t="s">
        <v>1215</v>
      </c>
      <c r="K1206" t="s">
        <v>3785</v>
      </c>
      <c r="L1206" t="s">
        <v>4021</v>
      </c>
      <c r="M1206" t="s">
        <v>4022</v>
      </c>
      <c r="N1206" t="s">
        <v>1239</v>
      </c>
      <c r="O1206" t="s">
        <v>4002</v>
      </c>
      <c r="P1206" t="s">
        <v>4023</v>
      </c>
      <c r="Q1206">
        <v>39768</v>
      </c>
      <c r="R1206" s="2" t="s">
        <v>5996</v>
      </c>
      <c r="S1206" t="s">
        <v>3788</v>
      </c>
      <c r="T1206" t="s">
        <v>3788</v>
      </c>
      <c r="W1206" t="s">
        <v>3788</v>
      </c>
    </row>
    <row r="1207" spans="1:24" x14ac:dyDescent="0.25">
      <c r="A1207" t="s">
        <v>24</v>
      </c>
      <c r="B1207">
        <v>1922</v>
      </c>
      <c r="D1207" t="s">
        <v>3837</v>
      </c>
      <c r="E1207" t="s">
        <v>2598</v>
      </c>
      <c r="F1207" t="s">
        <v>3838</v>
      </c>
      <c r="G1207" t="s">
        <v>3839</v>
      </c>
      <c r="H1207" t="s">
        <v>3837</v>
      </c>
      <c r="I1207" t="s">
        <v>74</v>
      </c>
      <c r="J1207" t="s">
        <v>1215</v>
      </c>
      <c r="K1207" t="s">
        <v>3785</v>
      </c>
      <c r="L1207" t="s">
        <v>4021</v>
      </c>
      <c r="M1207" t="s">
        <v>4022</v>
      </c>
      <c r="N1207" t="s">
        <v>1239</v>
      </c>
      <c r="O1207" t="s">
        <v>4002</v>
      </c>
      <c r="P1207" t="s">
        <v>4023</v>
      </c>
      <c r="Q1207">
        <v>39768</v>
      </c>
      <c r="R1207" s="2" t="s">
        <v>5996</v>
      </c>
      <c r="S1207" t="s">
        <v>3788</v>
      </c>
      <c r="T1207" t="s">
        <v>3788</v>
      </c>
      <c r="W1207" t="s">
        <v>3788</v>
      </c>
    </row>
    <row r="1208" spans="1:24" x14ac:dyDescent="0.25">
      <c r="A1208" t="s">
        <v>24</v>
      </c>
      <c r="B1208">
        <v>1923</v>
      </c>
      <c r="D1208" t="s">
        <v>4024</v>
      </c>
      <c r="E1208" t="s">
        <v>818</v>
      </c>
      <c r="F1208" t="s">
        <v>3829</v>
      </c>
      <c r="G1208" t="s">
        <v>4025</v>
      </c>
      <c r="H1208" t="s">
        <v>4024</v>
      </c>
      <c r="I1208" t="s">
        <v>74</v>
      </c>
      <c r="J1208" t="s">
        <v>1215</v>
      </c>
      <c r="K1208" t="s">
        <v>3785</v>
      </c>
      <c r="L1208" t="s">
        <v>4026</v>
      </c>
      <c r="M1208" t="s">
        <v>4027</v>
      </c>
      <c r="N1208" t="s">
        <v>4028</v>
      </c>
      <c r="O1208" t="s">
        <v>2226</v>
      </c>
      <c r="P1208" t="s">
        <v>4029</v>
      </c>
      <c r="Q1208">
        <v>39468</v>
      </c>
      <c r="R1208" s="2" t="s">
        <v>5997</v>
      </c>
      <c r="S1208" t="s">
        <v>3788</v>
      </c>
      <c r="T1208" t="s">
        <v>3020</v>
      </c>
      <c r="W1208" t="s">
        <v>3788</v>
      </c>
    </row>
    <row r="1209" spans="1:24" x14ac:dyDescent="0.25">
      <c r="A1209" t="s">
        <v>24</v>
      </c>
      <c r="B1209">
        <v>1924</v>
      </c>
      <c r="D1209" t="s">
        <v>4024</v>
      </c>
      <c r="E1209" t="s">
        <v>818</v>
      </c>
      <c r="F1209" t="s">
        <v>3829</v>
      </c>
      <c r="G1209" t="s">
        <v>4025</v>
      </c>
      <c r="H1209" t="s">
        <v>4024</v>
      </c>
      <c r="I1209" t="s">
        <v>74</v>
      </c>
      <c r="J1209" t="s">
        <v>1215</v>
      </c>
      <c r="K1209" t="s">
        <v>3785</v>
      </c>
      <c r="L1209" t="s">
        <v>4026</v>
      </c>
      <c r="M1209" t="s">
        <v>4027</v>
      </c>
      <c r="N1209" t="s">
        <v>4028</v>
      </c>
      <c r="O1209" t="s">
        <v>2226</v>
      </c>
      <c r="P1209" t="s">
        <v>4029</v>
      </c>
      <c r="Q1209">
        <v>39880</v>
      </c>
      <c r="R1209" s="2" t="s">
        <v>5998</v>
      </c>
      <c r="S1209" t="s">
        <v>3788</v>
      </c>
      <c r="T1209" t="s">
        <v>3020</v>
      </c>
      <c r="W1209" t="s">
        <v>3788</v>
      </c>
    </row>
    <row r="1210" spans="1:24" x14ac:dyDescent="0.25">
      <c r="A1210" t="s">
        <v>24</v>
      </c>
      <c r="B1210">
        <v>1925</v>
      </c>
      <c r="D1210" t="s">
        <v>4030</v>
      </c>
      <c r="E1210" t="s">
        <v>818</v>
      </c>
      <c r="F1210" t="s">
        <v>4031</v>
      </c>
      <c r="G1210" t="s">
        <v>4025</v>
      </c>
      <c r="H1210" t="s">
        <v>4030</v>
      </c>
      <c r="I1210" t="s">
        <v>74</v>
      </c>
      <c r="J1210" t="s">
        <v>1215</v>
      </c>
      <c r="K1210" t="s">
        <v>3785</v>
      </c>
      <c r="L1210" t="s">
        <v>4026</v>
      </c>
      <c r="M1210" t="s">
        <v>4027</v>
      </c>
      <c r="N1210" t="s">
        <v>4028</v>
      </c>
      <c r="O1210" t="s">
        <v>2226</v>
      </c>
      <c r="P1210" t="s">
        <v>4029</v>
      </c>
      <c r="Q1210">
        <v>39470</v>
      </c>
      <c r="R1210" s="2" t="s">
        <v>6000</v>
      </c>
      <c r="S1210" t="s">
        <v>3788</v>
      </c>
      <c r="T1210" t="s">
        <v>3020</v>
      </c>
      <c r="W1210" t="s">
        <v>3788</v>
      </c>
    </row>
    <row r="1211" spans="1:24" x14ac:dyDescent="0.25">
      <c r="A1211" t="s">
        <v>24</v>
      </c>
      <c r="B1211">
        <v>1926</v>
      </c>
      <c r="D1211" t="s">
        <v>4014</v>
      </c>
      <c r="E1211" t="s">
        <v>818</v>
      </c>
      <c r="F1211" t="s">
        <v>4015</v>
      </c>
      <c r="G1211" t="s">
        <v>4016</v>
      </c>
      <c r="H1211" t="s">
        <v>4014</v>
      </c>
      <c r="I1211" t="s">
        <v>74</v>
      </c>
      <c r="J1211" t="s">
        <v>1215</v>
      </c>
      <c r="K1211" t="s">
        <v>3785</v>
      </c>
      <c r="L1211" t="s">
        <v>4026</v>
      </c>
      <c r="M1211" t="s">
        <v>4027</v>
      </c>
      <c r="N1211" t="s">
        <v>4028</v>
      </c>
      <c r="O1211" t="s">
        <v>2226</v>
      </c>
      <c r="P1211" t="s">
        <v>4029</v>
      </c>
      <c r="Q1211">
        <v>39880</v>
      </c>
      <c r="R1211" s="2" t="s">
        <v>5998</v>
      </c>
      <c r="S1211" t="s">
        <v>3788</v>
      </c>
      <c r="T1211" t="s">
        <v>3020</v>
      </c>
      <c r="W1211" t="s">
        <v>3788</v>
      </c>
      <c r="X1211" t="s">
        <v>4032</v>
      </c>
    </row>
    <row r="1212" spans="1:24" x14ac:dyDescent="0.25">
      <c r="A1212" t="s">
        <v>24</v>
      </c>
      <c r="B1212">
        <v>1927</v>
      </c>
      <c r="D1212" t="s">
        <v>4033</v>
      </c>
      <c r="E1212" t="s">
        <v>818</v>
      </c>
      <c r="F1212" t="s">
        <v>67</v>
      </c>
      <c r="H1212" t="s">
        <v>4033</v>
      </c>
      <c r="I1212" t="s">
        <v>74</v>
      </c>
      <c r="J1212" t="s">
        <v>1215</v>
      </c>
      <c r="K1212" t="s">
        <v>3785</v>
      </c>
      <c r="L1212" t="s">
        <v>4034</v>
      </c>
      <c r="M1212" t="s">
        <v>4035</v>
      </c>
      <c r="N1212" t="s">
        <v>1671</v>
      </c>
      <c r="O1212" t="s">
        <v>3787</v>
      </c>
      <c r="P1212" t="s">
        <v>4036</v>
      </c>
      <c r="Q1212">
        <v>39531</v>
      </c>
      <c r="R1212" s="2" t="s">
        <v>6001</v>
      </c>
      <c r="S1212" t="s">
        <v>3788</v>
      </c>
      <c r="T1212" t="s">
        <v>3788</v>
      </c>
      <c r="W1212" t="s">
        <v>3788</v>
      </c>
    </row>
    <row r="1213" spans="1:24" x14ac:dyDescent="0.25">
      <c r="A1213" t="s">
        <v>24</v>
      </c>
      <c r="B1213">
        <v>1928</v>
      </c>
      <c r="D1213" t="s">
        <v>3312</v>
      </c>
      <c r="E1213" t="s">
        <v>2648</v>
      </c>
      <c r="F1213" t="s">
        <v>2659</v>
      </c>
      <c r="G1213" t="s">
        <v>2660</v>
      </c>
      <c r="H1213" t="s">
        <v>3312</v>
      </c>
      <c r="I1213" t="s">
        <v>74</v>
      </c>
      <c r="J1213" t="s">
        <v>1215</v>
      </c>
      <c r="K1213" t="s">
        <v>3785</v>
      </c>
      <c r="L1213" t="s">
        <v>3866</v>
      </c>
      <c r="M1213" t="s">
        <v>4037</v>
      </c>
      <c r="N1213" t="s">
        <v>2766</v>
      </c>
      <c r="O1213" t="s">
        <v>3812</v>
      </c>
      <c r="P1213" t="s">
        <v>4038</v>
      </c>
      <c r="Q1213">
        <v>39548</v>
      </c>
      <c r="R1213" s="2" t="s">
        <v>6002</v>
      </c>
      <c r="S1213" t="s">
        <v>3788</v>
      </c>
      <c r="T1213" t="s">
        <v>3788</v>
      </c>
      <c r="W1213" t="s">
        <v>3788</v>
      </c>
    </row>
    <row r="1214" spans="1:24" x14ac:dyDescent="0.25">
      <c r="A1214" t="s">
        <v>24</v>
      </c>
      <c r="B1214">
        <v>1929</v>
      </c>
      <c r="D1214" t="s">
        <v>3996</v>
      </c>
      <c r="E1214" t="s">
        <v>232</v>
      </c>
      <c r="F1214" t="s">
        <v>237</v>
      </c>
      <c r="G1214" t="s">
        <v>3997</v>
      </c>
      <c r="H1214" t="s">
        <v>3996</v>
      </c>
      <c r="I1214" t="s">
        <v>74</v>
      </c>
      <c r="J1214" t="s">
        <v>1215</v>
      </c>
      <c r="K1214" t="s">
        <v>3785</v>
      </c>
      <c r="L1214" t="s">
        <v>3866</v>
      </c>
      <c r="M1214" t="s">
        <v>4037</v>
      </c>
      <c r="N1214" t="s">
        <v>2766</v>
      </c>
      <c r="O1214" t="s">
        <v>3004</v>
      </c>
      <c r="P1214" t="s">
        <v>4038</v>
      </c>
      <c r="Q1214">
        <v>39549</v>
      </c>
      <c r="R1214" s="2" t="s">
        <v>6003</v>
      </c>
      <c r="S1214" t="s">
        <v>3788</v>
      </c>
      <c r="T1214" t="s">
        <v>3788</v>
      </c>
      <c r="W1214" t="s">
        <v>3788</v>
      </c>
    </row>
    <row r="1215" spans="1:24" x14ac:dyDescent="0.25">
      <c r="A1215" t="s">
        <v>24</v>
      </c>
      <c r="B1215">
        <v>1930</v>
      </c>
      <c r="D1215" t="s">
        <v>4039</v>
      </c>
      <c r="E1215" t="s">
        <v>4040</v>
      </c>
      <c r="F1215" t="s">
        <v>3829</v>
      </c>
      <c r="G1215" t="s">
        <v>4025</v>
      </c>
      <c r="H1215" t="s">
        <v>4039</v>
      </c>
      <c r="I1215" t="s">
        <v>74</v>
      </c>
      <c r="J1215" t="s">
        <v>1215</v>
      </c>
      <c r="K1215" t="s">
        <v>3785</v>
      </c>
      <c r="M1215" t="s">
        <v>4041</v>
      </c>
      <c r="N1215" t="s">
        <v>3754</v>
      </c>
      <c r="O1215" t="s">
        <v>4042</v>
      </c>
      <c r="P1215" t="s">
        <v>4043</v>
      </c>
      <c r="Q1215">
        <v>39828</v>
      </c>
      <c r="R1215" s="2" t="s">
        <v>6004</v>
      </c>
      <c r="S1215" t="s">
        <v>3788</v>
      </c>
      <c r="T1215" t="s">
        <v>3020</v>
      </c>
      <c r="W1215" t="s">
        <v>3788</v>
      </c>
    </row>
    <row r="1216" spans="1:24" x14ac:dyDescent="0.25">
      <c r="A1216" t="s">
        <v>24</v>
      </c>
      <c r="B1216">
        <v>1931</v>
      </c>
      <c r="D1216" t="s">
        <v>4039</v>
      </c>
      <c r="E1216" t="s">
        <v>4040</v>
      </c>
      <c r="F1216" t="s">
        <v>3829</v>
      </c>
      <c r="G1216" t="s">
        <v>4025</v>
      </c>
      <c r="H1216" t="s">
        <v>4039</v>
      </c>
      <c r="I1216" t="s">
        <v>74</v>
      </c>
      <c r="J1216" t="s">
        <v>1215</v>
      </c>
      <c r="K1216" t="s">
        <v>3785</v>
      </c>
      <c r="M1216" t="s">
        <v>4041</v>
      </c>
      <c r="N1216" t="s">
        <v>3754</v>
      </c>
      <c r="O1216" t="s">
        <v>3787</v>
      </c>
      <c r="P1216" t="s">
        <v>4043</v>
      </c>
      <c r="Q1216">
        <v>39828</v>
      </c>
      <c r="R1216" s="2" t="s">
        <v>6004</v>
      </c>
      <c r="S1216" t="s">
        <v>3788</v>
      </c>
      <c r="T1216" t="s">
        <v>3020</v>
      </c>
      <c r="W1216" t="s">
        <v>3788</v>
      </c>
    </row>
    <row r="1217" spans="1:23" x14ac:dyDescent="0.25">
      <c r="A1217" t="s">
        <v>24</v>
      </c>
      <c r="B1217">
        <v>1932</v>
      </c>
      <c r="D1217" t="s">
        <v>4044</v>
      </c>
      <c r="E1217" t="s">
        <v>1577</v>
      </c>
      <c r="F1217" t="s">
        <v>4045</v>
      </c>
      <c r="G1217" t="s">
        <v>4046</v>
      </c>
      <c r="H1217" t="s">
        <v>4044</v>
      </c>
      <c r="I1217" t="s">
        <v>74</v>
      </c>
      <c r="J1217" t="s">
        <v>1215</v>
      </c>
      <c r="K1217" t="s">
        <v>3785</v>
      </c>
      <c r="M1217" t="s">
        <v>4041</v>
      </c>
      <c r="N1217" t="s">
        <v>3754</v>
      </c>
      <c r="O1217" t="s">
        <v>3787</v>
      </c>
      <c r="P1217" t="s">
        <v>4043</v>
      </c>
      <c r="Q1217">
        <v>39828</v>
      </c>
      <c r="R1217" s="2" t="s">
        <v>6004</v>
      </c>
      <c r="S1217" t="s">
        <v>3788</v>
      </c>
      <c r="T1217" t="s">
        <v>3788</v>
      </c>
      <c r="W1217" t="s">
        <v>3788</v>
      </c>
    </row>
    <row r="1218" spans="1:23" x14ac:dyDescent="0.25">
      <c r="A1218" t="s">
        <v>24</v>
      </c>
      <c r="B1218">
        <v>1933</v>
      </c>
      <c r="D1218" t="s">
        <v>4047</v>
      </c>
      <c r="E1218" t="s">
        <v>2829</v>
      </c>
      <c r="F1218" t="s">
        <v>4048</v>
      </c>
      <c r="G1218" t="s">
        <v>4049</v>
      </c>
      <c r="H1218" t="s">
        <v>4047</v>
      </c>
      <c r="I1218" t="s">
        <v>74</v>
      </c>
      <c r="J1218" t="s">
        <v>1215</v>
      </c>
      <c r="K1218" t="s">
        <v>3785</v>
      </c>
      <c r="M1218" t="s">
        <v>4041</v>
      </c>
      <c r="N1218" t="s">
        <v>3754</v>
      </c>
      <c r="O1218" t="s">
        <v>3859</v>
      </c>
      <c r="P1218" t="s">
        <v>4043</v>
      </c>
      <c r="Q1218">
        <v>39828</v>
      </c>
      <c r="R1218" s="2" t="s">
        <v>6004</v>
      </c>
      <c r="S1218" t="s">
        <v>3788</v>
      </c>
      <c r="T1218" t="s">
        <v>3788</v>
      </c>
      <c r="W1218" t="s">
        <v>3788</v>
      </c>
    </row>
    <row r="1219" spans="1:23" x14ac:dyDescent="0.25">
      <c r="A1219" t="s">
        <v>24</v>
      </c>
      <c r="B1219">
        <v>1934</v>
      </c>
      <c r="D1219" t="s">
        <v>4050</v>
      </c>
      <c r="E1219" t="s">
        <v>1577</v>
      </c>
      <c r="F1219" t="s">
        <v>3821</v>
      </c>
      <c r="G1219" t="s">
        <v>4051</v>
      </c>
      <c r="H1219" t="s">
        <v>4050</v>
      </c>
      <c r="I1219" t="s">
        <v>74</v>
      </c>
      <c r="J1219" t="s">
        <v>1215</v>
      </c>
      <c r="K1219" t="s">
        <v>3785</v>
      </c>
      <c r="M1219" t="s">
        <v>4041</v>
      </c>
      <c r="N1219" t="s">
        <v>3754</v>
      </c>
      <c r="O1219" t="s">
        <v>3787</v>
      </c>
      <c r="P1219" t="s">
        <v>4043</v>
      </c>
      <c r="Q1219">
        <v>39828</v>
      </c>
      <c r="R1219" s="2" t="s">
        <v>6004</v>
      </c>
      <c r="S1219" t="s">
        <v>3788</v>
      </c>
      <c r="T1219" t="s">
        <v>3788</v>
      </c>
      <c r="W1219" t="s">
        <v>3788</v>
      </c>
    </row>
    <row r="1220" spans="1:23" x14ac:dyDescent="0.25">
      <c r="A1220" t="s">
        <v>24</v>
      </c>
      <c r="B1220">
        <v>1935</v>
      </c>
      <c r="D1220" t="s">
        <v>4050</v>
      </c>
      <c r="E1220" t="s">
        <v>1577</v>
      </c>
      <c r="F1220" t="s">
        <v>3821</v>
      </c>
      <c r="G1220" t="s">
        <v>4051</v>
      </c>
      <c r="H1220" t="s">
        <v>4050</v>
      </c>
      <c r="I1220" t="s">
        <v>74</v>
      </c>
      <c r="J1220" t="s">
        <v>1215</v>
      </c>
      <c r="K1220" t="s">
        <v>3785</v>
      </c>
      <c r="L1220" t="s">
        <v>4052</v>
      </c>
      <c r="M1220" t="s">
        <v>4053</v>
      </c>
      <c r="N1220" t="s">
        <v>4054</v>
      </c>
      <c r="O1220" t="s">
        <v>3787</v>
      </c>
      <c r="P1220" t="s">
        <v>4055</v>
      </c>
      <c r="Q1220">
        <v>39829</v>
      </c>
      <c r="R1220" s="2" t="s">
        <v>6005</v>
      </c>
      <c r="S1220" t="s">
        <v>3788</v>
      </c>
      <c r="T1220" t="s">
        <v>3788</v>
      </c>
      <c r="W1220" t="s">
        <v>3788</v>
      </c>
    </row>
    <row r="1221" spans="1:23" x14ac:dyDescent="0.25">
      <c r="A1221" t="s">
        <v>24</v>
      </c>
      <c r="B1221">
        <v>1936</v>
      </c>
      <c r="D1221" t="s">
        <v>4056</v>
      </c>
      <c r="E1221" t="s">
        <v>818</v>
      </c>
      <c r="F1221" t="s">
        <v>4057</v>
      </c>
      <c r="G1221" t="s">
        <v>837</v>
      </c>
      <c r="H1221" t="s">
        <v>4056</v>
      </c>
      <c r="I1221" t="s">
        <v>74</v>
      </c>
      <c r="J1221" t="s">
        <v>1215</v>
      </c>
      <c r="K1221" t="s">
        <v>3785</v>
      </c>
      <c r="L1221" t="s">
        <v>3835</v>
      </c>
      <c r="M1221" t="s">
        <v>4058</v>
      </c>
      <c r="N1221" t="s">
        <v>2084</v>
      </c>
      <c r="O1221" t="s">
        <v>4002</v>
      </c>
      <c r="P1221" t="s">
        <v>4059</v>
      </c>
      <c r="Q1221">
        <v>39828</v>
      </c>
      <c r="R1221" s="2" t="s">
        <v>6004</v>
      </c>
      <c r="S1221" t="s">
        <v>3788</v>
      </c>
      <c r="T1221" t="s">
        <v>3020</v>
      </c>
      <c r="W1221" t="s">
        <v>3788</v>
      </c>
    </row>
    <row r="1222" spans="1:23" x14ac:dyDescent="0.25">
      <c r="A1222" t="s">
        <v>24</v>
      </c>
      <c r="B1222">
        <v>1937</v>
      </c>
      <c r="D1222" t="s">
        <v>3860</v>
      </c>
      <c r="E1222" t="s">
        <v>1022</v>
      </c>
      <c r="F1222" t="s">
        <v>815</v>
      </c>
      <c r="G1222" t="s">
        <v>89</v>
      </c>
      <c r="H1222" t="s">
        <v>3860</v>
      </c>
      <c r="I1222" t="s">
        <v>74</v>
      </c>
      <c r="J1222" t="s">
        <v>1215</v>
      </c>
      <c r="K1222" t="s">
        <v>3785</v>
      </c>
      <c r="L1222" t="s">
        <v>4060</v>
      </c>
      <c r="N1222" t="s">
        <v>1707</v>
      </c>
      <c r="O1222" t="s">
        <v>3812</v>
      </c>
      <c r="P1222" t="s">
        <v>4061</v>
      </c>
      <c r="Q1222">
        <v>39880</v>
      </c>
      <c r="R1222" s="2" t="s">
        <v>5998</v>
      </c>
      <c r="S1222" t="s">
        <v>3788</v>
      </c>
      <c r="T1222" t="s">
        <v>3788</v>
      </c>
      <c r="W1222" t="s">
        <v>3788</v>
      </c>
    </row>
    <row r="1223" spans="1:23" x14ac:dyDescent="0.25">
      <c r="A1223" t="s">
        <v>24</v>
      </c>
      <c r="B1223">
        <v>1938</v>
      </c>
      <c r="D1223" t="s">
        <v>4024</v>
      </c>
      <c r="E1223" t="s">
        <v>818</v>
      </c>
      <c r="F1223" t="s">
        <v>3829</v>
      </c>
      <c r="G1223" t="s">
        <v>4025</v>
      </c>
      <c r="H1223" t="s">
        <v>4024</v>
      </c>
      <c r="I1223" t="s">
        <v>74</v>
      </c>
      <c r="J1223" t="s">
        <v>1215</v>
      </c>
      <c r="K1223" t="s">
        <v>3785</v>
      </c>
      <c r="L1223" t="s">
        <v>4060</v>
      </c>
      <c r="N1223" t="s">
        <v>1707</v>
      </c>
      <c r="O1223" t="s">
        <v>2226</v>
      </c>
      <c r="P1223" t="s">
        <v>4061</v>
      </c>
      <c r="Q1223">
        <v>39880</v>
      </c>
      <c r="R1223" s="2" t="s">
        <v>5998</v>
      </c>
      <c r="S1223" t="s">
        <v>3788</v>
      </c>
      <c r="T1223" t="s">
        <v>3020</v>
      </c>
      <c r="W1223" t="s">
        <v>3788</v>
      </c>
    </row>
    <row r="1224" spans="1:23" x14ac:dyDescent="0.25">
      <c r="A1224" t="s">
        <v>24</v>
      </c>
      <c r="B1224">
        <v>1939</v>
      </c>
      <c r="D1224" t="s">
        <v>4062</v>
      </c>
      <c r="E1224" t="s">
        <v>818</v>
      </c>
      <c r="F1224" t="s">
        <v>819</v>
      </c>
      <c r="G1224" t="s">
        <v>4063</v>
      </c>
      <c r="H1224" t="s">
        <v>4064</v>
      </c>
      <c r="I1224" t="s">
        <v>74</v>
      </c>
      <c r="J1224" t="s">
        <v>1215</v>
      </c>
      <c r="K1224" t="s">
        <v>3785</v>
      </c>
      <c r="L1224" t="s">
        <v>4060</v>
      </c>
      <c r="N1224" t="s">
        <v>1707</v>
      </c>
      <c r="O1224" t="s">
        <v>4065</v>
      </c>
      <c r="P1224" t="s">
        <v>4061</v>
      </c>
      <c r="Q1224">
        <v>39880</v>
      </c>
      <c r="R1224" s="2" t="s">
        <v>5998</v>
      </c>
      <c r="S1224" t="s">
        <v>3788</v>
      </c>
      <c r="T1224" t="s">
        <v>3020</v>
      </c>
      <c r="U1224" t="s">
        <v>3020</v>
      </c>
      <c r="W1224" t="s">
        <v>3788</v>
      </c>
    </row>
    <row r="1225" spans="1:23" x14ac:dyDescent="0.25">
      <c r="A1225" t="s">
        <v>24</v>
      </c>
      <c r="B1225">
        <v>1940</v>
      </c>
      <c r="D1225" t="s">
        <v>3837</v>
      </c>
      <c r="E1225" t="s">
        <v>2598</v>
      </c>
      <c r="F1225" t="s">
        <v>3838</v>
      </c>
      <c r="G1225" t="s">
        <v>3839</v>
      </c>
      <c r="H1225" t="s">
        <v>3837</v>
      </c>
      <c r="I1225" t="s">
        <v>74</v>
      </c>
      <c r="J1225" t="s">
        <v>1215</v>
      </c>
      <c r="K1225" t="s">
        <v>3785</v>
      </c>
      <c r="L1225" t="s">
        <v>4060</v>
      </c>
      <c r="N1225" t="s">
        <v>1707</v>
      </c>
      <c r="O1225" t="s">
        <v>3812</v>
      </c>
      <c r="P1225" t="s">
        <v>4061</v>
      </c>
      <c r="Q1225">
        <v>39881</v>
      </c>
      <c r="R1225" s="2" t="s">
        <v>6006</v>
      </c>
      <c r="S1225" t="s">
        <v>3788</v>
      </c>
      <c r="T1225" t="s">
        <v>3788</v>
      </c>
      <c r="W1225" t="s">
        <v>3788</v>
      </c>
    </row>
    <row r="1226" spans="1:23" x14ac:dyDescent="0.25">
      <c r="A1226" t="s">
        <v>24</v>
      </c>
      <c r="B1226">
        <v>1941</v>
      </c>
      <c r="D1226" t="s">
        <v>4006</v>
      </c>
      <c r="E1226" t="s">
        <v>1360</v>
      </c>
      <c r="F1226" t="s">
        <v>3804</v>
      </c>
      <c r="G1226" t="s">
        <v>4007</v>
      </c>
      <c r="H1226" t="s">
        <v>4006</v>
      </c>
      <c r="I1226" t="s">
        <v>74</v>
      </c>
      <c r="J1226" t="s">
        <v>1215</v>
      </c>
      <c r="K1226" t="s">
        <v>3785</v>
      </c>
      <c r="L1226" t="s">
        <v>4066</v>
      </c>
      <c r="M1226" t="s">
        <v>4067</v>
      </c>
      <c r="N1226" t="s">
        <v>1748</v>
      </c>
      <c r="O1226" t="s">
        <v>3859</v>
      </c>
      <c r="P1226" t="s">
        <v>4068</v>
      </c>
      <c r="Q1226">
        <v>39828</v>
      </c>
      <c r="R1226" s="2" t="s">
        <v>6004</v>
      </c>
      <c r="S1226" t="s">
        <v>3788</v>
      </c>
      <c r="T1226" t="s">
        <v>3788</v>
      </c>
      <c r="W1226" t="s">
        <v>3788</v>
      </c>
    </row>
    <row r="1227" spans="1:23" x14ac:dyDescent="0.25">
      <c r="A1227" t="s">
        <v>24</v>
      </c>
      <c r="B1227">
        <v>1942</v>
      </c>
      <c r="D1227" t="s">
        <v>835</v>
      </c>
      <c r="E1227" t="s">
        <v>818</v>
      </c>
      <c r="F1227" t="s">
        <v>836</v>
      </c>
      <c r="G1227" t="s">
        <v>837</v>
      </c>
      <c r="H1227" t="s">
        <v>835</v>
      </c>
      <c r="I1227" t="s">
        <v>74</v>
      </c>
      <c r="J1227" t="s">
        <v>1215</v>
      </c>
      <c r="K1227" t="s">
        <v>3785</v>
      </c>
      <c r="L1227" t="s">
        <v>4066</v>
      </c>
      <c r="M1227" t="s">
        <v>4067</v>
      </c>
      <c r="N1227" t="s">
        <v>1748</v>
      </c>
      <c r="O1227" t="s">
        <v>4069</v>
      </c>
      <c r="P1227" t="s">
        <v>4068</v>
      </c>
      <c r="Q1227">
        <v>39828</v>
      </c>
      <c r="R1227" s="2" t="s">
        <v>6004</v>
      </c>
      <c r="S1227" t="s">
        <v>3788</v>
      </c>
      <c r="T1227" t="s">
        <v>3788</v>
      </c>
      <c r="W1227" t="s">
        <v>3788</v>
      </c>
    </row>
    <row r="1228" spans="1:23" x14ac:dyDescent="0.25">
      <c r="A1228" t="s">
        <v>24</v>
      </c>
      <c r="B1228">
        <v>1943</v>
      </c>
      <c r="D1228" t="s">
        <v>3860</v>
      </c>
      <c r="E1228" t="s">
        <v>1022</v>
      </c>
      <c r="F1228" t="s">
        <v>815</v>
      </c>
      <c r="G1228" t="s">
        <v>89</v>
      </c>
      <c r="H1228" t="s">
        <v>3860</v>
      </c>
      <c r="I1228" t="s">
        <v>74</v>
      </c>
      <c r="J1228" t="s">
        <v>1215</v>
      </c>
      <c r="K1228" t="s">
        <v>3785</v>
      </c>
      <c r="L1228" t="s">
        <v>4066</v>
      </c>
      <c r="M1228" t="s">
        <v>4067</v>
      </c>
      <c r="N1228" t="s">
        <v>1748</v>
      </c>
      <c r="O1228" t="s">
        <v>3812</v>
      </c>
      <c r="P1228" t="s">
        <v>4068</v>
      </c>
      <c r="Q1228">
        <v>39828</v>
      </c>
      <c r="R1228" s="2" t="s">
        <v>6004</v>
      </c>
      <c r="S1228" t="s">
        <v>3788</v>
      </c>
      <c r="T1228" t="s">
        <v>3788</v>
      </c>
      <c r="W1228" t="s">
        <v>3788</v>
      </c>
    </row>
    <row r="1229" spans="1:23" x14ac:dyDescent="0.25">
      <c r="A1229" t="s">
        <v>24</v>
      </c>
      <c r="B1229">
        <v>1944</v>
      </c>
      <c r="D1229" t="s">
        <v>4070</v>
      </c>
      <c r="E1229" t="s">
        <v>1370</v>
      </c>
      <c r="F1229" t="s">
        <v>4071</v>
      </c>
      <c r="G1229" t="s">
        <v>4072</v>
      </c>
      <c r="H1229" t="s">
        <v>4070</v>
      </c>
      <c r="I1229" t="s">
        <v>74</v>
      </c>
      <c r="J1229" t="s">
        <v>1215</v>
      </c>
      <c r="K1229" t="s">
        <v>3785</v>
      </c>
      <c r="L1229" t="s">
        <v>4066</v>
      </c>
      <c r="M1229" t="s">
        <v>4067</v>
      </c>
      <c r="N1229" t="s">
        <v>1748</v>
      </c>
      <c r="O1229" t="s">
        <v>3859</v>
      </c>
      <c r="P1229" t="s">
        <v>4068</v>
      </c>
      <c r="Q1229">
        <v>39828</v>
      </c>
      <c r="R1229" s="2" t="s">
        <v>6004</v>
      </c>
      <c r="S1229" t="s">
        <v>3788</v>
      </c>
      <c r="T1229" t="s">
        <v>3788</v>
      </c>
      <c r="W1229" t="s">
        <v>3788</v>
      </c>
    </row>
    <row r="1230" spans="1:23" x14ac:dyDescent="0.25">
      <c r="A1230" t="s">
        <v>24</v>
      </c>
      <c r="B1230">
        <v>1945</v>
      </c>
      <c r="D1230" t="s">
        <v>4073</v>
      </c>
      <c r="E1230" t="s">
        <v>818</v>
      </c>
      <c r="F1230" t="s">
        <v>2525</v>
      </c>
      <c r="G1230" t="s">
        <v>46</v>
      </c>
      <c r="H1230" t="s">
        <v>4073</v>
      </c>
      <c r="I1230" t="s">
        <v>74</v>
      </c>
      <c r="J1230" t="s">
        <v>1215</v>
      </c>
      <c r="K1230" t="s">
        <v>3785</v>
      </c>
      <c r="L1230" t="s">
        <v>4066</v>
      </c>
      <c r="M1230" t="s">
        <v>4067</v>
      </c>
      <c r="N1230" t="s">
        <v>1748</v>
      </c>
      <c r="O1230" t="s">
        <v>3859</v>
      </c>
      <c r="P1230" t="s">
        <v>4068</v>
      </c>
      <c r="Q1230">
        <v>39828</v>
      </c>
      <c r="R1230" s="2" t="s">
        <v>6004</v>
      </c>
      <c r="S1230" t="s">
        <v>3788</v>
      </c>
      <c r="T1230" t="s">
        <v>3788</v>
      </c>
      <c r="W1230" t="s">
        <v>3788</v>
      </c>
    </row>
    <row r="1231" spans="1:23" x14ac:dyDescent="0.25">
      <c r="A1231" t="s">
        <v>24</v>
      </c>
      <c r="B1231">
        <v>1946</v>
      </c>
      <c r="D1231" t="s">
        <v>4074</v>
      </c>
      <c r="E1231" t="s">
        <v>1119</v>
      </c>
      <c r="F1231" t="s">
        <v>4075</v>
      </c>
      <c r="G1231" t="s">
        <v>4076</v>
      </c>
      <c r="H1231" t="s">
        <v>4074</v>
      </c>
      <c r="I1231" t="s">
        <v>74</v>
      </c>
      <c r="J1231" t="s">
        <v>1215</v>
      </c>
      <c r="K1231" t="s">
        <v>3785</v>
      </c>
      <c r="L1231" t="s">
        <v>4066</v>
      </c>
      <c r="M1231" t="s">
        <v>4067</v>
      </c>
      <c r="N1231" t="s">
        <v>1748</v>
      </c>
      <c r="O1231" t="s">
        <v>3880</v>
      </c>
      <c r="P1231" t="s">
        <v>4068</v>
      </c>
      <c r="Q1231">
        <v>39828</v>
      </c>
      <c r="R1231" s="2" t="s">
        <v>6004</v>
      </c>
      <c r="S1231" t="s">
        <v>3788</v>
      </c>
      <c r="T1231" t="s">
        <v>3788</v>
      </c>
      <c r="W1231" t="s">
        <v>3788</v>
      </c>
    </row>
    <row r="1232" spans="1:23" x14ac:dyDescent="0.25">
      <c r="A1232" t="s">
        <v>24</v>
      </c>
      <c r="B1232">
        <v>1947</v>
      </c>
      <c r="D1232" t="s">
        <v>4024</v>
      </c>
      <c r="E1232" t="s">
        <v>818</v>
      </c>
      <c r="F1232" t="s">
        <v>3829</v>
      </c>
      <c r="G1232" t="s">
        <v>4025</v>
      </c>
      <c r="H1232" t="s">
        <v>4024</v>
      </c>
      <c r="I1232" t="s">
        <v>74</v>
      </c>
      <c r="J1232" t="s">
        <v>1215</v>
      </c>
      <c r="K1232" t="s">
        <v>3785</v>
      </c>
      <c r="L1232" t="s">
        <v>4077</v>
      </c>
      <c r="N1232" t="s">
        <v>1425</v>
      </c>
      <c r="O1232" t="s">
        <v>3787</v>
      </c>
      <c r="P1232" t="s">
        <v>4078</v>
      </c>
      <c r="Q1232">
        <v>39829</v>
      </c>
      <c r="R1232" s="2" t="s">
        <v>6005</v>
      </c>
      <c r="S1232" t="s">
        <v>3788</v>
      </c>
      <c r="T1232" t="s">
        <v>3020</v>
      </c>
      <c r="W1232" t="s">
        <v>3788</v>
      </c>
    </row>
    <row r="1233" spans="1:24" x14ac:dyDescent="0.25">
      <c r="A1233" t="s">
        <v>24</v>
      </c>
      <c r="B1233">
        <v>1948</v>
      </c>
      <c r="D1233" t="s">
        <v>3896</v>
      </c>
      <c r="E1233" t="s">
        <v>818</v>
      </c>
      <c r="F1233" t="s">
        <v>3897</v>
      </c>
      <c r="G1233" t="s">
        <v>46</v>
      </c>
      <c r="H1233" t="s">
        <v>3896</v>
      </c>
      <c r="I1233" t="s">
        <v>74</v>
      </c>
      <c r="J1233" t="s">
        <v>1215</v>
      </c>
      <c r="K1233" t="s">
        <v>3785</v>
      </c>
      <c r="L1233" t="s">
        <v>4077</v>
      </c>
      <c r="N1233" t="s">
        <v>1425</v>
      </c>
      <c r="O1233" t="s">
        <v>3787</v>
      </c>
      <c r="P1233" t="s">
        <v>4078</v>
      </c>
      <c r="Q1233">
        <v>39829</v>
      </c>
      <c r="R1233" s="2" t="s">
        <v>6005</v>
      </c>
      <c r="S1233" t="s">
        <v>3788</v>
      </c>
      <c r="T1233" t="s">
        <v>3020</v>
      </c>
      <c r="W1233" t="s">
        <v>3788</v>
      </c>
    </row>
    <row r="1234" spans="1:24" x14ac:dyDescent="0.25">
      <c r="A1234" t="s">
        <v>24</v>
      </c>
      <c r="B1234">
        <v>1949</v>
      </c>
      <c r="D1234" t="s">
        <v>4050</v>
      </c>
      <c r="E1234" t="s">
        <v>1577</v>
      </c>
      <c r="F1234" t="s">
        <v>3821</v>
      </c>
      <c r="G1234" t="s">
        <v>4051</v>
      </c>
      <c r="H1234" t="s">
        <v>4050</v>
      </c>
      <c r="I1234" t="s">
        <v>74</v>
      </c>
      <c r="J1234" t="s">
        <v>1215</v>
      </c>
      <c r="K1234" t="s">
        <v>3785</v>
      </c>
      <c r="L1234" t="s">
        <v>4077</v>
      </c>
      <c r="N1234" t="s">
        <v>1425</v>
      </c>
      <c r="O1234" t="s">
        <v>3787</v>
      </c>
      <c r="P1234" t="s">
        <v>4078</v>
      </c>
      <c r="Q1234">
        <v>39829</v>
      </c>
      <c r="R1234" s="2" t="s">
        <v>6005</v>
      </c>
      <c r="S1234" t="s">
        <v>3788</v>
      </c>
      <c r="T1234" t="s">
        <v>3788</v>
      </c>
      <c r="W1234" t="s">
        <v>3788</v>
      </c>
    </row>
    <row r="1235" spans="1:24" x14ac:dyDescent="0.25">
      <c r="A1235" t="s">
        <v>24</v>
      </c>
      <c r="B1235">
        <v>1950</v>
      </c>
      <c r="D1235" t="s">
        <v>4079</v>
      </c>
      <c r="E1235" t="s">
        <v>4080</v>
      </c>
      <c r="F1235" t="s">
        <v>3324</v>
      </c>
      <c r="G1235" t="s">
        <v>2166</v>
      </c>
      <c r="H1235" t="s">
        <v>4079</v>
      </c>
      <c r="I1235" t="s">
        <v>74</v>
      </c>
      <c r="J1235" t="s">
        <v>1279</v>
      </c>
      <c r="K1235" t="s">
        <v>3017</v>
      </c>
      <c r="M1235" t="s">
        <v>4081</v>
      </c>
      <c r="O1235" t="s">
        <v>4082</v>
      </c>
      <c r="Q1235">
        <v>38963</v>
      </c>
      <c r="R1235" s="2" t="s">
        <v>6007</v>
      </c>
      <c r="S1235" t="s">
        <v>3013</v>
      </c>
      <c r="T1235" t="s">
        <v>3013</v>
      </c>
      <c r="W1235" t="s">
        <v>3013</v>
      </c>
    </row>
    <row r="1236" spans="1:24" x14ac:dyDescent="0.25">
      <c r="A1236" t="s">
        <v>24</v>
      </c>
      <c r="B1236">
        <v>1951</v>
      </c>
      <c r="D1236" t="s">
        <v>3440</v>
      </c>
      <c r="E1236" t="s">
        <v>2028</v>
      </c>
      <c r="F1236" t="s">
        <v>2033</v>
      </c>
      <c r="G1236" t="s">
        <v>3441</v>
      </c>
      <c r="H1236" t="s">
        <v>3440</v>
      </c>
      <c r="I1236" t="s">
        <v>74</v>
      </c>
      <c r="J1236" t="s">
        <v>1279</v>
      </c>
      <c r="K1236" t="s">
        <v>3017</v>
      </c>
      <c r="M1236" t="s">
        <v>4083</v>
      </c>
      <c r="O1236" t="s">
        <v>4084</v>
      </c>
      <c r="Q1236">
        <v>38971</v>
      </c>
      <c r="R1236" s="2" t="s">
        <v>6008</v>
      </c>
      <c r="S1236" t="s">
        <v>3013</v>
      </c>
      <c r="T1236" t="s">
        <v>3013</v>
      </c>
      <c r="W1236" t="s">
        <v>3013</v>
      </c>
    </row>
    <row r="1237" spans="1:24" x14ac:dyDescent="0.25">
      <c r="A1237" t="s">
        <v>24</v>
      </c>
      <c r="B1237">
        <v>1952</v>
      </c>
      <c r="D1237" t="s">
        <v>4085</v>
      </c>
      <c r="E1237" t="s">
        <v>1834</v>
      </c>
      <c r="F1237" t="s">
        <v>4086</v>
      </c>
      <c r="G1237" t="s">
        <v>4087</v>
      </c>
      <c r="H1237" t="s">
        <v>4085</v>
      </c>
      <c r="I1237" t="s">
        <v>74</v>
      </c>
      <c r="J1237" t="s">
        <v>1279</v>
      </c>
      <c r="K1237" t="s">
        <v>3017</v>
      </c>
      <c r="O1237" t="s">
        <v>3004</v>
      </c>
      <c r="Q1237" t="s">
        <v>4088</v>
      </c>
      <c r="R1237" t="s">
        <v>4088</v>
      </c>
      <c r="S1237" t="s">
        <v>3013</v>
      </c>
      <c r="T1237" t="s">
        <v>3013</v>
      </c>
      <c r="W1237" t="s">
        <v>3013</v>
      </c>
    </row>
    <row r="1238" spans="1:24" x14ac:dyDescent="0.25">
      <c r="A1238" t="s">
        <v>24</v>
      </c>
      <c r="B1238">
        <v>1953</v>
      </c>
      <c r="D1238" t="s">
        <v>4089</v>
      </c>
      <c r="E1238" t="s">
        <v>4090</v>
      </c>
      <c r="F1238" t="s">
        <v>4091</v>
      </c>
      <c r="G1238" t="s">
        <v>4092</v>
      </c>
      <c r="H1238" t="s">
        <v>4093</v>
      </c>
      <c r="I1238" t="s">
        <v>74</v>
      </c>
      <c r="J1238" t="s">
        <v>1279</v>
      </c>
      <c r="K1238" t="s">
        <v>3017</v>
      </c>
      <c r="M1238" t="s">
        <v>4094</v>
      </c>
      <c r="Q1238">
        <v>38582</v>
      </c>
      <c r="R1238" s="2" t="s">
        <v>5990</v>
      </c>
      <c r="S1238" t="s">
        <v>3013</v>
      </c>
      <c r="T1238" t="s">
        <v>3013</v>
      </c>
      <c r="U1238" t="s">
        <v>4095</v>
      </c>
      <c r="W1238" t="s">
        <v>3013</v>
      </c>
    </row>
    <row r="1239" spans="1:24" x14ac:dyDescent="0.25">
      <c r="A1239" t="s">
        <v>24</v>
      </c>
      <c r="B1239">
        <v>1954</v>
      </c>
      <c r="D1239" t="s">
        <v>4096</v>
      </c>
      <c r="E1239" t="s">
        <v>190</v>
      </c>
      <c r="F1239" t="s">
        <v>67</v>
      </c>
      <c r="H1239" t="s">
        <v>4096</v>
      </c>
      <c r="I1239" t="s">
        <v>74</v>
      </c>
      <c r="J1239" t="s">
        <v>1279</v>
      </c>
      <c r="K1239" t="s">
        <v>3017</v>
      </c>
      <c r="L1239" t="s">
        <v>4097</v>
      </c>
      <c r="O1239" t="s">
        <v>3516</v>
      </c>
      <c r="Q1239">
        <v>38582</v>
      </c>
      <c r="R1239" s="2" t="s">
        <v>5990</v>
      </c>
      <c r="S1239" t="s">
        <v>3013</v>
      </c>
      <c r="T1239" t="s">
        <v>3013</v>
      </c>
      <c r="W1239" t="s">
        <v>3013</v>
      </c>
    </row>
    <row r="1240" spans="1:24" x14ac:dyDescent="0.25">
      <c r="A1240" t="s">
        <v>24</v>
      </c>
      <c r="B1240">
        <v>1955</v>
      </c>
      <c r="D1240" t="s">
        <v>4098</v>
      </c>
      <c r="E1240" t="s">
        <v>4099</v>
      </c>
      <c r="F1240" t="s">
        <v>4071</v>
      </c>
      <c r="G1240" t="s">
        <v>4072</v>
      </c>
      <c r="H1240" t="s">
        <v>4098</v>
      </c>
      <c r="I1240" t="s">
        <v>74</v>
      </c>
      <c r="J1240" t="s">
        <v>1279</v>
      </c>
      <c r="K1240" t="s">
        <v>3017</v>
      </c>
      <c r="M1240" t="s">
        <v>3159</v>
      </c>
      <c r="Q1240">
        <v>38507</v>
      </c>
      <c r="R1240" s="2" t="s">
        <v>6009</v>
      </c>
      <c r="S1240" t="s">
        <v>3013</v>
      </c>
      <c r="T1240" t="s">
        <v>3013</v>
      </c>
      <c r="W1240" t="s">
        <v>3013</v>
      </c>
    </row>
    <row r="1241" spans="1:24" x14ac:dyDescent="0.25">
      <c r="A1241" t="s">
        <v>24</v>
      </c>
      <c r="B1241">
        <v>1956</v>
      </c>
      <c r="D1241" t="s">
        <v>4100</v>
      </c>
      <c r="E1241" t="s">
        <v>4101</v>
      </c>
      <c r="F1241" t="s">
        <v>4102</v>
      </c>
      <c r="G1241" t="s">
        <v>4103</v>
      </c>
      <c r="H1241" t="s">
        <v>4100</v>
      </c>
      <c r="I1241" t="s">
        <v>74</v>
      </c>
      <c r="J1241" t="s">
        <v>1279</v>
      </c>
      <c r="K1241" t="s">
        <v>3010</v>
      </c>
      <c r="M1241" t="s">
        <v>4104</v>
      </c>
      <c r="Q1241">
        <v>38160</v>
      </c>
      <c r="R1241" s="2" t="s">
        <v>6010</v>
      </c>
      <c r="S1241" t="s">
        <v>4105</v>
      </c>
      <c r="T1241" t="s">
        <v>3013</v>
      </c>
      <c r="W1241" t="s">
        <v>3013</v>
      </c>
    </row>
    <row r="1242" spans="1:24" x14ac:dyDescent="0.25">
      <c r="A1242" t="s">
        <v>24</v>
      </c>
      <c r="B1242">
        <v>1957</v>
      </c>
      <c r="D1242" t="s">
        <v>4106</v>
      </c>
      <c r="E1242" t="s">
        <v>3027</v>
      </c>
      <c r="F1242" t="s">
        <v>4107</v>
      </c>
      <c r="G1242" t="s">
        <v>1270</v>
      </c>
      <c r="H1242" t="s">
        <v>4106</v>
      </c>
      <c r="I1242" t="s">
        <v>74</v>
      </c>
      <c r="J1242" t="s">
        <v>1279</v>
      </c>
      <c r="K1242" t="s">
        <v>3017</v>
      </c>
      <c r="M1242" t="s">
        <v>4108</v>
      </c>
      <c r="O1242" t="s">
        <v>3004</v>
      </c>
      <c r="Q1242" t="s">
        <v>4109</v>
      </c>
      <c r="R1242" t="s">
        <v>4109</v>
      </c>
      <c r="S1242" t="s">
        <v>3013</v>
      </c>
      <c r="T1242" t="s">
        <v>3013</v>
      </c>
      <c r="W1242" t="s">
        <v>3013</v>
      </c>
    </row>
    <row r="1243" spans="1:24" x14ac:dyDescent="0.25">
      <c r="A1243" t="s">
        <v>24</v>
      </c>
      <c r="B1243">
        <v>1958</v>
      </c>
      <c r="D1243" t="s">
        <v>4110</v>
      </c>
      <c r="E1243" t="s">
        <v>1268</v>
      </c>
      <c r="F1243" t="s">
        <v>67</v>
      </c>
      <c r="H1243" t="s">
        <v>4110</v>
      </c>
      <c r="I1243" t="s">
        <v>74</v>
      </c>
      <c r="J1243" t="s">
        <v>1279</v>
      </c>
      <c r="K1243" t="s">
        <v>3010</v>
      </c>
      <c r="M1243" t="s">
        <v>4111</v>
      </c>
      <c r="O1243" t="s">
        <v>3004</v>
      </c>
      <c r="Q1243">
        <v>38231</v>
      </c>
      <c r="R1243" s="2" t="s">
        <v>6011</v>
      </c>
      <c r="S1243" t="s">
        <v>3189</v>
      </c>
      <c r="T1243" t="s">
        <v>3013</v>
      </c>
      <c r="W1243" t="s">
        <v>3013</v>
      </c>
    </row>
    <row r="1244" spans="1:24" x14ac:dyDescent="0.25">
      <c r="A1244" t="s">
        <v>24</v>
      </c>
      <c r="B1244">
        <v>1959</v>
      </c>
      <c r="D1244" t="s">
        <v>4112</v>
      </c>
      <c r="E1244" t="s">
        <v>1887</v>
      </c>
      <c r="F1244" t="s">
        <v>2780</v>
      </c>
      <c r="G1244" t="s">
        <v>4113</v>
      </c>
      <c r="H1244" t="s">
        <v>4114</v>
      </c>
      <c r="I1244" t="s">
        <v>74</v>
      </c>
      <c r="J1244" t="s">
        <v>1279</v>
      </c>
      <c r="K1244" t="s">
        <v>3017</v>
      </c>
      <c r="L1244" t="s">
        <v>4115</v>
      </c>
      <c r="M1244" t="s">
        <v>4116</v>
      </c>
      <c r="Q1244">
        <v>38970</v>
      </c>
      <c r="R1244" s="2" t="s">
        <v>6012</v>
      </c>
      <c r="S1244" t="s">
        <v>3013</v>
      </c>
      <c r="T1244" t="s">
        <v>3013</v>
      </c>
      <c r="U1244" t="s">
        <v>4117</v>
      </c>
      <c r="W1244" t="s">
        <v>3013</v>
      </c>
    </row>
    <row r="1245" spans="1:24" x14ac:dyDescent="0.25">
      <c r="A1245" t="s">
        <v>24</v>
      </c>
      <c r="B1245">
        <v>1960</v>
      </c>
      <c r="D1245" t="s">
        <v>3434</v>
      </c>
      <c r="E1245" t="s">
        <v>2028</v>
      </c>
      <c r="F1245" t="s">
        <v>3435</v>
      </c>
      <c r="G1245" t="s">
        <v>3436</v>
      </c>
      <c r="H1245" t="s">
        <v>4118</v>
      </c>
      <c r="I1245" t="s">
        <v>74</v>
      </c>
      <c r="J1245" t="s">
        <v>1279</v>
      </c>
      <c r="K1245" t="s">
        <v>3010</v>
      </c>
      <c r="O1245" t="s">
        <v>3132</v>
      </c>
      <c r="Q1245">
        <v>38231</v>
      </c>
      <c r="R1245" s="2" t="s">
        <v>6011</v>
      </c>
      <c r="S1245" t="s">
        <v>3189</v>
      </c>
      <c r="T1245" t="s">
        <v>3013</v>
      </c>
      <c r="U1245" t="s">
        <v>4119</v>
      </c>
      <c r="W1245" t="s">
        <v>3013</v>
      </c>
    </row>
    <row r="1246" spans="1:24" x14ac:dyDescent="0.25">
      <c r="A1246" t="s">
        <v>24</v>
      </c>
      <c r="B1246">
        <v>1961</v>
      </c>
      <c r="D1246" t="s">
        <v>4120</v>
      </c>
      <c r="E1246" t="s">
        <v>1142</v>
      </c>
      <c r="F1246" t="s">
        <v>67</v>
      </c>
      <c r="H1246" t="s">
        <v>4120</v>
      </c>
      <c r="I1246" t="s">
        <v>74</v>
      </c>
      <c r="J1246" t="s">
        <v>1279</v>
      </c>
      <c r="K1246" t="s">
        <v>3017</v>
      </c>
      <c r="L1246" t="s">
        <v>4115</v>
      </c>
      <c r="M1246" t="s">
        <v>4121</v>
      </c>
      <c r="O1246" t="s">
        <v>4122</v>
      </c>
      <c r="Q1246">
        <v>38970</v>
      </c>
      <c r="R1246" s="2" t="s">
        <v>6012</v>
      </c>
      <c r="S1246" t="s">
        <v>3013</v>
      </c>
      <c r="T1246" t="s">
        <v>3013</v>
      </c>
      <c r="W1246" t="s">
        <v>3013</v>
      </c>
    </row>
    <row r="1247" spans="1:24" x14ac:dyDescent="0.25">
      <c r="A1247" t="s">
        <v>24</v>
      </c>
      <c r="B1247">
        <v>1962</v>
      </c>
      <c r="D1247" t="s">
        <v>4118</v>
      </c>
      <c r="E1247" t="s">
        <v>2028</v>
      </c>
      <c r="F1247" t="s">
        <v>67</v>
      </c>
      <c r="H1247" t="s">
        <v>4118</v>
      </c>
      <c r="I1247" t="s">
        <v>74</v>
      </c>
      <c r="J1247" t="s">
        <v>1279</v>
      </c>
      <c r="K1247" t="s">
        <v>3010</v>
      </c>
      <c r="M1247" t="s">
        <v>4123</v>
      </c>
      <c r="Q1247">
        <v>38160</v>
      </c>
      <c r="R1247" s="2" t="s">
        <v>6010</v>
      </c>
      <c r="S1247" t="s">
        <v>3189</v>
      </c>
      <c r="T1247" t="s">
        <v>3013</v>
      </c>
      <c r="W1247" t="s">
        <v>3013</v>
      </c>
    </row>
    <row r="1248" spans="1:24" x14ac:dyDescent="0.25">
      <c r="A1248" t="s">
        <v>24</v>
      </c>
      <c r="B1248">
        <v>1963</v>
      </c>
      <c r="D1248" t="s">
        <v>4124</v>
      </c>
      <c r="E1248" t="s">
        <v>1995</v>
      </c>
      <c r="F1248" t="s">
        <v>67</v>
      </c>
      <c r="H1248" t="s">
        <v>4124</v>
      </c>
      <c r="I1248" t="s">
        <v>74</v>
      </c>
      <c r="J1248" t="s">
        <v>1279</v>
      </c>
      <c r="K1248" t="s">
        <v>3010</v>
      </c>
      <c r="L1248" t="s">
        <v>4125</v>
      </c>
      <c r="M1248" t="s">
        <v>4126</v>
      </c>
      <c r="O1248" t="s">
        <v>3516</v>
      </c>
      <c r="Q1248">
        <v>38160</v>
      </c>
      <c r="R1248" s="2" t="s">
        <v>6010</v>
      </c>
      <c r="S1248" t="s">
        <v>3153</v>
      </c>
      <c r="T1248" t="s">
        <v>3013</v>
      </c>
      <c r="W1248" t="s">
        <v>3013</v>
      </c>
      <c r="X1248" t="s">
        <v>6013</v>
      </c>
    </row>
    <row r="1249" spans="1:24" x14ac:dyDescent="0.25">
      <c r="A1249" t="s">
        <v>24</v>
      </c>
      <c r="B1249">
        <v>1964</v>
      </c>
      <c r="D1249" t="s">
        <v>4127</v>
      </c>
      <c r="E1249" t="s">
        <v>4128</v>
      </c>
      <c r="F1249" t="s">
        <v>67</v>
      </c>
      <c r="H1249" t="s">
        <v>4127</v>
      </c>
      <c r="I1249" t="s">
        <v>74</v>
      </c>
      <c r="J1249" t="s">
        <v>1279</v>
      </c>
      <c r="K1249" t="s">
        <v>3017</v>
      </c>
      <c r="M1249" t="s">
        <v>4129</v>
      </c>
      <c r="O1249" t="s">
        <v>4130</v>
      </c>
      <c r="Q1249">
        <v>38972</v>
      </c>
      <c r="R1249" s="2" t="s">
        <v>6014</v>
      </c>
      <c r="S1249" t="s">
        <v>3013</v>
      </c>
      <c r="T1249" t="s">
        <v>3013</v>
      </c>
      <c r="W1249" t="s">
        <v>3013</v>
      </c>
      <c r="X1249" t="s">
        <v>6015</v>
      </c>
    </row>
    <row r="1250" spans="1:24" x14ac:dyDescent="0.25">
      <c r="A1250" t="s">
        <v>24</v>
      </c>
      <c r="B1250">
        <v>1965</v>
      </c>
      <c r="C1250">
        <v>5984</v>
      </c>
      <c r="D1250" t="s">
        <v>4131</v>
      </c>
      <c r="E1250" t="s">
        <v>847</v>
      </c>
      <c r="F1250" t="s">
        <v>67</v>
      </c>
      <c r="H1250" t="s">
        <v>4131</v>
      </c>
      <c r="I1250" t="s">
        <v>74</v>
      </c>
      <c r="J1250" t="s">
        <v>1279</v>
      </c>
      <c r="K1250" t="s">
        <v>4132</v>
      </c>
      <c r="M1250" t="s">
        <v>4133</v>
      </c>
      <c r="N1250" t="s">
        <v>4134</v>
      </c>
      <c r="O1250" t="s">
        <v>4135</v>
      </c>
      <c r="P1250" t="s">
        <v>4136</v>
      </c>
      <c r="Q1250">
        <v>38218</v>
      </c>
      <c r="R1250" s="2" t="s">
        <v>6016</v>
      </c>
      <c r="S1250" t="s">
        <v>4137</v>
      </c>
      <c r="T1250" t="s">
        <v>3013</v>
      </c>
      <c r="W1250" t="s">
        <v>4138</v>
      </c>
    </row>
    <row r="1251" spans="1:24" x14ac:dyDescent="0.25">
      <c r="A1251" t="s">
        <v>24</v>
      </c>
      <c r="B1251">
        <v>1966</v>
      </c>
      <c r="D1251" t="s">
        <v>4131</v>
      </c>
      <c r="E1251" t="s">
        <v>847</v>
      </c>
      <c r="F1251" t="s">
        <v>67</v>
      </c>
      <c r="H1251" t="s">
        <v>4131</v>
      </c>
      <c r="I1251" t="s">
        <v>74</v>
      </c>
      <c r="J1251" t="s">
        <v>1279</v>
      </c>
      <c r="K1251" t="s">
        <v>3017</v>
      </c>
      <c r="M1251" t="s">
        <v>4139</v>
      </c>
      <c r="Q1251">
        <v>38116</v>
      </c>
      <c r="R1251" s="2" t="s">
        <v>6017</v>
      </c>
      <c r="S1251" t="s">
        <v>3013</v>
      </c>
      <c r="T1251" t="s">
        <v>3013</v>
      </c>
      <c r="W1251" t="s">
        <v>3013</v>
      </c>
    </row>
    <row r="1252" spans="1:24" x14ac:dyDescent="0.25">
      <c r="A1252" t="s">
        <v>24</v>
      </c>
      <c r="B1252">
        <v>1967</v>
      </c>
      <c r="D1252" t="s">
        <v>4140</v>
      </c>
      <c r="E1252" t="s">
        <v>847</v>
      </c>
      <c r="F1252" t="s">
        <v>4141</v>
      </c>
      <c r="G1252" t="s">
        <v>3249</v>
      </c>
      <c r="H1252" t="s">
        <v>4140</v>
      </c>
      <c r="I1252" t="s">
        <v>74</v>
      </c>
      <c r="J1252" t="s">
        <v>1279</v>
      </c>
      <c r="K1252" t="s">
        <v>3010</v>
      </c>
      <c r="M1252" t="s">
        <v>4104</v>
      </c>
      <c r="O1252" t="s">
        <v>4142</v>
      </c>
      <c r="Q1252">
        <v>38159</v>
      </c>
      <c r="R1252" s="2" t="s">
        <v>6018</v>
      </c>
      <c r="S1252" t="s">
        <v>3013</v>
      </c>
      <c r="T1252" t="s">
        <v>3013</v>
      </c>
      <c r="W1252" t="s">
        <v>3013</v>
      </c>
    </row>
    <row r="1253" spans="1:24" x14ac:dyDescent="0.25">
      <c r="A1253" t="s">
        <v>24</v>
      </c>
      <c r="B1253">
        <v>1968</v>
      </c>
      <c r="D1253" t="s">
        <v>4131</v>
      </c>
      <c r="E1253" t="s">
        <v>847</v>
      </c>
      <c r="F1253" t="s">
        <v>67</v>
      </c>
      <c r="H1253" t="s">
        <v>4131</v>
      </c>
      <c r="I1253" t="s">
        <v>74</v>
      </c>
      <c r="J1253" t="s">
        <v>1279</v>
      </c>
      <c r="K1253" t="s">
        <v>3017</v>
      </c>
      <c r="M1253" t="s">
        <v>4143</v>
      </c>
      <c r="Q1253">
        <v>38590</v>
      </c>
      <c r="R1253" s="2" t="s">
        <v>6019</v>
      </c>
      <c r="S1253" t="s">
        <v>3013</v>
      </c>
      <c r="T1253" t="s">
        <v>3013</v>
      </c>
      <c r="W1253" t="s">
        <v>3013</v>
      </c>
    </row>
    <row r="1254" spans="1:24" x14ac:dyDescent="0.25">
      <c r="A1254" t="s">
        <v>24</v>
      </c>
      <c r="B1254">
        <v>1969</v>
      </c>
      <c r="D1254" t="s">
        <v>4131</v>
      </c>
      <c r="E1254" t="s">
        <v>847</v>
      </c>
      <c r="F1254" t="s">
        <v>67</v>
      </c>
      <c r="H1254" t="s">
        <v>4131</v>
      </c>
      <c r="I1254" t="s">
        <v>74</v>
      </c>
      <c r="J1254" t="s">
        <v>1279</v>
      </c>
      <c r="K1254" t="s">
        <v>3017</v>
      </c>
      <c r="M1254" t="s">
        <v>4144</v>
      </c>
      <c r="Q1254">
        <v>38590</v>
      </c>
      <c r="R1254" s="2" t="s">
        <v>6019</v>
      </c>
      <c r="S1254" t="s">
        <v>3013</v>
      </c>
      <c r="T1254" t="s">
        <v>3013</v>
      </c>
      <c r="W1254" t="s">
        <v>3013</v>
      </c>
    </row>
    <row r="1255" spans="1:24" x14ac:dyDescent="0.25">
      <c r="A1255" t="s">
        <v>24</v>
      </c>
      <c r="B1255">
        <v>1970</v>
      </c>
      <c r="D1255" t="s">
        <v>4131</v>
      </c>
      <c r="E1255" t="s">
        <v>847</v>
      </c>
      <c r="F1255" t="s">
        <v>67</v>
      </c>
      <c r="H1255" t="s">
        <v>4131</v>
      </c>
      <c r="I1255" t="s">
        <v>74</v>
      </c>
      <c r="J1255" t="s">
        <v>1279</v>
      </c>
      <c r="K1255" t="s">
        <v>3017</v>
      </c>
      <c r="M1255" t="s">
        <v>4145</v>
      </c>
      <c r="Q1255">
        <v>38590</v>
      </c>
      <c r="R1255" s="2" t="s">
        <v>6019</v>
      </c>
      <c r="S1255" t="s">
        <v>3013</v>
      </c>
      <c r="T1255" t="s">
        <v>3013</v>
      </c>
      <c r="W1255" t="s">
        <v>3013</v>
      </c>
    </row>
    <row r="1256" spans="1:24" x14ac:dyDescent="0.25">
      <c r="A1256" t="s">
        <v>24</v>
      </c>
      <c r="B1256">
        <v>1971</v>
      </c>
      <c r="D1256" t="s">
        <v>4131</v>
      </c>
      <c r="E1256" t="s">
        <v>847</v>
      </c>
      <c r="F1256" t="s">
        <v>67</v>
      </c>
      <c r="H1256" t="s">
        <v>4131</v>
      </c>
      <c r="I1256" t="s">
        <v>74</v>
      </c>
      <c r="J1256" t="s">
        <v>1279</v>
      </c>
      <c r="K1256" t="s">
        <v>3017</v>
      </c>
      <c r="M1256" t="s">
        <v>4139</v>
      </c>
      <c r="O1256" t="s">
        <v>4146</v>
      </c>
      <c r="Q1256">
        <v>38116</v>
      </c>
      <c r="R1256" s="2" t="s">
        <v>6017</v>
      </c>
      <c r="S1256" t="s">
        <v>3013</v>
      </c>
      <c r="T1256" t="s">
        <v>3013</v>
      </c>
      <c r="W1256" t="s">
        <v>3013</v>
      </c>
    </row>
    <row r="1257" spans="1:24" x14ac:dyDescent="0.25">
      <c r="A1257" t="s">
        <v>24</v>
      </c>
      <c r="B1257">
        <v>1972</v>
      </c>
      <c r="D1257" t="s">
        <v>4131</v>
      </c>
      <c r="E1257" t="s">
        <v>847</v>
      </c>
      <c r="F1257" t="s">
        <v>67</v>
      </c>
      <c r="H1257" t="s">
        <v>4131</v>
      </c>
      <c r="I1257" t="s">
        <v>74</v>
      </c>
      <c r="J1257" t="s">
        <v>1279</v>
      </c>
      <c r="K1257" t="s">
        <v>3017</v>
      </c>
      <c r="M1257" t="s">
        <v>4147</v>
      </c>
      <c r="O1257" t="s">
        <v>4148</v>
      </c>
      <c r="Q1257">
        <v>37927</v>
      </c>
      <c r="R1257" s="2" t="s">
        <v>6020</v>
      </c>
      <c r="S1257" t="s">
        <v>3013</v>
      </c>
      <c r="T1257" t="s">
        <v>3013</v>
      </c>
      <c r="W1257" t="s">
        <v>3013</v>
      </c>
    </row>
    <row r="1258" spans="1:24" x14ac:dyDescent="0.25">
      <c r="A1258" t="s">
        <v>24</v>
      </c>
      <c r="B1258">
        <v>1973</v>
      </c>
      <c r="D1258" t="s">
        <v>4149</v>
      </c>
      <c r="E1258" t="s">
        <v>4150</v>
      </c>
      <c r="F1258" t="s">
        <v>3015</v>
      </c>
      <c r="G1258" t="s">
        <v>4151</v>
      </c>
      <c r="H1258" t="s">
        <v>4149</v>
      </c>
      <c r="I1258" t="s">
        <v>74</v>
      </c>
      <c r="J1258" t="s">
        <v>1279</v>
      </c>
      <c r="K1258" t="s">
        <v>3017</v>
      </c>
      <c r="M1258" t="s">
        <v>4152</v>
      </c>
      <c r="O1258" t="s">
        <v>4153</v>
      </c>
      <c r="Q1258">
        <v>38590</v>
      </c>
      <c r="R1258" s="2" t="s">
        <v>6019</v>
      </c>
      <c r="S1258" t="s">
        <v>3013</v>
      </c>
      <c r="T1258" t="s">
        <v>3013</v>
      </c>
      <c r="W1258" t="s">
        <v>3013</v>
      </c>
      <c r="X1258" t="s">
        <v>6021</v>
      </c>
    </row>
    <row r="1259" spans="1:24" x14ac:dyDescent="0.25">
      <c r="A1259" t="s">
        <v>24</v>
      </c>
      <c r="B1259">
        <v>1974</v>
      </c>
      <c r="D1259" t="s">
        <v>4131</v>
      </c>
      <c r="E1259" t="s">
        <v>847</v>
      </c>
      <c r="F1259" t="s">
        <v>67</v>
      </c>
      <c r="H1259" t="s">
        <v>4131</v>
      </c>
      <c r="I1259" t="s">
        <v>74</v>
      </c>
      <c r="J1259" t="s">
        <v>1279</v>
      </c>
      <c r="K1259" t="s">
        <v>3017</v>
      </c>
      <c r="L1259" t="s">
        <v>4154</v>
      </c>
      <c r="Q1259">
        <v>38582</v>
      </c>
      <c r="R1259" s="2" t="s">
        <v>5990</v>
      </c>
      <c r="S1259" t="s">
        <v>3013</v>
      </c>
      <c r="T1259" t="s">
        <v>3013</v>
      </c>
      <c r="W1259" t="s">
        <v>3013</v>
      </c>
    </row>
    <row r="1260" spans="1:24" x14ac:dyDescent="0.25">
      <c r="A1260" t="s">
        <v>24</v>
      </c>
      <c r="B1260">
        <v>1975</v>
      </c>
      <c r="D1260" t="s">
        <v>4155</v>
      </c>
      <c r="E1260" t="s">
        <v>847</v>
      </c>
      <c r="F1260" t="s">
        <v>2547</v>
      </c>
      <c r="G1260" t="s">
        <v>831</v>
      </c>
      <c r="H1260" t="s">
        <v>4155</v>
      </c>
      <c r="I1260" t="s">
        <v>74</v>
      </c>
      <c r="J1260" t="s">
        <v>1279</v>
      </c>
      <c r="K1260" t="s">
        <v>3010</v>
      </c>
      <c r="M1260" t="s">
        <v>4156</v>
      </c>
      <c r="O1260" t="s">
        <v>4157</v>
      </c>
      <c r="Q1260">
        <v>38232</v>
      </c>
      <c r="R1260" s="2" t="s">
        <v>6022</v>
      </c>
      <c r="S1260" t="s">
        <v>3189</v>
      </c>
      <c r="T1260" t="s">
        <v>4158</v>
      </c>
      <c r="W1260" t="s">
        <v>3013</v>
      </c>
      <c r="X1260" t="s">
        <v>2165</v>
      </c>
    </row>
    <row r="1261" spans="1:24" x14ac:dyDescent="0.25">
      <c r="A1261" t="s">
        <v>24</v>
      </c>
      <c r="B1261">
        <v>1976</v>
      </c>
      <c r="C1261">
        <v>5981</v>
      </c>
      <c r="D1261" t="s">
        <v>4131</v>
      </c>
      <c r="E1261" t="s">
        <v>847</v>
      </c>
      <c r="F1261" t="s">
        <v>67</v>
      </c>
      <c r="H1261" t="s">
        <v>4131</v>
      </c>
      <c r="I1261" t="s">
        <v>74</v>
      </c>
      <c r="J1261" t="s">
        <v>1279</v>
      </c>
      <c r="K1261" t="s">
        <v>4132</v>
      </c>
      <c r="M1261" t="s">
        <v>4159</v>
      </c>
      <c r="P1261" t="s">
        <v>4160</v>
      </c>
      <c r="Q1261">
        <v>38216</v>
      </c>
      <c r="R1261" s="2" t="s">
        <v>6023</v>
      </c>
      <c r="S1261" t="s">
        <v>4161</v>
      </c>
      <c r="T1261" t="s">
        <v>3013</v>
      </c>
      <c r="W1261" t="s">
        <v>4138</v>
      </c>
    </row>
    <row r="1262" spans="1:24" x14ac:dyDescent="0.25">
      <c r="A1262" t="s">
        <v>24</v>
      </c>
      <c r="B1262">
        <v>1977</v>
      </c>
      <c r="D1262" t="s">
        <v>4162</v>
      </c>
      <c r="E1262" t="s">
        <v>847</v>
      </c>
      <c r="F1262" t="s">
        <v>4163</v>
      </c>
      <c r="G1262" t="s">
        <v>4164</v>
      </c>
      <c r="H1262" t="s">
        <v>4162</v>
      </c>
      <c r="I1262" t="s">
        <v>74</v>
      </c>
      <c r="J1262" t="s">
        <v>1279</v>
      </c>
      <c r="K1262" t="s">
        <v>3017</v>
      </c>
      <c r="M1262" t="s">
        <v>4165</v>
      </c>
      <c r="O1262" t="s">
        <v>4157</v>
      </c>
      <c r="Q1262">
        <v>38231</v>
      </c>
      <c r="R1262" s="2" t="s">
        <v>6011</v>
      </c>
      <c r="S1262" t="s">
        <v>3189</v>
      </c>
      <c r="T1262" t="s">
        <v>4158</v>
      </c>
      <c r="W1262" t="s">
        <v>3013</v>
      </c>
      <c r="X1262" t="s">
        <v>2165</v>
      </c>
    </row>
    <row r="1263" spans="1:24" x14ac:dyDescent="0.25">
      <c r="A1263" t="s">
        <v>24</v>
      </c>
      <c r="B1263">
        <v>1978</v>
      </c>
      <c r="D1263" t="s">
        <v>4166</v>
      </c>
      <c r="E1263" t="s">
        <v>847</v>
      </c>
      <c r="F1263" t="s">
        <v>4167</v>
      </c>
      <c r="G1263" t="s">
        <v>4164</v>
      </c>
      <c r="H1263" t="s">
        <v>4166</v>
      </c>
      <c r="I1263" t="s">
        <v>74</v>
      </c>
      <c r="J1263" t="s">
        <v>1279</v>
      </c>
      <c r="K1263" t="s">
        <v>3010</v>
      </c>
      <c r="M1263" t="s">
        <v>4168</v>
      </c>
      <c r="Q1263">
        <v>38159</v>
      </c>
      <c r="R1263" s="2" t="s">
        <v>6018</v>
      </c>
      <c r="S1263" t="s">
        <v>3013</v>
      </c>
      <c r="T1263" t="s">
        <v>4158</v>
      </c>
      <c r="W1263" t="s">
        <v>3013</v>
      </c>
      <c r="X1263" t="s">
        <v>4169</v>
      </c>
    </row>
    <row r="1264" spans="1:24" x14ac:dyDescent="0.25">
      <c r="A1264" t="s">
        <v>24</v>
      </c>
      <c r="B1264">
        <v>1979</v>
      </c>
      <c r="D1264" t="s">
        <v>4170</v>
      </c>
      <c r="E1264" t="s">
        <v>847</v>
      </c>
      <c r="F1264" t="s">
        <v>4171</v>
      </c>
      <c r="G1264" t="s">
        <v>4164</v>
      </c>
      <c r="H1264" t="s">
        <v>4170</v>
      </c>
      <c r="I1264" t="s">
        <v>74</v>
      </c>
      <c r="J1264" t="s">
        <v>1279</v>
      </c>
      <c r="K1264" t="s">
        <v>3010</v>
      </c>
      <c r="M1264" t="s">
        <v>4168</v>
      </c>
      <c r="Q1264">
        <v>38159</v>
      </c>
      <c r="R1264" s="2" t="s">
        <v>6018</v>
      </c>
      <c r="S1264" t="s">
        <v>3013</v>
      </c>
      <c r="T1264" t="s">
        <v>4158</v>
      </c>
      <c r="W1264" t="s">
        <v>3013</v>
      </c>
      <c r="X1264" t="s">
        <v>2165</v>
      </c>
    </row>
    <row r="1265" spans="1:24" x14ac:dyDescent="0.25">
      <c r="A1265" t="s">
        <v>24</v>
      </c>
      <c r="B1265">
        <v>1980</v>
      </c>
      <c r="D1265" t="s">
        <v>4172</v>
      </c>
      <c r="E1265" t="s">
        <v>847</v>
      </c>
      <c r="F1265" t="s">
        <v>4173</v>
      </c>
      <c r="G1265" t="s">
        <v>4164</v>
      </c>
      <c r="H1265" t="s">
        <v>4172</v>
      </c>
      <c r="I1265" t="s">
        <v>74</v>
      </c>
      <c r="J1265" t="s">
        <v>1279</v>
      </c>
      <c r="K1265" t="s">
        <v>3010</v>
      </c>
      <c r="M1265" t="s">
        <v>4174</v>
      </c>
      <c r="O1265" t="s">
        <v>4122</v>
      </c>
      <c r="Q1265">
        <v>38159</v>
      </c>
      <c r="R1265" s="2" t="s">
        <v>6018</v>
      </c>
      <c r="S1265" t="s">
        <v>3153</v>
      </c>
      <c r="T1265" t="s">
        <v>4158</v>
      </c>
      <c r="W1265" t="s">
        <v>3013</v>
      </c>
      <c r="X1265" t="s">
        <v>2165</v>
      </c>
    </row>
    <row r="1266" spans="1:24" x14ac:dyDescent="0.25">
      <c r="A1266" t="s">
        <v>24</v>
      </c>
      <c r="B1266">
        <v>1981</v>
      </c>
      <c r="D1266" t="s">
        <v>3504</v>
      </c>
      <c r="E1266" t="s">
        <v>847</v>
      </c>
      <c r="F1266" t="s">
        <v>3505</v>
      </c>
      <c r="G1266" t="s">
        <v>89</v>
      </c>
      <c r="H1266" t="s">
        <v>3504</v>
      </c>
      <c r="I1266" t="s">
        <v>74</v>
      </c>
      <c r="J1266" t="s">
        <v>1279</v>
      </c>
      <c r="K1266" t="s">
        <v>3010</v>
      </c>
      <c r="M1266" t="s">
        <v>4175</v>
      </c>
      <c r="Q1266">
        <v>38161</v>
      </c>
      <c r="R1266" s="2" t="s">
        <v>6024</v>
      </c>
      <c r="S1266" t="s">
        <v>3153</v>
      </c>
      <c r="T1266" t="s">
        <v>4158</v>
      </c>
      <c r="W1266" t="s">
        <v>3013</v>
      </c>
      <c r="X1266" t="s">
        <v>2165</v>
      </c>
    </row>
    <row r="1267" spans="1:24" x14ac:dyDescent="0.25">
      <c r="A1267" t="s">
        <v>24</v>
      </c>
      <c r="B1267">
        <v>1982</v>
      </c>
      <c r="D1267" t="s">
        <v>4176</v>
      </c>
      <c r="E1267" t="s">
        <v>847</v>
      </c>
      <c r="F1267" t="s">
        <v>4177</v>
      </c>
      <c r="G1267" t="s">
        <v>4178</v>
      </c>
      <c r="H1267" t="s">
        <v>4176</v>
      </c>
      <c r="I1267" t="s">
        <v>74</v>
      </c>
      <c r="J1267" t="s">
        <v>1279</v>
      </c>
      <c r="K1267" t="s">
        <v>3010</v>
      </c>
      <c r="M1267" t="s">
        <v>4179</v>
      </c>
      <c r="Q1267">
        <v>38159</v>
      </c>
      <c r="R1267" s="2" t="s">
        <v>6018</v>
      </c>
      <c r="S1267" t="s">
        <v>3153</v>
      </c>
      <c r="T1267" t="s">
        <v>4158</v>
      </c>
      <c r="W1267" t="s">
        <v>3013</v>
      </c>
      <c r="X1267" t="s">
        <v>2165</v>
      </c>
    </row>
    <row r="1268" spans="1:24" x14ac:dyDescent="0.25">
      <c r="A1268" t="s">
        <v>24</v>
      </c>
      <c r="B1268">
        <v>1983</v>
      </c>
      <c r="D1268" t="s">
        <v>2554</v>
      </c>
      <c r="E1268" t="s">
        <v>847</v>
      </c>
      <c r="F1268" t="s">
        <v>970</v>
      </c>
      <c r="G1268" t="s">
        <v>2555</v>
      </c>
      <c r="H1268" t="s">
        <v>2554</v>
      </c>
      <c r="I1268" t="s">
        <v>74</v>
      </c>
      <c r="J1268" t="s">
        <v>1279</v>
      </c>
      <c r="K1268" t="s">
        <v>3010</v>
      </c>
      <c r="M1268" t="s">
        <v>4180</v>
      </c>
      <c r="Q1268">
        <v>38158</v>
      </c>
      <c r="R1268" s="2" t="s">
        <v>6025</v>
      </c>
      <c r="S1268" t="s">
        <v>3153</v>
      </c>
      <c r="T1268" t="s">
        <v>4158</v>
      </c>
      <c r="W1268" t="s">
        <v>3013</v>
      </c>
      <c r="X1268" t="s">
        <v>2165</v>
      </c>
    </row>
    <row r="1269" spans="1:24" x14ac:dyDescent="0.25">
      <c r="A1269" t="s">
        <v>24</v>
      </c>
      <c r="B1269">
        <v>1984</v>
      </c>
      <c r="D1269" t="s">
        <v>3247</v>
      </c>
      <c r="E1269" t="s">
        <v>847</v>
      </c>
      <c r="F1269" t="s">
        <v>3248</v>
      </c>
      <c r="G1269" t="s">
        <v>3249</v>
      </c>
      <c r="H1269" t="s">
        <v>3247</v>
      </c>
      <c r="I1269" t="s">
        <v>74</v>
      </c>
      <c r="J1269" t="s">
        <v>1279</v>
      </c>
      <c r="K1269" t="s">
        <v>3017</v>
      </c>
      <c r="M1269" t="s">
        <v>4181</v>
      </c>
      <c r="O1269" t="s">
        <v>4182</v>
      </c>
      <c r="Q1269">
        <v>38972</v>
      </c>
      <c r="R1269" s="2" t="s">
        <v>6014</v>
      </c>
      <c r="S1269" t="s">
        <v>3013</v>
      </c>
      <c r="T1269" t="s">
        <v>3013</v>
      </c>
      <c r="W1269" t="s">
        <v>3013</v>
      </c>
    </row>
    <row r="1270" spans="1:24" x14ac:dyDescent="0.25">
      <c r="A1270" t="s">
        <v>24</v>
      </c>
      <c r="B1270">
        <v>1985</v>
      </c>
      <c r="D1270" t="s">
        <v>4172</v>
      </c>
      <c r="E1270" t="s">
        <v>847</v>
      </c>
      <c r="F1270" t="s">
        <v>4173</v>
      </c>
      <c r="G1270" t="s">
        <v>4164</v>
      </c>
      <c r="H1270" t="s">
        <v>4172</v>
      </c>
      <c r="I1270" t="s">
        <v>74</v>
      </c>
      <c r="J1270" t="s">
        <v>1279</v>
      </c>
      <c r="K1270" t="s">
        <v>3010</v>
      </c>
      <c r="M1270" t="s">
        <v>4168</v>
      </c>
      <c r="Q1270">
        <v>38159</v>
      </c>
      <c r="R1270" s="2" t="s">
        <v>6018</v>
      </c>
      <c r="S1270" t="s">
        <v>3013</v>
      </c>
      <c r="T1270" t="s">
        <v>4158</v>
      </c>
      <c r="W1270" t="s">
        <v>3013</v>
      </c>
      <c r="X1270" t="s">
        <v>2165</v>
      </c>
    </row>
    <row r="1271" spans="1:24" x14ac:dyDescent="0.25">
      <c r="A1271" t="s">
        <v>24</v>
      </c>
      <c r="B1271">
        <v>1986</v>
      </c>
      <c r="D1271" t="s">
        <v>4172</v>
      </c>
      <c r="E1271" t="s">
        <v>847</v>
      </c>
      <c r="F1271" t="s">
        <v>4173</v>
      </c>
      <c r="G1271" t="s">
        <v>4164</v>
      </c>
      <c r="H1271" t="s">
        <v>4172</v>
      </c>
      <c r="I1271" t="s">
        <v>74</v>
      </c>
      <c r="J1271" t="s">
        <v>1279</v>
      </c>
      <c r="K1271" t="s">
        <v>3010</v>
      </c>
      <c r="M1271" t="s">
        <v>4174</v>
      </c>
      <c r="O1271" t="s">
        <v>4122</v>
      </c>
      <c r="Q1271">
        <v>38159</v>
      </c>
      <c r="R1271" s="2" t="s">
        <v>6018</v>
      </c>
      <c r="S1271" t="s">
        <v>3153</v>
      </c>
      <c r="T1271" t="s">
        <v>4158</v>
      </c>
      <c r="W1271" t="s">
        <v>3013</v>
      </c>
      <c r="X1271" t="s">
        <v>2165</v>
      </c>
    </row>
    <row r="1272" spans="1:24" x14ac:dyDescent="0.25">
      <c r="A1272" t="s">
        <v>24</v>
      </c>
      <c r="B1272">
        <v>1987</v>
      </c>
      <c r="D1272" t="s">
        <v>4155</v>
      </c>
      <c r="E1272" t="s">
        <v>847</v>
      </c>
      <c r="F1272" t="s">
        <v>2547</v>
      </c>
      <c r="G1272" t="s">
        <v>831</v>
      </c>
      <c r="H1272" t="s">
        <v>4155</v>
      </c>
      <c r="I1272" t="s">
        <v>74</v>
      </c>
      <c r="J1272" t="s">
        <v>1279</v>
      </c>
      <c r="K1272" t="s">
        <v>3010</v>
      </c>
      <c r="M1272" t="s">
        <v>4104</v>
      </c>
      <c r="O1272" t="s">
        <v>3004</v>
      </c>
      <c r="Q1272">
        <v>38160</v>
      </c>
      <c r="R1272" s="2" t="s">
        <v>6010</v>
      </c>
      <c r="S1272" t="s">
        <v>3153</v>
      </c>
      <c r="T1272" t="s">
        <v>4158</v>
      </c>
      <c r="W1272" t="s">
        <v>3013</v>
      </c>
      <c r="X1272" t="s">
        <v>2165</v>
      </c>
    </row>
    <row r="1273" spans="1:24" x14ac:dyDescent="0.25">
      <c r="A1273" t="s">
        <v>24</v>
      </c>
      <c r="B1273">
        <v>1988</v>
      </c>
      <c r="D1273" t="s">
        <v>3504</v>
      </c>
      <c r="E1273" t="s">
        <v>847</v>
      </c>
      <c r="F1273" t="s">
        <v>3505</v>
      </c>
      <c r="G1273" t="s">
        <v>89</v>
      </c>
      <c r="H1273" t="s">
        <v>3504</v>
      </c>
      <c r="I1273" t="s">
        <v>74</v>
      </c>
      <c r="J1273" t="s">
        <v>1279</v>
      </c>
      <c r="K1273" t="s">
        <v>4132</v>
      </c>
      <c r="M1273" t="s">
        <v>4104</v>
      </c>
      <c r="O1273" t="s">
        <v>4183</v>
      </c>
      <c r="P1273" t="s">
        <v>4184</v>
      </c>
      <c r="Q1273">
        <v>38159</v>
      </c>
      <c r="R1273" s="2" t="s">
        <v>6018</v>
      </c>
      <c r="S1273" t="s">
        <v>4185</v>
      </c>
      <c r="W1273" t="s">
        <v>4138</v>
      </c>
    </row>
    <row r="1274" spans="1:24" x14ac:dyDescent="0.25">
      <c r="A1274" t="s">
        <v>24</v>
      </c>
      <c r="B1274">
        <v>1989</v>
      </c>
      <c r="D1274" t="s">
        <v>4131</v>
      </c>
      <c r="E1274" t="s">
        <v>847</v>
      </c>
      <c r="F1274" t="s">
        <v>67</v>
      </c>
      <c r="H1274" t="s">
        <v>4131</v>
      </c>
      <c r="I1274" t="s">
        <v>74</v>
      </c>
      <c r="J1274" t="s">
        <v>1279</v>
      </c>
      <c r="K1274" t="s">
        <v>4132</v>
      </c>
      <c r="M1274" t="s">
        <v>4133</v>
      </c>
      <c r="O1274" t="s">
        <v>4135</v>
      </c>
      <c r="P1274" t="s">
        <v>4186</v>
      </c>
      <c r="Q1274">
        <v>38218</v>
      </c>
      <c r="R1274" s="2" t="s">
        <v>6016</v>
      </c>
      <c r="S1274" t="s">
        <v>4161</v>
      </c>
      <c r="W1274" t="s">
        <v>4138</v>
      </c>
    </row>
    <row r="1275" spans="1:24" x14ac:dyDescent="0.25">
      <c r="A1275" t="s">
        <v>24</v>
      </c>
      <c r="B1275">
        <v>1990</v>
      </c>
      <c r="D1275" t="s">
        <v>4187</v>
      </c>
      <c r="E1275" t="s">
        <v>218</v>
      </c>
      <c r="F1275" t="s">
        <v>67</v>
      </c>
      <c r="H1275" t="s">
        <v>4187</v>
      </c>
      <c r="I1275" t="s">
        <v>74</v>
      </c>
      <c r="J1275" t="s">
        <v>1279</v>
      </c>
      <c r="K1275" t="s">
        <v>3017</v>
      </c>
      <c r="M1275" t="s">
        <v>4121</v>
      </c>
      <c r="O1275" t="s">
        <v>4188</v>
      </c>
      <c r="Q1275">
        <v>38847</v>
      </c>
      <c r="R1275" s="2" t="s">
        <v>6026</v>
      </c>
      <c r="S1275" t="s">
        <v>3013</v>
      </c>
      <c r="T1275" t="s">
        <v>3013</v>
      </c>
      <c r="W1275" t="s">
        <v>3013</v>
      </c>
    </row>
    <row r="1276" spans="1:24" x14ac:dyDescent="0.25">
      <c r="A1276" t="s">
        <v>24</v>
      </c>
      <c r="B1276">
        <v>1991</v>
      </c>
      <c r="D1276" t="s">
        <v>4189</v>
      </c>
      <c r="E1276" t="s">
        <v>4190</v>
      </c>
      <c r="F1276" t="s">
        <v>67</v>
      </c>
      <c r="H1276" t="s">
        <v>4189</v>
      </c>
      <c r="I1276" t="s">
        <v>74</v>
      </c>
      <c r="J1276" t="s">
        <v>1279</v>
      </c>
      <c r="K1276" t="s">
        <v>3010</v>
      </c>
      <c r="L1276" t="s">
        <v>4191</v>
      </c>
      <c r="M1276" t="s">
        <v>4192</v>
      </c>
      <c r="O1276" t="s">
        <v>4042</v>
      </c>
      <c r="Q1276">
        <v>38159</v>
      </c>
      <c r="R1276" s="2" t="s">
        <v>6018</v>
      </c>
      <c r="S1276" t="s">
        <v>3013</v>
      </c>
      <c r="T1276" t="s">
        <v>3013</v>
      </c>
      <c r="W1276" t="s">
        <v>3013</v>
      </c>
    </row>
    <row r="1277" spans="1:24" x14ac:dyDescent="0.25">
      <c r="A1277" t="s">
        <v>24</v>
      </c>
      <c r="B1277">
        <v>1992</v>
      </c>
      <c r="D1277" t="s">
        <v>4193</v>
      </c>
      <c r="E1277" t="s">
        <v>4194</v>
      </c>
      <c r="F1277" t="s">
        <v>1015</v>
      </c>
      <c r="G1277" t="s">
        <v>4195</v>
      </c>
      <c r="H1277" t="s">
        <v>4193</v>
      </c>
      <c r="I1277" t="s">
        <v>74</v>
      </c>
      <c r="J1277" t="s">
        <v>1279</v>
      </c>
      <c r="K1277" t="s">
        <v>3010</v>
      </c>
      <c r="L1277" t="s">
        <v>4191</v>
      </c>
      <c r="M1277" t="s">
        <v>4196</v>
      </c>
      <c r="O1277" t="s">
        <v>4197</v>
      </c>
      <c r="Q1277">
        <v>38159</v>
      </c>
      <c r="R1277" s="2" t="s">
        <v>6018</v>
      </c>
      <c r="S1277" t="s">
        <v>3013</v>
      </c>
      <c r="T1277" t="s">
        <v>3013</v>
      </c>
      <c r="W1277" t="s">
        <v>3013</v>
      </c>
    </row>
    <row r="1278" spans="1:24" x14ac:dyDescent="0.25">
      <c r="A1278" t="s">
        <v>24</v>
      </c>
      <c r="B1278">
        <v>1993</v>
      </c>
      <c r="D1278" t="s">
        <v>4198</v>
      </c>
      <c r="E1278" t="s">
        <v>4199</v>
      </c>
      <c r="F1278" t="s">
        <v>67</v>
      </c>
      <c r="H1278" t="s">
        <v>4198</v>
      </c>
      <c r="I1278" t="s">
        <v>74</v>
      </c>
      <c r="J1278" t="s">
        <v>1279</v>
      </c>
      <c r="K1278" t="s">
        <v>3010</v>
      </c>
      <c r="L1278" t="s">
        <v>4191</v>
      </c>
      <c r="M1278" t="s">
        <v>4200</v>
      </c>
      <c r="Q1278">
        <v>38231</v>
      </c>
      <c r="R1278" s="2" t="s">
        <v>6011</v>
      </c>
      <c r="S1278" t="s">
        <v>3013</v>
      </c>
      <c r="T1278" t="s">
        <v>3013</v>
      </c>
      <c r="W1278" t="s">
        <v>3013</v>
      </c>
    </row>
    <row r="1279" spans="1:24" x14ac:dyDescent="0.25">
      <c r="A1279" t="s">
        <v>24</v>
      </c>
      <c r="B1279">
        <v>1994</v>
      </c>
      <c r="D1279" t="s">
        <v>4201</v>
      </c>
      <c r="E1279" t="s">
        <v>4202</v>
      </c>
      <c r="F1279" t="s">
        <v>67</v>
      </c>
      <c r="H1279" t="s">
        <v>4201</v>
      </c>
      <c r="I1279" t="s">
        <v>74</v>
      </c>
      <c r="J1279" t="s">
        <v>1279</v>
      </c>
      <c r="K1279" t="s">
        <v>3010</v>
      </c>
      <c r="M1279" t="s">
        <v>4203</v>
      </c>
      <c r="Q1279">
        <v>38161</v>
      </c>
      <c r="R1279" s="2" t="s">
        <v>6024</v>
      </c>
      <c r="S1279" t="s">
        <v>3013</v>
      </c>
      <c r="T1279" t="s">
        <v>3013</v>
      </c>
      <c r="W1279" t="s">
        <v>3013</v>
      </c>
    </row>
    <row r="1280" spans="1:24" x14ac:dyDescent="0.25">
      <c r="A1280" t="s">
        <v>24</v>
      </c>
      <c r="B1280">
        <v>1995</v>
      </c>
      <c r="D1280" t="s">
        <v>4204</v>
      </c>
      <c r="E1280" t="s">
        <v>4205</v>
      </c>
      <c r="F1280" t="s">
        <v>67</v>
      </c>
      <c r="H1280" t="s">
        <v>4204</v>
      </c>
      <c r="I1280" t="s">
        <v>74</v>
      </c>
      <c r="J1280" t="s">
        <v>1279</v>
      </c>
      <c r="K1280" t="s">
        <v>3010</v>
      </c>
      <c r="M1280" t="s">
        <v>4206</v>
      </c>
      <c r="Q1280">
        <v>38233</v>
      </c>
      <c r="R1280" s="2" t="s">
        <v>6027</v>
      </c>
      <c r="S1280" t="s">
        <v>3189</v>
      </c>
      <c r="T1280" t="s">
        <v>3013</v>
      </c>
      <c r="W1280" t="s">
        <v>3013</v>
      </c>
    </row>
    <row r="1281" spans="1:24" x14ac:dyDescent="0.25">
      <c r="A1281" t="s">
        <v>24</v>
      </c>
      <c r="B1281">
        <v>1996</v>
      </c>
      <c r="D1281" t="s">
        <v>4201</v>
      </c>
      <c r="E1281" t="s">
        <v>4202</v>
      </c>
      <c r="F1281" t="s">
        <v>67</v>
      </c>
      <c r="H1281" t="s">
        <v>4201</v>
      </c>
      <c r="I1281" t="s">
        <v>74</v>
      </c>
      <c r="J1281" t="s">
        <v>1279</v>
      </c>
      <c r="K1281" t="s">
        <v>3010</v>
      </c>
      <c r="O1281" t="s">
        <v>4157</v>
      </c>
      <c r="Q1281">
        <v>38232</v>
      </c>
      <c r="R1281" s="2" t="s">
        <v>6022</v>
      </c>
      <c r="S1281" t="s">
        <v>3013</v>
      </c>
      <c r="T1281" t="s">
        <v>3013</v>
      </c>
      <c r="W1281" t="s">
        <v>3013</v>
      </c>
    </row>
    <row r="1282" spans="1:24" x14ac:dyDescent="0.25">
      <c r="A1282" t="s">
        <v>24</v>
      </c>
      <c r="B1282">
        <v>1997</v>
      </c>
      <c r="D1282" t="s">
        <v>4207</v>
      </c>
      <c r="E1282" t="s">
        <v>26</v>
      </c>
      <c r="F1282" t="s">
        <v>4208</v>
      </c>
      <c r="G1282" t="s">
        <v>3151</v>
      </c>
      <c r="H1282" t="s">
        <v>4207</v>
      </c>
      <c r="I1282" t="s">
        <v>74</v>
      </c>
      <c r="J1282" t="s">
        <v>1180</v>
      </c>
      <c r="K1282" t="s">
        <v>3963</v>
      </c>
      <c r="L1282" t="s">
        <v>3973</v>
      </c>
      <c r="M1282" t="s">
        <v>3974</v>
      </c>
      <c r="Q1282">
        <v>38246</v>
      </c>
      <c r="R1282" s="2" t="s">
        <v>5992</v>
      </c>
      <c r="S1282" t="s">
        <v>3013</v>
      </c>
      <c r="T1282" t="s">
        <v>3013</v>
      </c>
      <c r="W1282" t="s">
        <v>3013</v>
      </c>
    </row>
    <row r="1283" spans="1:24" x14ac:dyDescent="0.25">
      <c r="A1283" t="s">
        <v>24</v>
      </c>
      <c r="B1283">
        <v>1998</v>
      </c>
      <c r="D1283" t="s">
        <v>4209</v>
      </c>
      <c r="E1283" t="s">
        <v>1370</v>
      </c>
      <c r="F1283" t="s">
        <v>4210</v>
      </c>
      <c r="G1283" t="s">
        <v>3564</v>
      </c>
      <c r="H1283" t="s">
        <v>4209</v>
      </c>
      <c r="I1283" t="s">
        <v>74</v>
      </c>
      <c r="J1283" t="s">
        <v>1180</v>
      </c>
      <c r="K1283" t="s">
        <v>3963</v>
      </c>
      <c r="L1283" t="s">
        <v>3964</v>
      </c>
      <c r="M1283" t="s">
        <v>4211</v>
      </c>
      <c r="Q1283">
        <v>38244</v>
      </c>
      <c r="R1283" s="2" t="s">
        <v>5991</v>
      </c>
      <c r="S1283" t="s">
        <v>3013</v>
      </c>
      <c r="T1283" t="s">
        <v>3013</v>
      </c>
      <c r="W1283" t="s">
        <v>3013</v>
      </c>
    </row>
    <row r="1284" spans="1:24" x14ac:dyDescent="0.25">
      <c r="A1284" t="s">
        <v>24</v>
      </c>
      <c r="B1284">
        <v>1999</v>
      </c>
      <c r="D1284" t="s">
        <v>4212</v>
      </c>
      <c r="E1284" t="s">
        <v>1710</v>
      </c>
      <c r="F1284" t="s">
        <v>4213</v>
      </c>
      <c r="G1284" t="s">
        <v>3531</v>
      </c>
      <c r="H1284" t="s">
        <v>4214</v>
      </c>
      <c r="I1284" t="s">
        <v>74</v>
      </c>
      <c r="J1284" t="s">
        <v>1180</v>
      </c>
      <c r="K1284" t="s">
        <v>3963</v>
      </c>
      <c r="L1284" t="s">
        <v>3964</v>
      </c>
      <c r="M1284" t="s">
        <v>3969</v>
      </c>
      <c r="Q1284">
        <v>38244</v>
      </c>
      <c r="R1284" s="2" t="s">
        <v>5991</v>
      </c>
      <c r="S1284" t="s">
        <v>3013</v>
      </c>
      <c r="T1284" t="s">
        <v>3013</v>
      </c>
      <c r="U1284" t="s">
        <v>4095</v>
      </c>
      <c r="W1284" t="s">
        <v>3013</v>
      </c>
    </row>
    <row r="1285" spans="1:24" x14ac:dyDescent="0.25">
      <c r="A1285" t="s">
        <v>24</v>
      </c>
      <c r="B1285">
        <v>2000</v>
      </c>
      <c r="D1285" t="s">
        <v>4204</v>
      </c>
      <c r="E1285" t="s">
        <v>4205</v>
      </c>
      <c r="F1285" t="s">
        <v>67</v>
      </c>
      <c r="H1285" t="s">
        <v>4204</v>
      </c>
      <c r="I1285" t="s">
        <v>74</v>
      </c>
      <c r="J1285" t="s">
        <v>1279</v>
      </c>
      <c r="K1285" t="s">
        <v>3010</v>
      </c>
      <c r="Q1285">
        <v>38232</v>
      </c>
      <c r="R1285" s="2" t="s">
        <v>6022</v>
      </c>
      <c r="S1285" t="s">
        <v>3189</v>
      </c>
      <c r="T1285" t="s">
        <v>3013</v>
      </c>
      <c r="W1285" t="s">
        <v>3013</v>
      </c>
    </row>
    <row r="1286" spans="1:24" x14ac:dyDescent="0.25">
      <c r="A1286" t="s">
        <v>24</v>
      </c>
      <c r="B1286">
        <v>2001</v>
      </c>
      <c r="D1286" t="s">
        <v>4215</v>
      </c>
      <c r="E1286" t="s">
        <v>2052</v>
      </c>
      <c r="F1286" t="s">
        <v>4216</v>
      </c>
      <c r="G1286" t="s">
        <v>2389</v>
      </c>
      <c r="H1286" t="s">
        <v>4217</v>
      </c>
      <c r="I1286" t="s">
        <v>74</v>
      </c>
      <c r="J1286" t="s">
        <v>1279</v>
      </c>
      <c r="K1286" t="s">
        <v>3010</v>
      </c>
      <c r="Q1286">
        <v>38231</v>
      </c>
      <c r="R1286" s="2" t="s">
        <v>6011</v>
      </c>
      <c r="S1286" t="s">
        <v>3013</v>
      </c>
      <c r="T1286" t="s">
        <v>3013</v>
      </c>
      <c r="W1286" t="s">
        <v>3013</v>
      </c>
      <c r="X1286" t="s">
        <v>6028</v>
      </c>
    </row>
    <row r="1287" spans="1:24" x14ac:dyDescent="0.25">
      <c r="A1287" t="s">
        <v>24</v>
      </c>
      <c r="B1287">
        <v>2002</v>
      </c>
      <c r="D1287" t="s">
        <v>4217</v>
      </c>
      <c r="E1287" t="s">
        <v>2052</v>
      </c>
      <c r="F1287" t="s">
        <v>67</v>
      </c>
      <c r="H1287" t="s">
        <v>4217</v>
      </c>
      <c r="I1287" t="s">
        <v>74</v>
      </c>
      <c r="J1287" t="s">
        <v>1180</v>
      </c>
      <c r="K1287" t="s">
        <v>3963</v>
      </c>
      <c r="L1287" t="s">
        <v>3964</v>
      </c>
      <c r="M1287" t="s">
        <v>4218</v>
      </c>
      <c r="O1287" t="s">
        <v>4219</v>
      </c>
      <c r="S1287" t="s">
        <v>3013</v>
      </c>
      <c r="T1287" t="s">
        <v>3013</v>
      </c>
      <c r="W1287" t="s">
        <v>3013</v>
      </c>
    </row>
    <row r="1288" spans="1:24" x14ac:dyDescent="0.25">
      <c r="A1288" t="s">
        <v>24</v>
      </c>
      <c r="B1288">
        <v>2003</v>
      </c>
      <c r="D1288" t="s">
        <v>6029</v>
      </c>
      <c r="E1288" t="s">
        <v>2069</v>
      </c>
      <c r="F1288" t="s">
        <v>4220</v>
      </c>
      <c r="G1288" t="s">
        <v>4221</v>
      </c>
      <c r="H1288" t="s">
        <v>4222</v>
      </c>
      <c r="I1288" t="s">
        <v>74</v>
      </c>
      <c r="J1288" t="s">
        <v>1180</v>
      </c>
      <c r="K1288" t="s">
        <v>3963</v>
      </c>
      <c r="L1288" t="s">
        <v>3964</v>
      </c>
      <c r="M1288" t="s">
        <v>4223</v>
      </c>
      <c r="Q1288">
        <v>38244</v>
      </c>
      <c r="R1288" s="2" t="s">
        <v>5991</v>
      </c>
      <c r="S1288" t="s">
        <v>3013</v>
      </c>
      <c r="T1288" t="s">
        <v>3013</v>
      </c>
      <c r="U1288" t="s">
        <v>4224</v>
      </c>
      <c r="W1288" t="s">
        <v>3013</v>
      </c>
      <c r="X1288" t="s">
        <v>4225</v>
      </c>
    </row>
    <row r="1289" spans="1:24" x14ac:dyDescent="0.25">
      <c r="A1289" t="s">
        <v>24</v>
      </c>
      <c r="B1289">
        <v>2004</v>
      </c>
      <c r="D1289" t="s">
        <v>4226</v>
      </c>
      <c r="E1289" t="s">
        <v>1289</v>
      </c>
      <c r="F1289" t="s">
        <v>4227</v>
      </c>
      <c r="G1289" t="s">
        <v>4228</v>
      </c>
      <c r="H1289" t="s">
        <v>4226</v>
      </c>
      <c r="I1289" t="s">
        <v>74</v>
      </c>
      <c r="J1289" t="s">
        <v>1180</v>
      </c>
      <c r="K1289" t="s">
        <v>3963</v>
      </c>
      <c r="L1289" t="s">
        <v>3964</v>
      </c>
      <c r="M1289" t="s">
        <v>4218</v>
      </c>
      <c r="O1289" t="s">
        <v>4229</v>
      </c>
      <c r="Q1289">
        <v>38245</v>
      </c>
      <c r="R1289" s="2" t="s">
        <v>6030</v>
      </c>
      <c r="S1289" t="s">
        <v>3013</v>
      </c>
      <c r="T1289" t="s">
        <v>3013</v>
      </c>
      <c r="W1289" t="s">
        <v>3013</v>
      </c>
    </row>
    <row r="1290" spans="1:24" x14ac:dyDescent="0.25">
      <c r="A1290" t="s">
        <v>24</v>
      </c>
      <c r="B1290">
        <v>2005</v>
      </c>
      <c r="D1290" t="s">
        <v>3941</v>
      </c>
      <c r="E1290" t="s">
        <v>1887</v>
      </c>
      <c r="F1290" t="s">
        <v>3942</v>
      </c>
      <c r="G1290" t="s">
        <v>3943</v>
      </c>
      <c r="H1290" t="s">
        <v>4230</v>
      </c>
      <c r="I1290" t="s">
        <v>74</v>
      </c>
      <c r="J1290" t="s">
        <v>1279</v>
      </c>
      <c r="K1290" t="s">
        <v>3017</v>
      </c>
      <c r="M1290" t="s">
        <v>4231</v>
      </c>
      <c r="O1290" t="s">
        <v>4232</v>
      </c>
      <c r="Q1290">
        <v>38971</v>
      </c>
      <c r="R1290" s="2" t="s">
        <v>6008</v>
      </c>
      <c r="S1290" t="s">
        <v>3013</v>
      </c>
      <c r="T1290" t="s">
        <v>3013</v>
      </c>
      <c r="U1290" t="s">
        <v>4117</v>
      </c>
      <c r="W1290" t="s">
        <v>3013</v>
      </c>
    </row>
    <row r="1291" spans="1:24" x14ac:dyDescent="0.25">
      <c r="A1291" t="s">
        <v>24</v>
      </c>
      <c r="B1291">
        <v>2006</v>
      </c>
      <c r="D1291" t="s">
        <v>4112</v>
      </c>
      <c r="E1291" t="s">
        <v>1887</v>
      </c>
      <c r="F1291" t="s">
        <v>2780</v>
      </c>
      <c r="G1291" t="s">
        <v>4113</v>
      </c>
      <c r="H1291" t="s">
        <v>4230</v>
      </c>
      <c r="I1291" t="s">
        <v>74</v>
      </c>
      <c r="J1291" t="s">
        <v>1279</v>
      </c>
      <c r="K1291" t="s">
        <v>3010</v>
      </c>
      <c r="M1291" t="s">
        <v>4233</v>
      </c>
      <c r="Q1291">
        <v>38159</v>
      </c>
      <c r="R1291" s="2" t="s">
        <v>6018</v>
      </c>
      <c r="S1291" t="s">
        <v>3013</v>
      </c>
      <c r="T1291" t="s">
        <v>3013</v>
      </c>
      <c r="U1291" t="s">
        <v>4117</v>
      </c>
      <c r="W1291" t="s">
        <v>3013</v>
      </c>
    </row>
    <row r="1292" spans="1:24" x14ac:dyDescent="0.25">
      <c r="A1292" t="s">
        <v>24</v>
      </c>
      <c r="B1292">
        <v>2007</v>
      </c>
      <c r="D1292" t="s">
        <v>4100</v>
      </c>
      <c r="E1292" t="s">
        <v>4101</v>
      </c>
      <c r="F1292" t="s">
        <v>4102</v>
      </c>
      <c r="G1292" t="s">
        <v>4103</v>
      </c>
      <c r="H1292" t="s">
        <v>4100</v>
      </c>
      <c r="I1292" t="s">
        <v>74</v>
      </c>
      <c r="J1292" t="s">
        <v>1279</v>
      </c>
      <c r="K1292" t="s">
        <v>3010</v>
      </c>
      <c r="M1292" t="s">
        <v>4234</v>
      </c>
      <c r="O1292" t="s">
        <v>4235</v>
      </c>
      <c r="Q1292">
        <v>38161</v>
      </c>
      <c r="R1292" s="2" t="s">
        <v>6024</v>
      </c>
      <c r="S1292" t="s">
        <v>3013</v>
      </c>
      <c r="T1292" t="s">
        <v>3013</v>
      </c>
      <c r="W1292" t="s">
        <v>3013</v>
      </c>
      <c r="X1292" t="s">
        <v>4236</v>
      </c>
    </row>
    <row r="1293" spans="1:24" x14ac:dyDescent="0.25">
      <c r="A1293" t="s">
        <v>24</v>
      </c>
      <c r="B1293">
        <v>2008</v>
      </c>
      <c r="D1293" t="s">
        <v>6029</v>
      </c>
      <c r="E1293" t="s">
        <v>2069</v>
      </c>
      <c r="F1293" t="s">
        <v>4220</v>
      </c>
      <c r="G1293" t="s">
        <v>4221</v>
      </c>
      <c r="H1293" t="s">
        <v>4237</v>
      </c>
      <c r="I1293" t="s">
        <v>74</v>
      </c>
      <c r="J1293" t="s">
        <v>1180</v>
      </c>
      <c r="K1293" t="s">
        <v>3963</v>
      </c>
      <c r="L1293" t="s">
        <v>3973</v>
      </c>
      <c r="M1293" t="s">
        <v>3974</v>
      </c>
      <c r="Q1293">
        <v>38246</v>
      </c>
      <c r="R1293" s="2" t="s">
        <v>5992</v>
      </c>
      <c r="S1293" t="s">
        <v>3013</v>
      </c>
      <c r="T1293" t="s">
        <v>3013</v>
      </c>
      <c r="U1293" t="s">
        <v>4224</v>
      </c>
      <c r="W1293" t="s">
        <v>3013</v>
      </c>
    </row>
    <row r="1294" spans="1:24" x14ac:dyDescent="0.25">
      <c r="A1294" t="s">
        <v>24</v>
      </c>
      <c r="B1294">
        <v>2009</v>
      </c>
      <c r="D1294" t="s">
        <v>5993</v>
      </c>
      <c r="E1294" t="s">
        <v>2069</v>
      </c>
      <c r="F1294" t="s">
        <v>3975</v>
      </c>
      <c r="G1294" t="s">
        <v>2642</v>
      </c>
      <c r="H1294" t="s">
        <v>4238</v>
      </c>
      <c r="I1294" t="s">
        <v>74</v>
      </c>
      <c r="J1294" t="s">
        <v>1180</v>
      </c>
      <c r="K1294" t="s">
        <v>3963</v>
      </c>
      <c r="L1294" t="s">
        <v>3964</v>
      </c>
      <c r="M1294" t="s">
        <v>4223</v>
      </c>
      <c r="Q1294">
        <v>38244</v>
      </c>
      <c r="R1294" s="2" t="s">
        <v>5991</v>
      </c>
      <c r="S1294" t="s">
        <v>3013</v>
      </c>
      <c r="T1294" t="s">
        <v>3013</v>
      </c>
      <c r="W1294" t="s">
        <v>3013</v>
      </c>
    </row>
    <row r="1295" spans="1:24" x14ac:dyDescent="0.25">
      <c r="A1295" t="s">
        <v>24</v>
      </c>
      <c r="B1295">
        <v>2010</v>
      </c>
      <c r="D1295" t="s">
        <v>4050</v>
      </c>
      <c r="E1295" t="s">
        <v>1577</v>
      </c>
      <c r="F1295" t="s">
        <v>3821</v>
      </c>
      <c r="G1295" t="s">
        <v>4051</v>
      </c>
      <c r="H1295" t="s">
        <v>4239</v>
      </c>
      <c r="I1295" t="s">
        <v>74</v>
      </c>
      <c r="J1295" t="s">
        <v>1180</v>
      </c>
      <c r="K1295" t="s">
        <v>3963</v>
      </c>
      <c r="L1295" t="s">
        <v>3964</v>
      </c>
      <c r="M1295" t="s">
        <v>4218</v>
      </c>
      <c r="Q1295">
        <v>38245</v>
      </c>
      <c r="R1295" s="2" t="s">
        <v>6030</v>
      </c>
      <c r="S1295" t="s">
        <v>3013</v>
      </c>
      <c r="T1295" t="s">
        <v>3013</v>
      </c>
      <c r="W1295" t="s">
        <v>3013</v>
      </c>
    </row>
    <row r="1296" spans="1:24" x14ac:dyDescent="0.25">
      <c r="A1296" t="s">
        <v>24</v>
      </c>
      <c r="B1296">
        <v>2011</v>
      </c>
      <c r="D1296" t="s">
        <v>3229</v>
      </c>
      <c r="E1296" t="s">
        <v>2484</v>
      </c>
      <c r="F1296" t="s">
        <v>2485</v>
      </c>
      <c r="G1296" t="s">
        <v>855</v>
      </c>
      <c r="H1296" t="s">
        <v>3229</v>
      </c>
      <c r="I1296" t="s">
        <v>74</v>
      </c>
      <c r="J1296" t="s">
        <v>1180</v>
      </c>
      <c r="K1296" t="s">
        <v>3963</v>
      </c>
      <c r="L1296" t="s">
        <v>3964</v>
      </c>
      <c r="M1296" t="s">
        <v>4218</v>
      </c>
      <c r="Q1296">
        <v>38245</v>
      </c>
      <c r="R1296" s="2" t="s">
        <v>6030</v>
      </c>
      <c r="S1296" t="s">
        <v>3013</v>
      </c>
      <c r="T1296" t="s">
        <v>3013</v>
      </c>
      <c r="W1296" t="s">
        <v>3013</v>
      </c>
      <c r="X1296" t="s">
        <v>6031</v>
      </c>
    </row>
    <row r="1297" spans="1:24" x14ac:dyDescent="0.25">
      <c r="A1297" t="s">
        <v>24</v>
      </c>
      <c r="B1297">
        <v>2012</v>
      </c>
      <c r="D1297" t="s">
        <v>6029</v>
      </c>
      <c r="E1297" t="s">
        <v>2069</v>
      </c>
      <c r="F1297" t="s">
        <v>4220</v>
      </c>
      <c r="G1297" t="s">
        <v>4221</v>
      </c>
      <c r="H1297" t="s">
        <v>4240</v>
      </c>
      <c r="I1297" t="s">
        <v>74</v>
      </c>
      <c r="J1297" t="s">
        <v>1180</v>
      </c>
      <c r="K1297" t="s">
        <v>3963</v>
      </c>
      <c r="L1297" t="s">
        <v>3964</v>
      </c>
      <c r="M1297" t="s">
        <v>4241</v>
      </c>
      <c r="Q1297">
        <v>38244</v>
      </c>
      <c r="R1297" s="2" t="s">
        <v>5991</v>
      </c>
      <c r="S1297" t="s">
        <v>3013</v>
      </c>
      <c r="T1297" t="s">
        <v>3013</v>
      </c>
      <c r="U1297" t="s">
        <v>4224</v>
      </c>
      <c r="W1297" t="s">
        <v>3013</v>
      </c>
    </row>
    <row r="1298" spans="1:24" x14ac:dyDescent="0.25">
      <c r="A1298" t="s">
        <v>24</v>
      </c>
      <c r="B1298">
        <v>2013</v>
      </c>
      <c r="D1298" t="s">
        <v>3336</v>
      </c>
      <c r="E1298" t="s">
        <v>2795</v>
      </c>
      <c r="F1298" t="s">
        <v>2800</v>
      </c>
      <c r="G1298" t="s">
        <v>3337</v>
      </c>
      <c r="H1298" t="s">
        <v>4242</v>
      </c>
      <c r="I1298" t="s">
        <v>74</v>
      </c>
      <c r="J1298" t="s">
        <v>1180</v>
      </c>
      <c r="K1298" t="s">
        <v>3963</v>
      </c>
      <c r="L1298" t="s">
        <v>3964</v>
      </c>
      <c r="M1298" t="s">
        <v>4218</v>
      </c>
      <c r="Q1298">
        <v>38245</v>
      </c>
      <c r="R1298" s="2" t="s">
        <v>6030</v>
      </c>
      <c r="S1298" t="s">
        <v>3013</v>
      </c>
      <c r="T1298" t="s">
        <v>3013</v>
      </c>
      <c r="U1298" t="s">
        <v>4117</v>
      </c>
      <c r="W1298" t="s">
        <v>3013</v>
      </c>
      <c r="X1298" t="s">
        <v>6032</v>
      </c>
    </row>
    <row r="1299" spans="1:24" x14ac:dyDescent="0.25">
      <c r="A1299" t="s">
        <v>24</v>
      </c>
      <c r="B1299">
        <v>2014</v>
      </c>
      <c r="D1299" t="s">
        <v>4243</v>
      </c>
      <c r="E1299" t="s">
        <v>3343</v>
      </c>
      <c r="F1299" t="s">
        <v>67</v>
      </c>
      <c r="H1299" t="s">
        <v>4243</v>
      </c>
      <c r="I1299" t="s">
        <v>74</v>
      </c>
      <c r="J1299" t="s">
        <v>1180</v>
      </c>
      <c r="K1299" t="s">
        <v>3963</v>
      </c>
      <c r="L1299" t="s">
        <v>3964</v>
      </c>
      <c r="M1299" t="s">
        <v>4244</v>
      </c>
      <c r="S1299" t="s">
        <v>3013</v>
      </c>
      <c r="T1299" t="s">
        <v>3013</v>
      </c>
      <c r="W1299" t="s">
        <v>3013</v>
      </c>
    </row>
    <row r="1300" spans="1:24" x14ac:dyDescent="0.25">
      <c r="A1300" t="s">
        <v>24</v>
      </c>
      <c r="B1300">
        <v>2015</v>
      </c>
      <c r="D1300" t="s">
        <v>4230</v>
      </c>
      <c r="E1300" t="s">
        <v>4080</v>
      </c>
      <c r="F1300" t="s">
        <v>67</v>
      </c>
      <c r="H1300" t="s">
        <v>4230</v>
      </c>
      <c r="I1300" t="s">
        <v>74</v>
      </c>
      <c r="J1300" t="s">
        <v>1279</v>
      </c>
      <c r="K1300" t="s">
        <v>3017</v>
      </c>
      <c r="O1300" t="s">
        <v>3004</v>
      </c>
      <c r="Q1300">
        <v>38232</v>
      </c>
      <c r="R1300" s="2" t="s">
        <v>6022</v>
      </c>
      <c r="S1300" t="s">
        <v>3013</v>
      </c>
      <c r="T1300" t="s">
        <v>3013</v>
      </c>
      <c r="W1300" t="s">
        <v>3013</v>
      </c>
    </row>
    <row r="1301" spans="1:24" x14ac:dyDescent="0.25">
      <c r="A1301" t="s">
        <v>24</v>
      </c>
      <c r="B1301">
        <v>2016</v>
      </c>
      <c r="D1301" t="s">
        <v>4245</v>
      </c>
      <c r="E1301" t="s">
        <v>4246</v>
      </c>
      <c r="H1301" t="s">
        <v>4245</v>
      </c>
      <c r="I1301" t="s">
        <v>74</v>
      </c>
      <c r="J1301" t="s">
        <v>1279</v>
      </c>
      <c r="K1301" t="s">
        <v>3017</v>
      </c>
      <c r="M1301" t="s">
        <v>4247</v>
      </c>
      <c r="O1301" t="s">
        <v>4248</v>
      </c>
      <c r="Q1301">
        <v>38972</v>
      </c>
      <c r="R1301" s="2" t="s">
        <v>6014</v>
      </c>
      <c r="S1301" t="s">
        <v>3013</v>
      </c>
      <c r="T1301" t="s">
        <v>3013</v>
      </c>
      <c r="W1301" t="s">
        <v>3013</v>
      </c>
    </row>
    <row r="1302" spans="1:24" x14ac:dyDescent="0.25">
      <c r="A1302" t="s">
        <v>24</v>
      </c>
      <c r="B1302">
        <v>2017</v>
      </c>
      <c r="D1302" t="s">
        <v>4249</v>
      </c>
      <c r="E1302" t="s">
        <v>4250</v>
      </c>
      <c r="H1302" t="s">
        <v>4249</v>
      </c>
      <c r="I1302" t="s">
        <v>74</v>
      </c>
      <c r="J1302" t="s">
        <v>1279</v>
      </c>
      <c r="K1302" t="s">
        <v>3010</v>
      </c>
      <c r="M1302" t="s">
        <v>4251</v>
      </c>
      <c r="O1302" t="s">
        <v>4252</v>
      </c>
      <c r="Q1302">
        <v>38232</v>
      </c>
      <c r="R1302" s="2" t="s">
        <v>6022</v>
      </c>
      <c r="S1302" t="s">
        <v>3189</v>
      </c>
      <c r="T1302" t="s">
        <v>3280</v>
      </c>
      <c r="W1302" t="s">
        <v>3013</v>
      </c>
      <c r="X1302" t="s">
        <v>4253</v>
      </c>
    </row>
    <row r="1303" spans="1:24" x14ac:dyDescent="0.25">
      <c r="A1303" t="s">
        <v>24</v>
      </c>
      <c r="B1303">
        <v>2018</v>
      </c>
      <c r="D1303" t="s">
        <v>4254</v>
      </c>
      <c r="E1303" t="s">
        <v>847</v>
      </c>
      <c r="F1303" t="s">
        <v>2563</v>
      </c>
      <c r="G1303" t="s">
        <v>4255</v>
      </c>
      <c r="H1303" t="s">
        <v>2564</v>
      </c>
      <c r="I1303" t="s">
        <v>74</v>
      </c>
      <c r="J1303" t="s">
        <v>1242</v>
      </c>
      <c r="K1303" t="s">
        <v>2296</v>
      </c>
      <c r="L1303" t="s">
        <v>2297</v>
      </c>
      <c r="M1303" t="s">
        <v>4256</v>
      </c>
      <c r="N1303" t="s">
        <v>4257</v>
      </c>
      <c r="O1303" t="s">
        <v>4258</v>
      </c>
      <c r="Q1303">
        <v>39694</v>
      </c>
      <c r="R1303" s="2" t="s">
        <v>6033</v>
      </c>
      <c r="S1303" t="s">
        <v>4259</v>
      </c>
      <c r="T1303" t="s">
        <v>4105</v>
      </c>
      <c r="U1303" t="s">
        <v>3020</v>
      </c>
      <c r="W1303" t="s">
        <v>4259</v>
      </c>
      <c r="X1303" t="s">
        <v>2165</v>
      </c>
    </row>
    <row r="1304" spans="1:24" x14ac:dyDescent="0.25">
      <c r="A1304" t="s">
        <v>24</v>
      </c>
      <c r="B1304">
        <v>2019</v>
      </c>
      <c r="D1304" t="s">
        <v>1873</v>
      </c>
      <c r="E1304" t="s">
        <v>926</v>
      </c>
      <c r="F1304" t="s">
        <v>1874</v>
      </c>
      <c r="G1304" t="s">
        <v>1875</v>
      </c>
      <c r="H1304" t="s">
        <v>2747</v>
      </c>
      <c r="I1304" t="s">
        <v>74</v>
      </c>
      <c r="J1304" t="s">
        <v>1226</v>
      </c>
      <c r="L1304" t="s">
        <v>4260</v>
      </c>
      <c r="M1304" t="s">
        <v>2733</v>
      </c>
      <c r="Q1304">
        <v>7202</v>
      </c>
      <c r="R1304" s="2" t="s">
        <v>6034</v>
      </c>
      <c r="S1304" t="s">
        <v>4261</v>
      </c>
      <c r="U1304" t="s">
        <v>4262</v>
      </c>
      <c r="W1304" t="s">
        <v>4263</v>
      </c>
    </row>
    <row r="1305" spans="1:24" x14ac:dyDescent="0.25">
      <c r="A1305" t="s">
        <v>24</v>
      </c>
      <c r="B1305">
        <v>2020</v>
      </c>
      <c r="D1305" t="s">
        <v>1869</v>
      </c>
      <c r="E1305" t="s">
        <v>926</v>
      </c>
      <c r="F1305" t="s">
        <v>1870</v>
      </c>
      <c r="G1305" t="s">
        <v>1871</v>
      </c>
      <c r="H1305" t="s">
        <v>2684</v>
      </c>
      <c r="I1305" t="s">
        <v>74</v>
      </c>
      <c r="L1305" t="s">
        <v>4264</v>
      </c>
      <c r="M1305" t="s">
        <v>4265</v>
      </c>
      <c r="N1305" t="s">
        <v>4266</v>
      </c>
      <c r="O1305" t="s">
        <v>4267</v>
      </c>
      <c r="Q1305">
        <v>21377</v>
      </c>
      <c r="R1305" s="2" t="s">
        <v>6035</v>
      </c>
      <c r="S1305" t="s">
        <v>4268</v>
      </c>
      <c r="T1305" t="s">
        <v>4268</v>
      </c>
      <c r="U1305" t="s">
        <v>4262</v>
      </c>
      <c r="W1305" t="s">
        <v>4268</v>
      </c>
    </row>
    <row r="1306" spans="1:24" x14ac:dyDescent="0.25">
      <c r="A1306" t="s">
        <v>24</v>
      </c>
      <c r="B1306">
        <v>2021</v>
      </c>
      <c r="D1306" t="s">
        <v>4269</v>
      </c>
      <c r="E1306" t="s">
        <v>926</v>
      </c>
      <c r="F1306" t="s">
        <v>3124</v>
      </c>
      <c r="G1306" t="s">
        <v>4270</v>
      </c>
      <c r="H1306" t="s">
        <v>4269</v>
      </c>
      <c r="I1306" t="s">
        <v>27</v>
      </c>
      <c r="M1306" t="s">
        <v>4271</v>
      </c>
      <c r="N1306" t="s">
        <v>1795</v>
      </c>
      <c r="Q1306">
        <v>1948</v>
      </c>
      <c r="S1306" t="s">
        <v>4272</v>
      </c>
      <c r="W1306" t="s">
        <v>4263</v>
      </c>
    </row>
    <row r="1307" spans="1:24" x14ac:dyDescent="0.25">
      <c r="A1307" t="s">
        <v>24</v>
      </c>
      <c r="B1307">
        <v>2022</v>
      </c>
      <c r="D1307" t="s">
        <v>4273</v>
      </c>
      <c r="E1307" t="s">
        <v>218</v>
      </c>
      <c r="F1307" t="s">
        <v>4274</v>
      </c>
      <c r="G1307" t="s">
        <v>4275</v>
      </c>
      <c r="H1307" t="s">
        <v>4273</v>
      </c>
      <c r="I1307" t="s">
        <v>74</v>
      </c>
      <c r="J1307" t="s">
        <v>1226</v>
      </c>
      <c r="L1307" t="s">
        <v>4276</v>
      </c>
      <c r="M1307" t="s">
        <v>4277</v>
      </c>
      <c r="N1307" t="s">
        <v>4278</v>
      </c>
      <c r="Q1307">
        <v>38828</v>
      </c>
      <c r="R1307" s="2" t="s">
        <v>6036</v>
      </c>
      <c r="S1307" t="s">
        <v>3013</v>
      </c>
      <c r="T1307" t="s">
        <v>3013</v>
      </c>
      <c r="W1307" t="s">
        <v>3013</v>
      </c>
    </row>
    <row r="1308" spans="1:24" x14ac:dyDescent="0.25">
      <c r="A1308" t="s">
        <v>24</v>
      </c>
      <c r="B1308">
        <v>2023</v>
      </c>
      <c r="D1308" t="s">
        <v>4279</v>
      </c>
      <c r="E1308" t="s">
        <v>4280</v>
      </c>
      <c r="F1308" t="s">
        <v>4281</v>
      </c>
      <c r="G1308" t="s">
        <v>4282</v>
      </c>
      <c r="H1308" t="s">
        <v>4279</v>
      </c>
      <c r="I1308" t="s">
        <v>74</v>
      </c>
      <c r="J1308" t="s">
        <v>1226</v>
      </c>
      <c r="L1308" t="s">
        <v>4276</v>
      </c>
      <c r="M1308" t="s">
        <v>4277</v>
      </c>
      <c r="N1308" t="s">
        <v>4278</v>
      </c>
      <c r="Q1308">
        <v>38828</v>
      </c>
      <c r="R1308" s="2" t="s">
        <v>6036</v>
      </c>
      <c r="S1308" t="s">
        <v>3013</v>
      </c>
      <c r="T1308" t="s">
        <v>3013</v>
      </c>
      <c r="W1308" t="s">
        <v>3013</v>
      </c>
    </row>
    <row r="1309" spans="1:24" x14ac:dyDescent="0.25">
      <c r="A1309" t="s">
        <v>24</v>
      </c>
      <c r="B1309">
        <v>2024</v>
      </c>
      <c r="D1309" t="s">
        <v>4283</v>
      </c>
      <c r="E1309" t="s">
        <v>4284</v>
      </c>
      <c r="F1309" t="s">
        <v>3409</v>
      </c>
      <c r="G1309" t="s">
        <v>3410</v>
      </c>
      <c r="H1309" t="s">
        <v>4283</v>
      </c>
      <c r="I1309" t="s">
        <v>74</v>
      </c>
      <c r="J1309" t="s">
        <v>1226</v>
      </c>
      <c r="L1309" t="s">
        <v>4276</v>
      </c>
      <c r="M1309" t="s">
        <v>4277</v>
      </c>
      <c r="N1309" t="s">
        <v>4278</v>
      </c>
      <c r="O1309" t="s">
        <v>4285</v>
      </c>
      <c r="Q1309">
        <v>38828</v>
      </c>
      <c r="R1309" s="2" t="s">
        <v>6036</v>
      </c>
      <c r="S1309" t="s">
        <v>3013</v>
      </c>
      <c r="T1309" t="s">
        <v>3013</v>
      </c>
      <c r="W1309" t="s">
        <v>3013</v>
      </c>
    </row>
    <row r="1310" spans="1:24" x14ac:dyDescent="0.25">
      <c r="A1310" t="s">
        <v>24</v>
      </c>
      <c r="B1310">
        <v>2025</v>
      </c>
      <c r="D1310" t="s">
        <v>1176</v>
      </c>
      <c r="E1310" t="s">
        <v>1177</v>
      </c>
      <c r="F1310" t="s">
        <v>1178</v>
      </c>
      <c r="G1310" t="s">
        <v>1179</v>
      </c>
      <c r="H1310" t="s">
        <v>1176</v>
      </c>
      <c r="I1310" t="s">
        <v>74</v>
      </c>
      <c r="J1310" t="s">
        <v>1226</v>
      </c>
      <c r="L1310" t="s">
        <v>4276</v>
      </c>
      <c r="M1310" t="s">
        <v>4286</v>
      </c>
      <c r="O1310" t="s">
        <v>4287</v>
      </c>
      <c r="Q1310">
        <v>38828</v>
      </c>
      <c r="R1310" s="2" t="s">
        <v>6036</v>
      </c>
      <c r="S1310" t="s">
        <v>3013</v>
      </c>
      <c r="T1310" t="s">
        <v>3013</v>
      </c>
      <c r="W1310" t="s">
        <v>3013</v>
      </c>
    </row>
    <row r="1311" spans="1:24" x14ac:dyDescent="0.25">
      <c r="A1311" t="s">
        <v>24</v>
      </c>
      <c r="B1311">
        <v>2026</v>
      </c>
      <c r="D1311" t="s">
        <v>4288</v>
      </c>
      <c r="E1311" t="s">
        <v>1268</v>
      </c>
      <c r="F1311" t="s">
        <v>4289</v>
      </c>
      <c r="G1311" t="s">
        <v>3468</v>
      </c>
      <c r="H1311" t="s">
        <v>4288</v>
      </c>
      <c r="I1311" t="s">
        <v>74</v>
      </c>
      <c r="J1311" t="s">
        <v>1226</v>
      </c>
      <c r="L1311" t="s">
        <v>4276</v>
      </c>
      <c r="M1311" t="s">
        <v>4286</v>
      </c>
      <c r="Q1311">
        <v>38828</v>
      </c>
      <c r="R1311" s="2" t="s">
        <v>6036</v>
      </c>
      <c r="S1311" t="s">
        <v>3013</v>
      </c>
      <c r="T1311" t="s">
        <v>3013</v>
      </c>
      <c r="W1311" t="s">
        <v>3013</v>
      </c>
    </row>
    <row r="1312" spans="1:24" x14ac:dyDescent="0.25">
      <c r="A1312" t="s">
        <v>24</v>
      </c>
      <c r="B1312">
        <v>2027</v>
      </c>
      <c r="D1312" t="s">
        <v>4290</v>
      </c>
      <c r="E1312" t="s">
        <v>1289</v>
      </c>
      <c r="F1312" t="s">
        <v>198</v>
      </c>
      <c r="G1312" t="s">
        <v>4291</v>
      </c>
      <c r="H1312" t="s">
        <v>4290</v>
      </c>
      <c r="I1312" t="s">
        <v>74</v>
      </c>
      <c r="J1312" t="s">
        <v>1226</v>
      </c>
      <c r="L1312" t="s">
        <v>4276</v>
      </c>
      <c r="M1312" t="s">
        <v>4286</v>
      </c>
      <c r="O1312" t="s">
        <v>4292</v>
      </c>
      <c r="Q1312">
        <v>38828</v>
      </c>
      <c r="R1312" s="2" t="s">
        <v>6036</v>
      </c>
      <c r="S1312" t="s">
        <v>3013</v>
      </c>
      <c r="T1312" t="s">
        <v>3013</v>
      </c>
      <c r="W1312" t="s">
        <v>3013</v>
      </c>
    </row>
    <row r="1313" spans="1:24" x14ac:dyDescent="0.25">
      <c r="A1313" t="s">
        <v>24</v>
      </c>
      <c r="B1313">
        <v>2028</v>
      </c>
      <c r="D1313" t="s">
        <v>4293</v>
      </c>
      <c r="E1313" t="s">
        <v>4294</v>
      </c>
      <c r="F1313" t="s">
        <v>67</v>
      </c>
      <c r="H1313" t="s">
        <v>4293</v>
      </c>
      <c r="I1313" t="s">
        <v>74</v>
      </c>
      <c r="J1313" t="s">
        <v>1226</v>
      </c>
      <c r="L1313" t="s">
        <v>4276</v>
      </c>
      <c r="M1313" t="s">
        <v>4286</v>
      </c>
      <c r="O1313" t="s">
        <v>4295</v>
      </c>
      <c r="Q1313">
        <v>38828</v>
      </c>
      <c r="R1313" s="2" t="s">
        <v>6036</v>
      </c>
      <c r="S1313" t="s">
        <v>3013</v>
      </c>
      <c r="T1313" t="s">
        <v>3013</v>
      </c>
      <c r="W1313" t="s">
        <v>3013</v>
      </c>
    </row>
    <row r="1314" spans="1:24" x14ac:dyDescent="0.25">
      <c r="A1314" t="s">
        <v>24</v>
      </c>
      <c r="B1314">
        <v>2029</v>
      </c>
      <c r="D1314" t="s">
        <v>1849</v>
      </c>
      <c r="E1314" t="s">
        <v>919</v>
      </c>
      <c r="F1314" t="s">
        <v>978</v>
      </c>
      <c r="G1314" t="s">
        <v>2630</v>
      </c>
      <c r="H1314" t="s">
        <v>1849</v>
      </c>
      <c r="I1314" t="s">
        <v>74</v>
      </c>
      <c r="J1314" t="s">
        <v>1226</v>
      </c>
      <c r="L1314" t="s">
        <v>4276</v>
      </c>
      <c r="M1314" t="s">
        <v>4296</v>
      </c>
      <c r="O1314" t="s">
        <v>4297</v>
      </c>
      <c r="Q1314">
        <v>38828</v>
      </c>
      <c r="R1314" s="2" t="s">
        <v>6036</v>
      </c>
      <c r="S1314" t="s">
        <v>3013</v>
      </c>
      <c r="T1314" t="s">
        <v>3013</v>
      </c>
      <c r="W1314" t="s">
        <v>3013</v>
      </c>
      <c r="X1314" t="s">
        <v>6037</v>
      </c>
    </row>
    <row r="1315" spans="1:24" x14ac:dyDescent="0.25">
      <c r="A1315" t="s">
        <v>24</v>
      </c>
      <c r="B1315">
        <v>2030</v>
      </c>
      <c r="D1315" t="s">
        <v>4014</v>
      </c>
      <c r="E1315" t="s">
        <v>818</v>
      </c>
      <c r="F1315" t="s">
        <v>4015</v>
      </c>
      <c r="G1315" t="s">
        <v>4016</v>
      </c>
      <c r="H1315" t="s">
        <v>4014</v>
      </c>
      <c r="I1315" t="s">
        <v>74</v>
      </c>
      <c r="J1315" t="s">
        <v>1226</v>
      </c>
      <c r="L1315" t="s">
        <v>4276</v>
      </c>
      <c r="M1315" t="s">
        <v>4286</v>
      </c>
      <c r="Q1315">
        <v>38828</v>
      </c>
      <c r="R1315" s="2" t="s">
        <v>6036</v>
      </c>
      <c r="S1315" t="s">
        <v>3013</v>
      </c>
      <c r="T1315" t="s">
        <v>3013</v>
      </c>
      <c r="W1315" t="s">
        <v>3013</v>
      </c>
      <c r="X1315" t="s">
        <v>6038</v>
      </c>
    </row>
    <row r="1316" spans="1:24" x14ac:dyDescent="0.25">
      <c r="A1316" t="s">
        <v>24</v>
      </c>
      <c r="B1316">
        <v>2031</v>
      </c>
      <c r="D1316" t="s">
        <v>4298</v>
      </c>
      <c r="E1316" t="s">
        <v>1289</v>
      </c>
      <c r="F1316" t="s">
        <v>1290</v>
      </c>
      <c r="G1316" t="s">
        <v>4299</v>
      </c>
      <c r="H1316" t="s">
        <v>4298</v>
      </c>
      <c r="I1316" t="s">
        <v>74</v>
      </c>
      <c r="J1316" t="s">
        <v>1226</v>
      </c>
      <c r="L1316" t="s">
        <v>4276</v>
      </c>
      <c r="M1316" t="s">
        <v>4286</v>
      </c>
      <c r="Q1316">
        <v>38828</v>
      </c>
      <c r="R1316" s="2" t="s">
        <v>6036</v>
      </c>
      <c r="S1316" t="s">
        <v>3013</v>
      </c>
      <c r="T1316" t="s">
        <v>4300</v>
      </c>
      <c r="W1316" t="s">
        <v>3013</v>
      </c>
    </row>
    <row r="1317" spans="1:24" x14ac:dyDescent="0.25">
      <c r="A1317" t="s">
        <v>24</v>
      </c>
      <c r="B1317">
        <v>2032</v>
      </c>
      <c r="D1317" t="s">
        <v>4301</v>
      </c>
      <c r="E1317" t="s">
        <v>1022</v>
      </c>
      <c r="F1317" t="s">
        <v>67</v>
      </c>
      <c r="H1317" t="s">
        <v>4301</v>
      </c>
      <c r="I1317" t="s">
        <v>4302</v>
      </c>
      <c r="J1317" t="s">
        <v>4303</v>
      </c>
      <c r="L1317" t="s">
        <v>4304</v>
      </c>
      <c r="Q1317" t="s">
        <v>4305</v>
      </c>
      <c r="R1317" t="s">
        <v>4305</v>
      </c>
      <c r="S1317" t="s">
        <v>3013</v>
      </c>
      <c r="T1317" t="s">
        <v>3013</v>
      </c>
      <c r="W1317" t="s">
        <v>3013</v>
      </c>
    </row>
    <row r="1318" spans="1:24" x14ac:dyDescent="0.25">
      <c r="A1318" t="s">
        <v>24</v>
      </c>
      <c r="B1318">
        <v>2033</v>
      </c>
      <c r="D1318" t="s">
        <v>4307</v>
      </c>
      <c r="E1318" t="s">
        <v>2648</v>
      </c>
      <c r="F1318" t="s">
        <v>4306</v>
      </c>
      <c r="G1318" t="s">
        <v>2280</v>
      </c>
      <c r="H1318" t="s">
        <v>4307</v>
      </c>
      <c r="I1318" t="s">
        <v>74</v>
      </c>
      <c r="J1318" t="s">
        <v>1226</v>
      </c>
      <c r="L1318" t="s">
        <v>4276</v>
      </c>
      <c r="M1318" t="s">
        <v>4308</v>
      </c>
      <c r="O1318" t="s">
        <v>4309</v>
      </c>
      <c r="Q1318">
        <v>38828</v>
      </c>
      <c r="R1318" s="2" t="s">
        <v>6036</v>
      </c>
      <c r="S1318" t="s">
        <v>3013</v>
      </c>
      <c r="T1318" t="s">
        <v>3013</v>
      </c>
      <c r="W1318" t="s">
        <v>3013</v>
      </c>
    </row>
    <row r="1319" spans="1:24" x14ac:dyDescent="0.25">
      <c r="A1319" t="s">
        <v>24</v>
      </c>
      <c r="B1319">
        <v>2034</v>
      </c>
      <c r="D1319" t="s">
        <v>4310</v>
      </c>
      <c r="E1319" t="s">
        <v>4311</v>
      </c>
      <c r="F1319" t="s">
        <v>4312</v>
      </c>
      <c r="G1319" t="s">
        <v>4313</v>
      </c>
      <c r="H1319" t="s">
        <v>4310</v>
      </c>
      <c r="I1319" t="s">
        <v>4314</v>
      </c>
      <c r="J1319" t="s">
        <v>4315</v>
      </c>
      <c r="M1319" t="s">
        <v>4316</v>
      </c>
      <c r="Q1319">
        <v>38195</v>
      </c>
      <c r="R1319" s="2" t="s">
        <v>6039</v>
      </c>
      <c r="S1319" t="s">
        <v>3013</v>
      </c>
      <c r="T1319" t="s">
        <v>3013</v>
      </c>
      <c r="W1319" t="s">
        <v>3013</v>
      </c>
    </row>
    <row r="1320" spans="1:24" x14ac:dyDescent="0.25">
      <c r="A1320" t="s">
        <v>24</v>
      </c>
      <c r="B1320">
        <v>2035</v>
      </c>
      <c r="D1320" t="s">
        <v>4317</v>
      </c>
      <c r="E1320" t="s">
        <v>2598</v>
      </c>
      <c r="F1320" t="s">
        <v>4318</v>
      </c>
      <c r="G1320" t="s">
        <v>4319</v>
      </c>
      <c r="H1320" t="s">
        <v>4317</v>
      </c>
      <c r="I1320" t="s">
        <v>4314</v>
      </c>
      <c r="J1320" t="s">
        <v>4315</v>
      </c>
      <c r="M1320" t="s">
        <v>4320</v>
      </c>
      <c r="Q1320">
        <v>38195</v>
      </c>
      <c r="R1320" s="2" t="s">
        <v>6039</v>
      </c>
      <c r="S1320" t="s">
        <v>3013</v>
      </c>
      <c r="T1320" t="s">
        <v>3013</v>
      </c>
      <c r="W1320" t="s">
        <v>3013</v>
      </c>
    </row>
    <row r="1321" spans="1:24" x14ac:dyDescent="0.25">
      <c r="A1321" t="s">
        <v>24</v>
      </c>
      <c r="B1321">
        <v>2036</v>
      </c>
      <c r="D1321" t="s">
        <v>4317</v>
      </c>
      <c r="E1321" t="s">
        <v>2598</v>
      </c>
      <c r="F1321" t="s">
        <v>4318</v>
      </c>
      <c r="G1321" t="s">
        <v>4319</v>
      </c>
      <c r="H1321" t="s">
        <v>4317</v>
      </c>
      <c r="I1321" t="s">
        <v>4314</v>
      </c>
      <c r="L1321" t="s">
        <v>4321</v>
      </c>
      <c r="M1321" t="s">
        <v>4322</v>
      </c>
      <c r="O1321" t="s">
        <v>4323</v>
      </c>
      <c r="Q1321">
        <v>38197</v>
      </c>
      <c r="R1321" s="2" t="s">
        <v>6040</v>
      </c>
      <c r="S1321" t="s">
        <v>3013</v>
      </c>
      <c r="T1321" t="s">
        <v>3013</v>
      </c>
      <c r="W1321" t="s">
        <v>3013</v>
      </c>
    </row>
    <row r="1322" spans="1:24" x14ac:dyDescent="0.25">
      <c r="A1322" t="s">
        <v>24</v>
      </c>
      <c r="B1322">
        <v>2037</v>
      </c>
      <c r="D1322" t="s">
        <v>4324</v>
      </c>
      <c r="E1322" t="s">
        <v>1289</v>
      </c>
      <c r="F1322" t="s">
        <v>67</v>
      </c>
      <c r="H1322" t="s">
        <v>4325</v>
      </c>
      <c r="I1322" t="s">
        <v>4314</v>
      </c>
      <c r="J1322" t="s">
        <v>4315</v>
      </c>
      <c r="M1322" t="s">
        <v>4320</v>
      </c>
      <c r="Q1322">
        <v>38195</v>
      </c>
      <c r="R1322" s="2" t="s">
        <v>6039</v>
      </c>
      <c r="S1322" t="s">
        <v>3013</v>
      </c>
      <c r="T1322" t="s">
        <v>3013</v>
      </c>
      <c r="W1322" t="s">
        <v>3013</v>
      </c>
    </row>
    <row r="1323" spans="1:24" x14ac:dyDescent="0.25">
      <c r="A1323" t="s">
        <v>24</v>
      </c>
      <c r="B1323">
        <v>2038</v>
      </c>
      <c r="D1323" t="s">
        <v>4326</v>
      </c>
      <c r="E1323" t="s">
        <v>2816</v>
      </c>
      <c r="F1323" t="s">
        <v>2817</v>
      </c>
      <c r="G1323" t="s">
        <v>4327</v>
      </c>
      <c r="H1323" t="s">
        <v>4326</v>
      </c>
      <c r="I1323" t="s">
        <v>4314</v>
      </c>
      <c r="M1323" t="s">
        <v>4328</v>
      </c>
      <c r="Q1323">
        <v>38222</v>
      </c>
      <c r="R1323" s="2" t="s">
        <v>6041</v>
      </c>
      <c r="S1323" t="s">
        <v>3013</v>
      </c>
      <c r="T1323" t="s">
        <v>3013</v>
      </c>
      <c r="W1323" t="s">
        <v>3013</v>
      </c>
    </row>
    <row r="1324" spans="1:24" x14ac:dyDescent="0.25">
      <c r="A1324" t="s">
        <v>24</v>
      </c>
      <c r="B1324">
        <v>2039</v>
      </c>
      <c r="D1324" t="s">
        <v>4329</v>
      </c>
      <c r="E1324" t="s">
        <v>2358</v>
      </c>
      <c r="F1324" t="s">
        <v>67</v>
      </c>
      <c r="H1324" t="s">
        <v>4329</v>
      </c>
      <c r="I1324" t="s">
        <v>4314</v>
      </c>
      <c r="J1324" t="s">
        <v>4315</v>
      </c>
      <c r="M1324" t="s">
        <v>4330</v>
      </c>
      <c r="O1324" t="s">
        <v>4331</v>
      </c>
      <c r="Q1324">
        <v>38195</v>
      </c>
      <c r="R1324" s="2" t="s">
        <v>6039</v>
      </c>
      <c r="S1324" t="s">
        <v>3013</v>
      </c>
      <c r="T1324" t="s">
        <v>3013</v>
      </c>
      <c r="W1324" t="s">
        <v>3013</v>
      </c>
      <c r="X1324" t="s">
        <v>6042</v>
      </c>
    </row>
    <row r="1325" spans="1:24" x14ac:dyDescent="0.25">
      <c r="A1325" t="s">
        <v>24</v>
      </c>
      <c r="B1325">
        <v>2040</v>
      </c>
      <c r="D1325" t="s">
        <v>4332</v>
      </c>
      <c r="E1325" t="s">
        <v>2924</v>
      </c>
      <c r="F1325" t="s">
        <v>2925</v>
      </c>
      <c r="G1325" t="s">
        <v>4333</v>
      </c>
      <c r="H1325" t="s">
        <v>4334</v>
      </c>
      <c r="I1325" t="s">
        <v>4314</v>
      </c>
      <c r="M1325" t="s">
        <v>4335</v>
      </c>
      <c r="Q1325">
        <v>38191</v>
      </c>
      <c r="R1325" s="2" t="s">
        <v>6043</v>
      </c>
      <c r="S1325" t="s">
        <v>3013</v>
      </c>
      <c r="T1325" t="s">
        <v>3013</v>
      </c>
      <c r="U1325" t="s">
        <v>3020</v>
      </c>
      <c r="W1325" t="s">
        <v>3013</v>
      </c>
    </row>
    <row r="1326" spans="1:24" x14ac:dyDescent="0.25">
      <c r="A1326" t="s">
        <v>24</v>
      </c>
      <c r="B1326">
        <v>2041</v>
      </c>
      <c r="D1326" t="s">
        <v>4336</v>
      </c>
      <c r="E1326" t="s">
        <v>232</v>
      </c>
      <c r="F1326" t="s">
        <v>4337</v>
      </c>
      <c r="G1326" t="s">
        <v>3808</v>
      </c>
      <c r="H1326" t="s">
        <v>4336</v>
      </c>
      <c r="I1326" t="s">
        <v>4314</v>
      </c>
      <c r="K1326" t="s">
        <v>4338</v>
      </c>
      <c r="M1326" t="s">
        <v>4339</v>
      </c>
      <c r="Q1326">
        <v>38197</v>
      </c>
      <c r="R1326" s="2" t="s">
        <v>6040</v>
      </c>
      <c r="S1326" t="s">
        <v>3013</v>
      </c>
      <c r="T1326" t="s">
        <v>3013</v>
      </c>
      <c r="W1326" t="s">
        <v>3013</v>
      </c>
      <c r="X1326" t="s">
        <v>4340</v>
      </c>
    </row>
    <row r="1327" spans="1:24" x14ac:dyDescent="0.25">
      <c r="A1327" t="s">
        <v>24</v>
      </c>
      <c r="B1327">
        <v>2042</v>
      </c>
      <c r="D1327" t="s">
        <v>3774</v>
      </c>
      <c r="E1327" t="s">
        <v>26</v>
      </c>
      <c r="F1327" t="s">
        <v>2330</v>
      </c>
      <c r="G1327" t="s">
        <v>2369</v>
      </c>
      <c r="H1327" t="s">
        <v>3774</v>
      </c>
      <c r="I1327" t="s">
        <v>4314</v>
      </c>
      <c r="M1327" t="s">
        <v>4341</v>
      </c>
      <c r="Q1327">
        <v>38191</v>
      </c>
      <c r="R1327" s="2" t="s">
        <v>6043</v>
      </c>
      <c r="S1327" t="s">
        <v>3013</v>
      </c>
      <c r="T1327" t="s">
        <v>3013</v>
      </c>
      <c r="W1327" t="s">
        <v>3013</v>
      </c>
    </row>
    <row r="1328" spans="1:24" x14ac:dyDescent="0.25">
      <c r="A1328" t="s">
        <v>24</v>
      </c>
      <c r="B1328">
        <v>2043</v>
      </c>
      <c r="D1328" t="s">
        <v>4329</v>
      </c>
      <c r="E1328" t="s">
        <v>2358</v>
      </c>
      <c r="F1328" t="s">
        <v>67</v>
      </c>
      <c r="H1328" t="s">
        <v>4329</v>
      </c>
      <c r="I1328" t="s">
        <v>4342</v>
      </c>
      <c r="R1328" t="s">
        <v>6044</v>
      </c>
      <c r="S1328" t="s">
        <v>3013</v>
      </c>
      <c r="T1328" t="s">
        <v>3013</v>
      </c>
      <c r="W1328" t="s">
        <v>3013</v>
      </c>
    </row>
    <row r="1329" spans="1:24" x14ac:dyDescent="0.25">
      <c r="A1329" t="s">
        <v>24</v>
      </c>
      <c r="B1329">
        <v>2044</v>
      </c>
      <c r="D1329" t="s">
        <v>3471</v>
      </c>
      <c r="E1329" t="s">
        <v>3472</v>
      </c>
      <c r="F1329" t="s">
        <v>59</v>
      </c>
      <c r="G1329" t="s">
        <v>3473</v>
      </c>
      <c r="H1329" t="s">
        <v>4343</v>
      </c>
      <c r="I1329" t="s">
        <v>4314</v>
      </c>
      <c r="M1329" t="s">
        <v>4344</v>
      </c>
      <c r="Q1329">
        <v>38191</v>
      </c>
      <c r="R1329" s="2" t="s">
        <v>6043</v>
      </c>
      <c r="S1329" t="s">
        <v>3013</v>
      </c>
      <c r="T1329" t="s">
        <v>3013</v>
      </c>
      <c r="W1329" t="s">
        <v>3013</v>
      </c>
    </row>
    <row r="1330" spans="1:24" x14ac:dyDescent="0.25">
      <c r="A1330" t="s">
        <v>24</v>
      </c>
      <c r="B1330">
        <v>2045</v>
      </c>
      <c r="D1330" t="s">
        <v>4345</v>
      </c>
      <c r="E1330" t="s">
        <v>1061</v>
      </c>
      <c r="F1330" t="s">
        <v>67</v>
      </c>
      <c r="H1330" t="s">
        <v>4345</v>
      </c>
      <c r="I1330" t="s">
        <v>4302</v>
      </c>
      <c r="J1330" t="s">
        <v>4303</v>
      </c>
      <c r="L1330" t="s">
        <v>4304</v>
      </c>
      <c r="M1330" t="s">
        <v>4346</v>
      </c>
      <c r="Q1330">
        <v>38478</v>
      </c>
      <c r="R1330" s="2" t="s">
        <v>6045</v>
      </c>
      <c r="S1330" t="s">
        <v>3013</v>
      </c>
      <c r="T1330" t="s">
        <v>3013</v>
      </c>
      <c r="W1330" t="s">
        <v>3013</v>
      </c>
    </row>
    <row r="1331" spans="1:24" x14ac:dyDescent="0.25">
      <c r="A1331" t="s">
        <v>24</v>
      </c>
      <c r="B1331">
        <v>2046</v>
      </c>
      <c r="D1331" t="s">
        <v>4310</v>
      </c>
      <c r="E1331" t="s">
        <v>4311</v>
      </c>
      <c r="F1331" t="s">
        <v>4312</v>
      </c>
      <c r="G1331" t="s">
        <v>4313</v>
      </c>
      <c r="H1331" t="s">
        <v>4347</v>
      </c>
      <c r="I1331" t="s">
        <v>4314</v>
      </c>
      <c r="J1331" t="s">
        <v>4315</v>
      </c>
      <c r="M1331" t="s">
        <v>4348</v>
      </c>
      <c r="Q1331">
        <v>38195</v>
      </c>
      <c r="R1331" s="2" t="s">
        <v>6039</v>
      </c>
      <c r="S1331" t="s">
        <v>3013</v>
      </c>
      <c r="T1331" t="s">
        <v>3013</v>
      </c>
      <c r="W1331" t="s">
        <v>3013</v>
      </c>
    </row>
    <row r="1332" spans="1:24" x14ac:dyDescent="0.25">
      <c r="A1332" t="s">
        <v>24</v>
      </c>
      <c r="B1332">
        <v>2047</v>
      </c>
      <c r="D1332" t="s">
        <v>4349</v>
      </c>
      <c r="E1332" t="s">
        <v>218</v>
      </c>
      <c r="F1332" t="s">
        <v>4350</v>
      </c>
      <c r="G1332" t="s">
        <v>4351</v>
      </c>
      <c r="H1332" t="s">
        <v>4349</v>
      </c>
      <c r="I1332" t="s">
        <v>4314</v>
      </c>
      <c r="J1332" t="s">
        <v>4315</v>
      </c>
      <c r="M1332" t="s">
        <v>4348</v>
      </c>
      <c r="O1332" t="s">
        <v>4352</v>
      </c>
      <c r="Q1332">
        <v>38195</v>
      </c>
      <c r="R1332" s="2" t="s">
        <v>6039</v>
      </c>
      <c r="S1332" t="s">
        <v>3013</v>
      </c>
      <c r="T1332" t="s">
        <v>3013</v>
      </c>
      <c r="W1332" t="s">
        <v>3013</v>
      </c>
    </row>
    <row r="1333" spans="1:24" x14ac:dyDescent="0.25">
      <c r="A1333" t="s">
        <v>24</v>
      </c>
      <c r="B1333">
        <v>2048</v>
      </c>
      <c r="D1333" t="s">
        <v>4353</v>
      </c>
      <c r="E1333" t="s">
        <v>926</v>
      </c>
      <c r="F1333" t="s">
        <v>67</v>
      </c>
      <c r="H1333" t="s">
        <v>929</v>
      </c>
      <c r="I1333" t="s">
        <v>4314</v>
      </c>
      <c r="K1333" t="s">
        <v>4338</v>
      </c>
      <c r="M1333" t="s">
        <v>4354</v>
      </c>
      <c r="Q1333">
        <v>38197</v>
      </c>
      <c r="R1333" s="2" t="s">
        <v>6040</v>
      </c>
      <c r="S1333" t="s">
        <v>3013</v>
      </c>
      <c r="T1333" t="s">
        <v>3013</v>
      </c>
      <c r="W1333" t="s">
        <v>3013</v>
      </c>
    </row>
    <row r="1334" spans="1:24" x14ac:dyDescent="0.25">
      <c r="A1334" t="s">
        <v>24</v>
      </c>
      <c r="B1334">
        <v>2049</v>
      </c>
      <c r="D1334" t="s">
        <v>3355</v>
      </c>
      <c r="E1334" t="s">
        <v>3347</v>
      </c>
      <c r="F1334" t="s">
        <v>3356</v>
      </c>
      <c r="G1334" t="s">
        <v>3357</v>
      </c>
      <c r="H1334" t="s">
        <v>4355</v>
      </c>
      <c r="I1334" t="s">
        <v>4314</v>
      </c>
      <c r="K1334" t="s">
        <v>4338</v>
      </c>
      <c r="M1334" t="s">
        <v>4356</v>
      </c>
      <c r="O1334" t="s">
        <v>4357</v>
      </c>
      <c r="Q1334">
        <v>38197</v>
      </c>
      <c r="R1334" s="2" t="s">
        <v>6040</v>
      </c>
      <c r="S1334" t="s">
        <v>3013</v>
      </c>
      <c r="T1334" t="s">
        <v>3013</v>
      </c>
      <c r="W1334" t="s">
        <v>3013</v>
      </c>
    </row>
    <row r="1335" spans="1:24" x14ac:dyDescent="0.25">
      <c r="A1335" t="s">
        <v>24</v>
      </c>
      <c r="B1335">
        <v>2050</v>
      </c>
      <c r="D1335" t="s">
        <v>4358</v>
      </c>
      <c r="E1335" t="s">
        <v>1773</v>
      </c>
      <c r="F1335" t="s">
        <v>3293</v>
      </c>
      <c r="G1335" t="s">
        <v>4359</v>
      </c>
      <c r="H1335" t="s">
        <v>4360</v>
      </c>
      <c r="I1335" t="s">
        <v>4314</v>
      </c>
      <c r="M1335" t="s">
        <v>4361</v>
      </c>
      <c r="Q1335">
        <v>38191</v>
      </c>
      <c r="R1335" s="2" t="s">
        <v>6043</v>
      </c>
      <c r="S1335" t="s">
        <v>3013</v>
      </c>
      <c r="T1335" t="s">
        <v>3013</v>
      </c>
      <c r="W1335" t="s">
        <v>3013</v>
      </c>
    </row>
    <row r="1336" spans="1:24" x14ac:dyDescent="0.25">
      <c r="A1336" t="s">
        <v>24</v>
      </c>
      <c r="B1336">
        <v>2051</v>
      </c>
      <c r="D1336" t="s">
        <v>4324</v>
      </c>
      <c r="E1336" t="s">
        <v>1289</v>
      </c>
      <c r="F1336" t="s">
        <v>67</v>
      </c>
      <c r="H1336" t="s">
        <v>4325</v>
      </c>
      <c r="I1336" t="s">
        <v>4314</v>
      </c>
      <c r="J1336" t="s">
        <v>4315</v>
      </c>
      <c r="M1336" t="s">
        <v>4348</v>
      </c>
      <c r="O1336" t="s">
        <v>4352</v>
      </c>
      <c r="Q1336">
        <v>38195</v>
      </c>
      <c r="R1336" s="2" t="s">
        <v>6039</v>
      </c>
      <c r="S1336" t="s">
        <v>3013</v>
      </c>
      <c r="T1336" t="s">
        <v>3013</v>
      </c>
      <c r="W1336" t="s">
        <v>3013</v>
      </c>
    </row>
    <row r="1337" spans="1:24" x14ac:dyDescent="0.25">
      <c r="A1337" t="s">
        <v>24</v>
      </c>
      <c r="B1337">
        <v>2052</v>
      </c>
      <c r="D1337" t="s">
        <v>3193</v>
      </c>
      <c r="E1337" t="s">
        <v>3194</v>
      </c>
      <c r="F1337" t="s">
        <v>3195</v>
      </c>
      <c r="G1337" t="s">
        <v>3196</v>
      </c>
      <c r="H1337" t="s">
        <v>3193</v>
      </c>
      <c r="I1337" t="s">
        <v>74</v>
      </c>
      <c r="J1337" t="s">
        <v>1203</v>
      </c>
      <c r="K1337" t="s">
        <v>4362</v>
      </c>
      <c r="L1337" t="s">
        <v>2344</v>
      </c>
      <c r="M1337" t="s">
        <v>4363</v>
      </c>
      <c r="O1337" t="s">
        <v>4364</v>
      </c>
      <c r="Q1337">
        <v>38080</v>
      </c>
      <c r="R1337" s="2" t="s">
        <v>6046</v>
      </c>
      <c r="S1337" t="s">
        <v>3013</v>
      </c>
      <c r="T1337" t="s">
        <v>4105</v>
      </c>
      <c r="W1337" t="s">
        <v>3013</v>
      </c>
    </row>
    <row r="1338" spans="1:24" x14ac:dyDescent="0.25">
      <c r="A1338" t="s">
        <v>24</v>
      </c>
      <c r="B1338">
        <v>2053</v>
      </c>
      <c r="D1338" t="s">
        <v>4365</v>
      </c>
      <c r="E1338" t="s">
        <v>1477</v>
      </c>
      <c r="F1338" t="s">
        <v>3078</v>
      </c>
      <c r="G1338" t="s">
        <v>3097</v>
      </c>
      <c r="H1338" t="s">
        <v>4365</v>
      </c>
      <c r="I1338" t="s">
        <v>74</v>
      </c>
      <c r="J1338" t="s">
        <v>1180</v>
      </c>
      <c r="K1338" t="s">
        <v>4366</v>
      </c>
      <c r="L1338" t="s">
        <v>4367</v>
      </c>
      <c r="M1338" t="s">
        <v>4368</v>
      </c>
      <c r="Q1338">
        <v>38102</v>
      </c>
      <c r="R1338" s="2" t="s">
        <v>6047</v>
      </c>
      <c r="S1338" t="s">
        <v>3013</v>
      </c>
      <c r="T1338" t="s">
        <v>3013</v>
      </c>
      <c r="W1338" t="s">
        <v>3013</v>
      </c>
    </row>
    <row r="1339" spans="1:24" x14ac:dyDescent="0.25">
      <c r="A1339" t="s">
        <v>24</v>
      </c>
      <c r="B1339">
        <v>2054</v>
      </c>
      <c r="D1339" t="s">
        <v>3227</v>
      </c>
      <c r="E1339" t="s">
        <v>814</v>
      </c>
      <c r="F1339" t="s">
        <v>2482</v>
      </c>
      <c r="G1339" t="s">
        <v>3228</v>
      </c>
      <c r="H1339" t="s">
        <v>4369</v>
      </c>
      <c r="I1339" t="s">
        <v>74</v>
      </c>
      <c r="J1339" t="s">
        <v>1279</v>
      </c>
      <c r="K1339" t="s">
        <v>3017</v>
      </c>
      <c r="M1339" t="s">
        <v>4370</v>
      </c>
      <c r="Q1339">
        <v>38590</v>
      </c>
      <c r="R1339" s="2" t="s">
        <v>6019</v>
      </c>
      <c r="S1339" t="s">
        <v>3013</v>
      </c>
      <c r="T1339" t="s">
        <v>3013</v>
      </c>
      <c r="U1339" t="s">
        <v>789</v>
      </c>
      <c r="W1339" t="s">
        <v>3013</v>
      </c>
      <c r="X1339" t="s">
        <v>4371</v>
      </c>
    </row>
    <row r="1340" spans="1:24" x14ac:dyDescent="0.25">
      <c r="A1340" t="s">
        <v>24</v>
      </c>
      <c r="B1340">
        <v>2055</v>
      </c>
      <c r="D1340" t="s">
        <v>4372</v>
      </c>
      <c r="E1340" t="s">
        <v>847</v>
      </c>
      <c r="F1340" t="s">
        <v>4373</v>
      </c>
      <c r="G1340" t="s">
        <v>4164</v>
      </c>
      <c r="H1340" t="s">
        <v>4372</v>
      </c>
      <c r="I1340" t="s">
        <v>74</v>
      </c>
      <c r="J1340" t="s">
        <v>1180</v>
      </c>
      <c r="K1340" t="s">
        <v>4366</v>
      </c>
      <c r="L1340" t="s">
        <v>4367</v>
      </c>
      <c r="M1340" t="s">
        <v>4368</v>
      </c>
      <c r="Q1340">
        <v>37736</v>
      </c>
      <c r="R1340" s="2" t="s">
        <v>6048</v>
      </c>
      <c r="S1340" t="s">
        <v>3013</v>
      </c>
      <c r="T1340" t="s">
        <v>3013</v>
      </c>
      <c r="W1340" t="s">
        <v>3013</v>
      </c>
      <c r="X1340" t="s">
        <v>4374</v>
      </c>
    </row>
    <row r="1341" spans="1:24" x14ac:dyDescent="0.25">
      <c r="A1341" t="s">
        <v>24</v>
      </c>
      <c r="B1341">
        <v>2056</v>
      </c>
      <c r="D1341" t="s">
        <v>4375</v>
      </c>
      <c r="E1341" t="s">
        <v>890</v>
      </c>
      <c r="F1341" t="s">
        <v>4376</v>
      </c>
      <c r="G1341" t="s">
        <v>4377</v>
      </c>
      <c r="H1341" t="s">
        <v>4375</v>
      </c>
      <c r="I1341" t="s">
        <v>74</v>
      </c>
      <c r="J1341" t="s">
        <v>1180</v>
      </c>
      <c r="K1341" t="s">
        <v>4366</v>
      </c>
      <c r="L1341" t="s">
        <v>4367</v>
      </c>
      <c r="M1341" t="s">
        <v>4368</v>
      </c>
      <c r="Q1341">
        <v>37736</v>
      </c>
      <c r="R1341" s="2" t="s">
        <v>6048</v>
      </c>
      <c r="S1341" t="s">
        <v>4378</v>
      </c>
      <c r="T1341" t="s">
        <v>4378</v>
      </c>
      <c r="W1341" t="s">
        <v>3013</v>
      </c>
    </row>
    <row r="1342" spans="1:24" x14ac:dyDescent="0.25">
      <c r="A1342" t="s">
        <v>24</v>
      </c>
      <c r="B1342">
        <v>2057</v>
      </c>
      <c r="D1342" t="s">
        <v>3351</v>
      </c>
      <c r="E1342" t="s">
        <v>1916</v>
      </c>
      <c r="F1342" t="s">
        <v>3352</v>
      </c>
      <c r="G1342" t="s">
        <v>3353</v>
      </c>
      <c r="H1342" t="s">
        <v>3351</v>
      </c>
      <c r="I1342" t="s">
        <v>74</v>
      </c>
      <c r="J1342" t="s">
        <v>1180</v>
      </c>
      <c r="K1342" t="s">
        <v>4366</v>
      </c>
      <c r="L1342" t="s">
        <v>4379</v>
      </c>
      <c r="M1342" t="s">
        <v>4380</v>
      </c>
      <c r="O1342" t="s">
        <v>4381</v>
      </c>
      <c r="Q1342">
        <v>38152</v>
      </c>
      <c r="R1342" s="2" t="s">
        <v>6049</v>
      </c>
      <c r="S1342" t="s">
        <v>3013</v>
      </c>
      <c r="T1342" t="s">
        <v>3013</v>
      </c>
      <c r="W1342" t="s">
        <v>3013</v>
      </c>
      <c r="X1342" t="s">
        <v>4382</v>
      </c>
    </row>
    <row r="1343" spans="1:24" x14ac:dyDescent="0.25">
      <c r="A1343" t="s">
        <v>24</v>
      </c>
      <c r="B1343">
        <v>2058</v>
      </c>
      <c r="D1343" t="s">
        <v>3774</v>
      </c>
      <c r="E1343" t="s">
        <v>26</v>
      </c>
      <c r="F1343" t="s">
        <v>2330</v>
      </c>
      <c r="G1343" t="s">
        <v>2369</v>
      </c>
      <c r="H1343" t="s">
        <v>3774</v>
      </c>
      <c r="I1343" t="s">
        <v>74</v>
      </c>
      <c r="J1343" t="s">
        <v>1203</v>
      </c>
      <c r="K1343" t="s">
        <v>4362</v>
      </c>
      <c r="L1343" t="s">
        <v>2344</v>
      </c>
      <c r="M1343" t="s">
        <v>4383</v>
      </c>
      <c r="O1343" t="s">
        <v>4384</v>
      </c>
      <c r="Q1343">
        <v>38080</v>
      </c>
      <c r="R1343" s="2" t="s">
        <v>6046</v>
      </c>
      <c r="S1343" t="s">
        <v>3013</v>
      </c>
      <c r="T1343" t="s">
        <v>4385</v>
      </c>
      <c r="U1343" t="s">
        <v>4259</v>
      </c>
      <c r="W1343" t="s">
        <v>3013</v>
      </c>
    </row>
    <row r="1344" spans="1:24" x14ac:dyDescent="0.25">
      <c r="A1344" t="s">
        <v>24</v>
      </c>
      <c r="B1344">
        <v>2059</v>
      </c>
      <c r="D1344" t="s">
        <v>3440</v>
      </c>
      <c r="E1344" t="s">
        <v>2028</v>
      </c>
      <c r="F1344" t="s">
        <v>2033</v>
      </c>
      <c r="G1344" t="s">
        <v>3441</v>
      </c>
      <c r="H1344" t="s">
        <v>3440</v>
      </c>
      <c r="I1344" t="s">
        <v>74</v>
      </c>
      <c r="J1344" t="s">
        <v>1203</v>
      </c>
      <c r="K1344" t="s">
        <v>4362</v>
      </c>
      <c r="L1344" t="s">
        <v>2344</v>
      </c>
      <c r="M1344" t="s">
        <v>4386</v>
      </c>
      <c r="Q1344">
        <v>38080</v>
      </c>
      <c r="R1344" s="2" t="s">
        <v>6046</v>
      </c>
      <c r="S1344" t="s">
        <v>4105</v>
      </c>
      <c r="T1344" t="s">
        <v>3013</v>
      </c>
      <c r="U1344" t="s">
        <v>4259</v>
      </c>
      <c r="W1344" t="s">
        <v>3013</v>
      </c>
      <c r="X1344" t="s">
        <v>4387</v>
      </c>
    </row>
    <row r="1345" spans="1:24" x14ac:dyDescent="0.25">
      <c r="A1345" t="s">
        <v>24</v>
      </c>
      <c r="B1345">
        <v>2060</v>
      </c>
      <c r="D1345" t="s">
        <v>1728</v>
      </c>
      <c r="E1345" t="s">
        <v>1710</v>
      </c>
      <c r="F1345" t="s">
        <v>1729</v>
      </c>
      <c r="G1345" t="s">
        <v>4388</v>
      </c>
      <c r="H1345" t="s">
        <v>1728</v>
      </c>
      <c r="M1345" t="s">
        <v>4389</v>
      </c>
      <c r="O1345" t="s">
        <v>4390</v>
      </c>
      <c r="Q1345">
        <v>38133</v>
      </c>
      <c r="R1345" s="2" t="s">
        <v>6050</v>
      </c>
      <c r="S1345" t="s">
        <v>3013</v>
      </c>
      <c r="T1345" t="s">
        <v>3013</v>
      </c>
      <c r="U1345" t="s">
        <v>4259</v>
      </c>
      <c r="W1345" t="s">
        <v>3013</v>
      </c>
    </row>
    <row r="1346" spans="1:24" x14ac:dyDescent="0.25">
      <c r="A1346" t="s">
        <v>24</v>
      </c>
      <c r="B1346">
        <v>2061</v>
      </c>
      <c r="D1346" t="s">
        <v>3109</v>
      </c>
      <c r="E1346" t="s">
        <v>26</v>
      </c>
      <c r="F1346" t="s">
        <v>2300</v>
      </c>
      <c r="G1346" t="s">
        <v>3110</v>
      </c>
      <c r="H1346" t="s">
        <v>3109</v>
      </c>
      <c r="I1346" t="s">
        <v>74</v>
      </c>
      <c r="J1346" t="s">
        <v>1203</v>
      </c>
      <c r="K1346" t="s">
        <v>4362</v>
      </c>
      <c r="L1346" t="s">
        <v>2344</v>
      </c>
      <c r="M1346" t="s">
        <v>4383</v>
      </c>
      <c r="O1346" t="s">
        <v>4391</v>
      </c>
      <c r="Q1346">
        <v>38080</v>
      </c>
      <c r="R1346" s="2" t="s">
        <v>6046</v>
      </c>
      <c r="S1346" t="s">
        <v>3013</v>
      </c>
      <c r="T1346" t="s">
        <v>3013</v>
      </c>
      <c r="W1346" t="s">
        <v>3013</v>
      </c>
      <c r="X1346" t="s">
        <v>4392</v>
      </c>
    </row>
    <row r="1347" spans="1:24" x14ac:dyDescent="0.25">
      <c r="A1347" t="s">
        <v>24</v>
      </c>
      <c r="B1347">
        <v>2062</v>
      </c>
      <c r="D1347" t="s">
        <v>2044</v>
      </c>
      <c r="E1347" t="s">
        <v>2039</v>
      </c>
      <c r="F1347" t="s">
        <v>2045</v>
      </c>
      <c r="G1347" t="s">
        <v>3446</v>
      </c>
      <c r="H1347" t="s">
        <v>2044</v>
      </c>
      <c r="I1347" t="s">
        <v>74</v>
      </c>
      <c r="J1347" t="s">
        <v>1203</v>
      </c>
      <c r="K1347" t="s">
        <v>4362</v>
      </c>
      <c r="L1347" t="s">
        <v>2344</v>
      </c>
      <c r="M1347" t="s">
        <v>4383</v>
      </c>
      <c r="O1347" t="s">
        <v>4391</v>
      </c>
      <c r="Q1347">
        <v>38080</v>
      </c>
      <c r="R1347" s="2" t="s">
        <v>6046</v>
      </c>
      <c r="S1347" t="s">
        <v>3013</v>
      </c>
      <c r="T1347" t="s">
        <v>4105</v>
      </c>
      <c r="U1347" t="s">
        <v>4259</v>
      </c>
      <c r="W1347" t="s">
        <v>3013</v>
      </c>
      <c r="X1347" t="s">
        <v>4393</v>
      </c>
    </row>
    <row r="1348" spans="1:24" x14ac:dyDescent="0.25">
      <c r="A1348" t="s">
        <v>24</v>
      </c>
      <c r="B1348">
        <v>2063</v>
      </c>
      <c r="D1348" t="s">
        <v>3309</v>
      </c>
      <c r="E1348" t="s">
        <v>2648</v>
      </c>
      <c r="F1348" t="s">
        <v>2649</v>
      </c>
      <c r="G1348" t="s">
        <v>89</v>
      </c>
      <c r="H1348" t="s">
        <v>3309</v>
      </c>
      <c r="I1348" t="s">
        <v>74</v>
      </c>
      <c r="J1348" t="s">
        <v>1279</v>
      </c>
      <c r="K1348" t="s">
        <v>4394</v>
      </c>
      <c r="M1348" t="s">
        <v>4395</v>
      </c>
      <c r="O1348" t="s">
        <v>4396</v>
      </c>
      <c r="Q1348" t="s">
        <v>3970</v>
      </c>
      <c r="R1348" t="s">
        <v>3970</v>
      </c>
      <c r="S1348" t="s">
        <v>3013</v>
      </c>
      <c r="T1348" t="s">
        <v>3013</v>
      </c>
      <c r="U1348" t="s">
        <v>4259</v>
      </c>
      <c r="W1348" t="s">
        <v>3013</v>
      </c>
      <c r="X1348" t="s">
        <v>4397</v>
      </c>
    </row>
    <row r="1349" spans="1:24" x14ac:dyDescent="0.25">
      <c r="A1349" t="s">
        <v>24</v>
      </c>
      <c r="B1349">
        <v>2064</v>
      </c>
      <c r="D1349" t="s">
        <v>1490</v>
      </c>
      <c r="E1349" t="s">
        <v>26</v>
      </c>
      <c r="F1349" t="s">
        <v>322</v>
      </c>
      <c r="G1349" t="s">
        <v>323</v>
      </c>
      <c r="H1349" t="s">
        <v>1490</v>
      </c>
      <c r="S1349" t="s">
        <v>3013</v>
      </c>
      <c r="T1349" t="s">
        <v>3013</v>
      </c>
      <c r="U1349" t="s">
        <v>4259</v>
      </c>
      <c r="W1349" t="s">
        <v>3013</v>
      </c>
      <c r="X1349" t="s">
        <v>4398</v>
      </c>
    </row>
    <row r="1350" spans="1:24" x14ac:dyDescent="0.25">
      <c r="A1350" t="s">
        <v>24</v>
      </c>
      <c r="B1350">
        <v>2065</v>
      </c>
      <c r="D1350" t="s">
        <v>4399</v>
      </c>
      <c r="E1350" t="s">
        <v>3298</v>
      </c>
      <c r="F1350" t="s">
        <v>3299</v>
      </c>
      <c r="G1350" t="s">
        <v>3300</v>
      </c>
      <c r="H1350" t="s">
        <v>4399</v>
      </c>
      <c r="I1350" t="s">
        <v>74</v>
      </c>
      <c r="J1350" t="s">
        <v>1180</v>
      </c>
      <c r="K1350" t="s">
        <v>4366</v>
      </c>
      <c r="L1350" t="s">
        <v>4400</v>
      </c>
      <c r="M1350" t="s">
        <v>4401</v>
      </c>
      <c r="Q1350">
        <v>38154</v>
      </c>
      <c r="R1350" s="2" t="s">
        <v>6051</v>
      </c>
      <c r="S1350" t="s">
        <v>3013</v>
      </c>
      <c r="T1350" t="s">
        <v>4259</v>
      </c>
      <c r="W1350" t="s">
        <v>3013</v>
      </c>
    </row>
    <row r="1351" spans="1:24" x14ac:dyDescent="0.25">
      <c r="A1351" t="s">
        <v>24</v>
      </c>
      <c r="B1351">
        <v>2066</v>
      </c>
      <c r="D1351" t="s">
        <v>3193</v>
      </c>
      <c r="E1351" t="s">
        <v>3194</v>
      </c>
      <c r="F1351" t="s">
        <v>3195</v>
      </c>
      <c r="G1351" t="s">
        <v>3196</v>
      </c>
      <c r="H1351" t="s">
        <v>3193</v>
      </c>
      <c r="I1351" t="s">
        <v>74</v>
      </c>
      <c r="J1351" t="s">
        <v>1180</v>
      </c>
      <c r="K1351" t="s">
        <v>4366</v>
      </c>
      <c r="L1351" t="s">
        <v>4379</v>
      </c>
      <c r="Q1351">
        <v>38152</v>
      </c>
      <c r="R1351" s="2" t="s">
        <v>6049</v>
      </c>
      <c r="S1351" t="s">
        <v>3013</v>
      </c>
      <c r="T1351" t="s">
        <v>3013</v>
      </c>
      <c r="U1351" t="s">
        <v>4259</v>
      </c>
      <c r="W1351" t="s">
        <v>3013</v>
      </c>
    </row>
    <row r="1352" spans="1:24" x14ac:dyDescent="0.25">
      <c r="A1352" t="s">
        <v>24</v>
      </c>
      <c r="B1352">
        <v>2067</v>
      </c>
      <c r="D1352" t="s">
        <v>4003</v>
      </c>
      <c r="E1352" t="s">
        <v>2479</v>
      </c>
      <c r="F1352" t="s">
        <v>2480</v>
      </c>
      <c r="G1352" t="s">
        <v>4004</v>
      </c>
      <c r="H1352" t="s">
        <v>4003</v>
      </c>
      <c r="I1352" t="s">
        <v>74</v>
      </c>
      <c r="J1352" t="s">
        <v>1180</v>
      </c>
      <c r="K1352" t="s">
        <v>4366</v>
      </c>
      <c r="L1352" t="s">
        <v>4400</v>
      </c>
      <c r="M1352" t="s">
        <v>4401</v>
      </c>
      <c r="O1352" t="s">
        <v>4402</v>
      </c>
      <c r="Q1352">
        <v>38154</v>
      </c>
      <c r="R1352" s="2" t="s">
        <v>6051</v>
      </c>
      <c r="S1352" t="s">
        <v>3013</v>
      </c>
      <c r="T1352" t="s">
        <v>3013</v>
      </c>
      <c r="W1352" t="s">
        <v>3013</v>
      </c>
    </row>
    <row r="1353" spans="1:24" x14ac:dyDescent="0.25">
      <c r="A1353" t="s">
        <v>24</v>
      </c>
      <c r="B1353">
        <v>2068</v>
      </c>
      <c r="D1353" t="s">
        <v>3355</v>
      </c>
      <c r="E1353" t="s">
        <v>3347</v>
      </c>
      <c r="F1353" t="s">
        <v>3356</v>
      </c>
      <c r="G1353" t="s">
        <v>3357</v>
      </c>
      <c r="H1353" t="s">
        <v>3355</v>
      </c>
      <c r="S1353" t="s">
        <v>3013</v>
      </c>
      <c r="T1353" t="s">
        <v>3013</v>
      </c>
      <c r="U1353" t="s">
        <v>4259</v>
      </c>
      <c r="W1353" t="s">
        <v>3013</v>
      </c>
    </row>
    <row r="1354" spans="1:24" x14ac:dyDescent="0.25">
      <c r="A1354" t="s">
        <v>24</v>
      </c>
      <c r="B1354">
        <v>2069</v>
      </c>
      <c r="D1354" t="s">
        <v>3263</v>
      </c>
      <c r="E1354" t="s">
        <v>890</v>
      </c>
      <c r="F1354" t="s">
        <v>3264</v>
      </c>
      <c r="G1354" t="s">
        <v>3265</v>
      </c>
      <c r="H1354" t="s">
        <v>3263</v>
      </c>
      <c r="I1354" t="s">
        <v>74</v>
      </c>
      <c r="J1354" t="s">
        <v>1180</v>
      </c>
      <c r="K1354" t="s">
        <v>4366</v>
      </c>
      <c r="L1354" t="s">
        <v>4403</v>
      </c>
      <c r="M1354" t="s">
        <v>4404</v>
      </c>
      <c r="O1354" t="s">
        <v>4405</v>
      </c>
      <c r="Q1354">
        <v>38153</v>
      </c>
      <c r="R1354" s="2" t="s">
        <v>6052</v>
      </c>
      <c r="S1354" t="s">
        <v>3013</v>
      </c>
      <c r="T1354" t="s">
        <v>3013</v>
      </c>
      <c r="U1354" t="s">
        <v>4259</v>
      </c>
      <c r="W1354" t="s">
        <v>3013</v>
      </c>
    </row>
    <row r="1355" spans="1:24" x14ac:dyDescent="0.25">
      <c r="A1355" t="s">
        <v>24</v>
      </c>
      <c r="B1355">
        <v>2070</v>
      </c>
      <c r="D1355" t="s">
        <v>4406</v>
      </c>
      <c r="E1355" t="s">
        <v>890</v>
      </c>
      <c r="F1355" t="s">
        <v>4407</v>
      </c>
      <c r="H1355" t="s">
        <v>4406</v>
      </c>
      <c r="I1355" t="s">
        <v>74</v>
      </c>
      <c r="J1355" t="s">
        <v>1180</v>
      </c>
      <c r="K1355" t="s">
        <v>4366</v>
      </c>
      <c r="L1355" t="s">
        <v>4403</v>
      </c>
      <c r="M1355" t="s">
        <v>4408</v>
      </c>
      <c r="Q1355">
        <v>38153</v>
      </c>
      <c r="R1355" s="2" t="s">
        <v>6052</v>
      </c>
      <c r="S1355" t="s">
        <v>3013</v>
      </c>
      <c r="T1355" t="s">
        <v>3013</v>
      </c>
      <c r="W1355" t="s">
        <v>3013</v>
      </c>
    </row>
    <row r="1356" spans="1:24" x14ac:dyDescent="0.25">
      <c r="A1356" t="s">
        <v>24</v>
      </c>
      <c r="B1356">
        <v>2071</v>
      </c>
      <c r="D1356" t="s">
        <v>3315</v>
      </c>
      <c r="E1356" t="s">
        <v>2668</v>
      </c>
      <c r="F1356" t="s">
        <v>2669</v>
      </c>
      <c r="G1356" t="s">
        <v>2670</v>
      </c>
      <c r="H1356" t="s">
        <v>3315</v>
      </c>
      <c r="I1356" t="s">
        <v>4314</v>
      </c>
      <c r="M1356" t="s">
        <v>4409</v>
      </c>
      <c r="S1356" t="s">
        <v>3013</v>
      </c>
      <c r="T1356" t="s">
        <v>3013</v>
      </c>
      <c r="W1356" t="s">
        <v>3013</v>
      </c>
      <c r="X1356" t="s">
        <v>6053</v>
      </c>
    </row>
    <row r="1357" spans="1:24" x14ac:dyDescent="0.25">
      <c r="A1357" t="s">
        <v>24</v>
      </c>
      <c r="B1357">
        <v>2072</v>
      </c>
      <c r="D1357" t="s">
        <v>4410</v>
      </c>
      <c r="E1357" t="s">
        <v>87</v>
      </c>
      <c r="F1357" t="s">
        <v>185</v>
      </c>
      <c r="G1357" t="s">
        <v>1036</v>
      </c>
      <c r="H1357" t="s">
        <v>4410</v>
      </c>
      <c r="I1357" t="s">
        <v>4314</v>
      </c>
      <c r="M1357" t="s">
        <v>4411</v>
      </c>
      <c r="Q1357" t="s">
        <v>4412</v>
      </c>
      <c r="R1357" t="s">
        <v>4412</v>
      </c>
      <c r="S1357" t="s">
        <v>3013</v>
      </c>
      <c r="T1357" t="s">
        <v>3013</v>
      </c>
      <c r="W1357" t="s">
        <v>3013</v>
      </c>
    </row>
    <row r="1358" spans="1:24" x14ac:dyDescent="0.25">
      <c r="A1358" t="s">
        <v>24</v>
      </c>
      <c r="B1358">
        <v>2073</v>
      </c>
      <c r="D1358" t="s">
        <v>4413</v>
      </c>
      <c r="E1358" t="s">
        <v>1887</v>
      </c>
      <c r="F1358" t="s">
        <v>4414</v>
      </c>
      <c r="G1358" t="s">
        <v>4415</v>
      </c>
      <c r="H1358" t="s">
        <v>4413</v>
      </c>
      <c r="I1358" t="s">
        <v>4314</v>
      </c>
      <c r="Q1358" t="s">
        <v>4412</v>
      </c>
      <c r="R1358" t="s">
        <v>4412</v>
      </c>
      <c r="S1358" t="s">
        <v>3013</v>
      </c>
      <c r="T1358" t="s">
        <v>3013</v>
      </c>
      <c r="W1358" t="s">
        <v>3013</v>
      </c>
    </row>
    <row r="1359" spans="1:24" x14ac:dyDescent="0.25">
      <c r="A1359" t="s">
        <v>24</v>
      </c>
      <c r="B1359">
        <v>2074</v>
      </c>
      <c r="D1359" t="s">
        <v>4418</v>
      </c>
      <c r="E1359" t="s">
        <v>2664</v>
      </c>
      <c r="F1359" t="s">
        <v>4416</v>
      </c>
      <c r="G1359" t="s">
        <v>4417</v>
      </c>
      <c r="H1359" t="s">
        <v>4418</v>
      </c>
      <c r="I1359" t="s">
        <v>4314</v>
      </c>
      <c r="Q1359" t="s">
        <v>4412</v>
      </c>
      <c r="R1359" t="s">
        <v>4412</v>
      </c>
      <c r="S1359" t="s">
        <v>3013</v>
      </c>
      <c r="T1359" t="s">
        <v>3013</v>
      </c>
      <c r="W1359" t="s">
        <v>3013</v>
      </c>
    </row>
    <row r="1360" spans="1:24" x14ac:dyDescent="0.25">
      <c r="A1360" t="s">
        <v>24</v>
      </c>
      <c r="B1360">
        <v>2075</v>
      </c>
      <c r="D1360" t="s">
        <v>3816</v>
      </c>
      <c r="E1360" t="s">
        <v>814</v>
      </c>
      <c r="F1360" t="s">
        <v>3817</v>
      </c>
      <c r="G1360" t="s">
        <v>3818</v>
      </c>
      <c r="H1360" t="s">
        <v>3816</v>
      </c>
      <c r="I1360" t="s">
        <v>4314</v>
      </c>
      <c r="O1360" t="s">
        <v>4419</v>
      </c>
      <c r="Q1360" t="s">
        <v>4412</v>
      </c>
      <c r="R1360" t="s">
        <v>4412</v>
      </c>
      <c r="S1360" t="s">
        <v>3013</v>
      </c>
      <c r="T1360" t="s">
        <v>3013</v>
      </c>
      <c r="W1360" t="s">
        <v>3013</v>
      </c>
    </row>
    <row r="1361" spans="1:23" x14ac:dyDescent="0.25">
      <c r="A1361" t="s">
        <v>24</v>
      </c>
      <c r="B1361">
        <v>2076</v>
      </c>
      <c r="D1361" t="s">
        <v>4420</v>
      </c>
      <c r="E1361" t="s">
        <v>1710</v>
      </c>
      <c r="F1361" t="s">
        <v>67</v>
      </c>
      <c r="H1361" t="s">
        <v>4420</v>
      </c>
      <c r="I1361" t="s">
        <v>4314</v>
      </c>
      <c r="Q1361" t="s">
        <v>4412</v>
      </c>
      <c r="R1361" t="s">
        <v>4412</v>
      </c>
      <c r="S1361" t="s">
        <v>3013</v>
      </c>
      <c r="T1361" t="s">
        <v>3013</v>
      </c>
      <c r="W1361" t="s">
        <v>3013</v>
      </c>
    </row>
    <row r="1362" spans="1:23" x14ac:dyDescent="0.25">
      <c r="A1362" t="s">
        <v>24</v>
      </c>
      <c r="B1362">
        <v>2077</v>
      </c>
      <c r="D1362" t="s">
        <v>4421</v>
      </c>
      <c r="E1362" t="s">
        <v>1040</v>
      </c>
      <c r="F1362" t="s">
        <v>1041</v>
      </c>
      <c r="G1362" t="s">
        <v>1042</v>
      </c>
      <c r="H1362" t="s">
        <v>4421</v>
      </c>
      <c r="I1362" t="s">
        <v>4314</v>
      </c>
      <c r="J1362" t="s">
        <v>4422</v>
      </c>
      <c r="K1362" t="s">
        <v>4423</v>
      </c>
      <c r="M1362" t="s">
        <v>4424</v>
      </c>
      <c r="O1362" t="s">
        <v>4425</v>
      </c>
      <c r="Q1362">
        <v>38192</v>
      </c>
      <c r="R1362" s="2" t="s">
        <v>6054</v>
      </c>
      <c r="S1362" t="s">
        <v>3013</v>
      </c>
      <c r="T1362" t="s">
        <v>3013</v>
      </c>
      <c r="W1362" t="s">
        <v>3013</v>
      </c>
    </row>
    <row r="1363" spans="1:23" x14ac:dyDescent="0.25">
      <c r="A1363" t="s">
        <v>24</v>
      </c>
      <c r="B1363">
        <v>2078</v>
      </c>
      <c r="D1363" t="s">
        <v>4426</v>
      </c>
      <c r="E1363" t="s">
        <v>818</v>
      </c>
      <c r="F1363" t="s">
        <v>4427</v>
      </c>
      <c r="G1363" t="s">
        <v>4428</v>
      </c>
      <c r="H1363" t="s">
        <v>4426</v>
      </c>
      <c r="I1363" t="s">
        <v>4314</v>
      </c>
      <c r="M1363" t="s">
        <v>4429</v>
      </c>
      <c r="O1363" t="s">
        <v>4430</v>
      </c>
      <c r="Q1363" t="s">
        <v>4412</v>
      </c>
      <c r="R1363" t="s">
        <v>4412</v>
      </c>
      <c r="S1363" t="s">
        <v>3013</v>
      </c>
      <c r="T1363" t="s">
        <v>3013</v>
      </c>
      <c r="W1363" t="s">
        <v>3013</v>
      </c>
    </row>
    <row r="1364" spans="1:23" x14ac:dyDescent="0.25">
      <c r="A1364" t="s">
        <v>24</v>
      </c>
      <c r="B1364">
        <v>2079</v>
      </c>
      <c r="D1364" t="s">
        <v>4431</v>
      </c>
      <c r="E1364" t="s">
        <v>1887</v>
      </c>
      <c r="F1364" t="s">
        <v>2776</v>
      </c>
      <c r="G1364" t="s">
        <v>4432</v>
      </c>
      <c r="H1364" t="s">
        <v>4431</v>
      </c>
      <c r="I1364" t="s">
        <v>4314</v>
      </c>
      <c r="M1364" t="s">
        <v>4429</v>
      </c>
      <c r="O1364" t="s">
        <v>4430</v>
      </c>
      <c r="Q1364" t="s">
        <v>4412</v>
      </c>
      <c r="R1364" t="s">
        <v>4412</v>
      </c>
      <c r="S1364" t="s">
        <v>3013</v>
      </c>
      <c r="T1364" t="s">
        <v>3013</v>
      </c>
      <c r="W1364" t="s">
        <v>3013</v>
      </c>
    </row>
    <row r="1365" spans="1:23" x14ac:dyDescent="0.25">
      <c r="A1365" t="s">
        <v>24</v>
      </c>
      <c r="B1365">
        <v>2080</v>
      </c>
      <c r="D1365" t="s">
        <v>3320</v>
      </c>
      <c r="E1365" t="s">
        <v>926</v>
      </c>
      <c r="F1365" t="s">
        <v>2696</v>
      </c>
      <c r="G1365" t="s">
        <v>3321</v>
      </c>
      <c r="H1365" t="s">
        <v>3320</v>
      </c>
      <c r="I1365" t="s">
        <v>4314</v>
      </c>
      <c r="Q1365" t="s">
        <v>4412</v>
      </c>
      <c r="R1365" t="s">
        <v>4412</v>
      </c>
      <c r="S1365" t="s">
        <v>3013</v>
      </c>
      <c r="T1365" t="s">
        <v>3013</v>
      </c>
      <c r="W1365" t="s">
        <v>3013</v>
      </c>
    </row>
    <row r="1366" spans="1:23" x14ac:dyDescent="0.25">
      <c r="A1366" t="s">
        <v>24</v>
      </c>
      <c r="B1366">
        <v>2081</v>
      </c>
      <c r="D1366" t="s">
        <v>3883</v>
      </c>
      <c r="E1366" t="s">
        <v>3884</v>
      </c>
      <c r="F1366" t="s">
        <v>1377</v>
      </c>
      <c r="G1366" t="s">
        <v>3885</v>
      </c>
      <c r="H1366" t="s">
        <v>3883</v>
      </c>
      <c r="I1366" t="s">
        <v>4314</v>
      </c>
      <c r="Q1366" t="s">
        <v>4412</v>
      </c>
      <c r="R1366" t="s">
        <v>4412</v>
      </c>
      <c r="S1366" t="s">
        <v>3013</v>
      </c>
      <c r="T1366" t="s">
        <v>3013</v>
      </c>
      <c r="W1366" t="s">
        <v>3013</v>
      </c>
    </row>
    <row r="1367" spans="1:23" x14ac:dyDescent="0.25">
      <c r="A1367" t="s">
        <v>24</v>
      </c>
      <c r="B1367">
        <v>2082</v>
      </c>
      <c r="D1367" t="s">
        <v>4433</v>
      </c>
      <c r="E1367" t="s">
        <v>1887</v>
      </c>
      <c r="F1367" t="s">
        <v>4434</v>
      </c>
      <c r="G1367" t="s">
        <v>4435</v>
      </c>
      <c r="H1367" t="s">
        <v>4433</v>
      </c>
      <c r="I1367" t="s">
        <v>4314</v>
      </c>
      <c r="M1367" t="s">
        <v>4436</v>
      </c>
      <c r="O1367" t="s">
        <v>4437</v>
      </c>
      <c r="Q1367">
        <v>38190</v>
      </c>
      <c r="R1367">
        <v>38190</v>
      </c>
      <c r="S1367" t="s">
        <v>3013</v>
      </c>
      <c r="T1367" t="s">
        <v>3013</v>
      </c>
      <c r="W1367" t="s">
        <v>3013</v>
      </c>
    </row>
    <row r="1368" spans="1:23" x14ac:dyDescent="0.25">
      <c r="A1368" t="s">
        <v>24</v>
      </c>
      <c r="B1368">
        <v>2083</v>
      </c>
      <c r="D1368" t="s">
        <v>4438</v>
      </c>
      <c r="E1368" t="s">
        <v>4439</v>
      </c>
      <c r="F1368" t="s">
        <v>978</v>
      </c>
      <c r="G1368" t="s">
        <v>1225</v>
      </c>
      <c r="H1368" t="s">
        <v>4438</v>
      </c>
      <c r="I1368" t="s">
        <v>4314</v>
      </c>
      <c r="M1368" t="s">
        <v>4440</v>
      </c>
      <c r="Q1368">
        <v>38188</v>
      </c>
      <c r="R1368" s="2" t="s">
        <v>6055</v>
      </c>
      <c r="S1368" t="s">
        <v>3013</v>
      </c>
      <c r="T1368" t="s">
        <v>3013</v>
      </c>
      <c r="W1368" t="s">
        <v>3013</v>
      </c>
    </row>
    <row r="1369" spans="1:23" x14ac:dyDescent="0.25">
      <c r="A1369" t="s">
        <v>24</v>
      </c>
      <c r="B1369">
        <v>2084</v>
      </c>
      <c r="D1369" t="s">
        <v>4441</v>
      </c>
      <c r="E1369" t="s">
        <v>2358</v>
      </c>
      <c r="F1369" t="s">
        <v>2405</v>
      </c>
      <c r="G1369" t="s">
        <v>2470</v>
      </c>
      <c r="H1369" t="s">
        <v>4441</v>
      </c>
      <c r="I1369" t="s">
        <v>4314</v>
      </c>
      <c r="M1369" t="s">
        <v>4440</v>
      </c>
      <c r="Q1369">
        <v>38188</v>
      </c>
      <c r="R1369" s="2" t="s">
        <v>6055</v>
      </c>
      <c r="S1369" t="s">
        <v>3013</v>
      </c>
      <c r="T1369" t="s">
        <v>3013</v>
      </c>
      <c r="W1369" t="s">
        <v>3013</v>
      </c>
    </row>
    <row r="1370" spans="1:23" x14ac:dyDescent="0.25">
      <c r="A1370" t="s">
        <v>24</v>
      </c>
      <c r="B1370">
        <v>2085</v>
      </c>
      <c r="D1370" t="s">
        <v>4442</v>
      </c>
      <c r="E1370" t="s">
        <v>2426</v>
      </c>
      <c r="F1370" t="s">
        <v>2427</v>
      </c>
      <c r="G1370" t="s">
        <v>4443</v>
      </c>
      <c r="H1370" t="s">
        <v>4442</v>
      </c>
      <c r="I1370" t="s">
        <v>4314</v>
      </c>
      <c r="M1370" t="s">
        <v>4440</v>
      </c>
      <c r="Q1370">
        <v>38188</v>
      </c>
      <c r="R1370" s="2" t="s">
        <v>6055</v>
      </c>
      <c r="S1370" t="s">
        <v>3013</v>
      </c>
      <c r="T1370" t="s">
        <v>3013</v>
      </c>
      <c r="W1370" t="s">
        <v>3013</v>
      </c>
    </row>
    <row r="1371" spans="1:23" x14ac:dyDescent="0.25">
      <c r="A1371" t="s">
        <v>24</v>
      </c>
      <c r="B1371">
        <v>2086</v>
      </c>
      <c r="D1371" t="s">
        <v>4441</v>
      </c>
      <c r="E1371" t="s">
        <v>2358</v>
      </c>
      <c r="F1371" t="s">
        <v>2405</v>
      </c>
      <c r="G1371" t="s">
        <v>2470</v>
      </c>
      <c r="H1371" t="s">
        <v>4441</v>
      </c>
      <c r="I1371" t="s">
        <v>4314</v>
      </c>
      <c r="M1371" t="s">
        <v>4444</v>
      </c>
      <c r="Q1371" t="s">
        <v>4412</v>
      </c>
      <c r="R1371" t="s">
        <v>4412</v>
      </c>
      <c r="S1371" t="s">
        <v>3013</v>
      </c>
      <c r="T1371" t="s">
        <v>3013</v>
      </c>
      <c r="W1371" t="s">
        <v>3013</v>
      </c>
    </row>
    <row r="1372" spans="1:23" x14ac:dyDescent="0.25">
      <c r="A1372" t="s">
        <v>24</v>
      </c>
      <c r="B1372">
        <v>2087</v>
      </c>
      <c r="D1372" t="s">
        <v>4445</v>
      </c>
      <c r="E1372" t="s">
        <v>4446</v>
      </c>
      <c r="F1372" t="s">
        <v>4447</v>
      </c>
      <c r="G1372" t="s">
        <v>4448</v>
      </c>
      <c r="H1372" t="s">
        <v>4445</v>
      </c>
      <c r="I1372" t="s">
        <v>4314</v>
      </c>
      <c r="M1372" t="s">
        <v>4449</v>
      </c>
      <c r="Q1372">
        <v>38191</v>
      </c>
      <c r="R1372" s="2" t="s">
        <v>6043</v>
      </c>
      <c r="S1372" t="s">
        <v>3013</v>
      </c>
      <c r="T1372" t="s">
        <v>3013</v>
      </c>
      <c r="W1372" t="s">
        <v>3013</v>
      </c>
    </row>
    <row r="1373" spans="1:23" x14ac:dyDescent="0.25">
      <c r="A1373" t="s">
        <v>24</v>
      </c>
      <c r="B1373">
        <v>2088</v>
      </c>
      <c r="D1373" t="s">
        <v>4450</v>
      </c>
      <c r="E1373" t="s">
        <v>3216</v>
      </c>
      <c r="F1373" t="s">
        <v>3217</v>
      </c>
      <c r="G1373" t="s">
        <v>4451</v>
      </c>
      <c r="H1373" t="s">
        <v>4450</v>
      </c>
      <c r="I1373" t="s">
        <v>4314</v>
      </c>
      <c r="Q1373" t="s">
        <v>4412</v>
      </c>
      <c r="R1373" t="s">
        <v>4412</v>
      </c>
      <c r="S1373" t="s">
        <v>3013</v>
      </c>
      <c r="T1373" t="s">
        <v>3013</v>
      </c>
      <c r="W1373" t="s">
        <v>3013</v>
      </c>
    </row>
    <row r="1374" spans="1:23" x14ac:dyDescent="0.25">
      <c r="A1374" t="s">
        <v>24</v>
      </c>
      <c r="B1374">
        <v>2089</v>
      </c>
      <c r="D1374" t="s">
        <v>4452</v>
      </c>
      <c r="E1374" t="s">
        <v>886</v>
      </c>
      <c r="F1374" t="s">
        <v>887</v>
      </c>
      <c r="G1374" t="s">
        <v>888</v>
      </c>
      <c r="H1374" t="s">
        <v>4452</v>
      </c>
      <c r="I1374" t="s">
        <v>4314</v>
      </c>
      <c r="M1374" t="s">
        <v>4453</v>
      </c>
      <c r="O1374" t="s">
        <v>4292</v>
      </c>
      <c r="Q1374">
        <v>38188</v>
      </c>
      <c r="R1374" s="2" t="s">
        <v>6055</v>
      </c>
      <c r="S1374" t="s">
        <v>3013</v>
      </c>
      <c r="T1374" t="s">
        <v>3013</v>
      </c>
      <c r="W1374" t="s">
        <v>3013</v>
      </c>
    </row>
    <row r="1375" spans="1:23" x14ac:dyDescent="0.25">
      <c r="A1375" t="s">
        <v>24</v>
      </c>
      <c r="B1375">
        <v>2090</v>
      </c>
      <c r="D1375" t="s">
        <v>4454</v>
      </c>
      <c r="E1375" t="s">
        <v>867</v>
      </c>
      <c r="F1375" t="s">
        <v>868</v>
      </c>
      <c r="H1375" t="s">
        <v>4455</v>
      </c>
      <c r="I1375" t="s">
        <v>4314</v>
      </c>
      <c r="M1375" t="s">
        <v>4456</v>
      </c>
      <c r="O1375" t="s">
        <v>4419</v>
      </c>
      <c r="Q1375">
        <v>38187</v>
      </c>
      <c r="R1375" s="2" t="s">
        <v>6056</v>
      </c>
      <c r="S1375" t="s">
        <v>3013</v>
      </c>
      <c r="T1375" t="s">
        <v>3013</v>
      </c>
      <c r="W1375" t="s">
        <v>3013</v>
      </c>
    </row>
    <row r="1376" spans="1:23" x14ac:dyDescent="0.25">
      <c r="A1376" t="s">
        <v>24</v>
      </c>
      <c r="B1376">
        <v>2091</v>
      </c>
      <c r="D1376" t="s">
        <v>3490</v>
      </c>
      <c r="E1376" t="s">
        <v>26</v>
      </c>
      <c r="F1376" t="s">
        <v>67</v>
      </c>
      <c r="H1376" t="s">
        <v>3490</v>
      </c>
      <c r="I1376" t="s">
        <v>74</v>
      </c>
      <c r="J1376" t="s">
        <v>1279</v>
      </c>
      <c r="K1376" t="s">
        <v>3017</v>
      </c>
      <c r="M1376" t="s">
        <v>4457</v>
      </c>
      <c r="Q1376">
        <v>38972</v>
      </c>
      <c r="R1376" s="2" t="s">
        <v>6014</v>
      </c>
      <c r="S1376" t="s">
        <v>3013</v>
      </c>
      <c r="T1376" t="s">
        <v>3013</v>
      </c>
      <c r="W1376" t="s">
        <v>3013</v>
      </c>
    </row>
    <row r="1377" spans="1:24" x14ac:dyDescent="0.25">
      <c r="A1377" t="s">
        <v>24</v>
      </c>
      <c r="B1377">
        <v>2092</v>
      </c>
      <c r="D1377" t="s">
        <v>4458</v>
      </c>
      <c r="E1377" t="s">
        <v>890</v>
      </c>
      <c r="F1377" t="s">
        <v>4459</v>
      </c>
      <c r="G1377" t="s">
        <v>4460</v>
      </c>
      <c r="H1377" t="s">
        <v>4458</v>
      </c>
      <c r="I1377" t="s">
        <v>74</v>
      </c>
      <c r="J1377" t="s">
        <v>1279</v>
      </c>
      <c r="K1377" t="s">
        <v>3010</v>
      </c>
      <c r="M1377" t="s">
        <v>4104</v>
      </c>
      <c r="O1377" t="s">
        <v>4461</v>
      </c>
      <c r="Q1377">
        <v>38160</v>
      </c>
      <c r="R1377" s="2" t="s">
        <v>6010</v>
      </c>
      <c r="S1377" t="s">
        <v>3119</v>
      </c>
      <c r="T1377" t="s">
        <v>3013</v>
      </c>
      <c r="W1377" t="s">
        <v>3013</v>
      </c>
    </row>
    <row r="1378" spans="1:24" x14ac:dyDescent="0.25">
      <c r="A1378" t="s">
        <v>24</v>
      </c>
      <c r="B1378">
        <v>2093</v>
      </c>
      <c r="D1378" t="s">
        <v>3490</v>
      </c>
      <c r="E1378" t="s">
        <v>26</v>
      </c>
      <c r="F1378" t="s">
        <v>67</v>
      </c>
      <c r="H1378" t="s">
        <v>3490</v>
      </c>
      <c r="I1378" t="s">
        <v>74</v>
      </c>
      <c r="J1378" t="s">
        <v>1279</v>
      </c>
      <c r="K1378" t="s">
        <v>3017</v>
      </c>
      <c r="M1378" t="s">
        <v>4462</v>
      </c>
      <c r="Q1378">
        <v>38590</v>
      </c>
      <c r="R1378" s="2" t="s">
        <v>6019</v>
      </c>
      <c r="S1378" t="s">
        <v>3013</v>
      </c>
      <c r="T1378" t="s">
        <v>3013</v>
      </c>
      <c r="W1378" t="s">
        <v>3013</v>
      </c>
      <c r="X1378" t="s">
        <v>4463</v>
      </c>
    </row>
    <row r="1379" spans="1:24" x14ac:dyDescent="0.25">
      <c r="A1379" t="s">
        <v>24</v>
      </c>
      <c r="B1379">
        <v>2094</v>
      </c>
      <c r="D1379" t="s">
        <v>3490</v>
      </c>
      <c r="E1379" t="s">
        <v>26</v>
      </c>
      <c r="F1379" t="s">
        <v>67</v>
      </c>
      <c r="H1379" t="s">
        <v>3490</v>
      </c>
      <c r="I1379" t="s">
        <v>74</v>
      </c>
      <c r="J1379" t="s">
        <v>1279</v>
      </c>
      <c r="K1379" t="s">
        <v>3017</v>
      </c>
      <c r="M1379" t="s">
        <v>4464</v>
      </c>
      <c r="Q1379">
        <v>38970</v>
      </c>
      <c r="R1379" s="2" t="s">
        <v>6012</v>
      </c>
      <c r="S1379" t="s">
        <v>3013</v>
      </c>
      <c r="T1379" t="s">
        <v>3013</v>
      </c>
      <c r="W1379" t="s">
        <v>3013</v>
      </c>
    </row>
    <row r="1380" spans="1:24" x14ac:dyDescent="0.25">
      <c r="A1380" t="s">
        <v>24</v>
      </c>
      <c r="B1380">
        <v>2095</v>
      </c>
      <c r="D1380" t="s">
        <v>3490</v>
      </c>
      <c r="E1380" t="s">
        <v>26</v>
      </c>
      <c r="F1380" t="s">
        <v>67</v>
      </c>
      <c r="H1380" t="s">
        <v>3490</v>
      </c>
      <c r="I1380" t="s">
        <v>74</v>
      </c>
      <c r="J1380" t="s">
        <v>1279</v>
      </c>
      <c r="K1380" t="s">
        <v>3017</v>
      </c>
      <c r="M1380" t="s">
        <v>4465</v>
      </c>
      <c r="Q1380">
        <v>38972</v>
      </c>
      <c r="R1380" s="2" t="s">
        <v>6014</v>
      </c>
      <c r="S1380" t="s">
        <v>3013</v>
      </c>
      <c r="T1380" t="s">
        <v>3013</v>
      </c>
      <c r="W1380" t="s">
        <v>3013</v>
      </c>
    </row>
    <row r="1381" spans="1:24" x14ac:dyDescent="0.25">
      <c r="A1381" t="s">
        <v>24</v>
      </c>
      <c r="B1381">
        <v>2096</v>
      </c>
      <c r="D1381" t="s">
        <v>3490</v>
      </c>
      <c r="E1381" t="s">
        <v>26</v>
      </c>
      <c r="F1381" t="s">
        <v>67</v>
      </c>
      <c r="H1381" t="s">
        <v>3490</v>
      </c>
      <c r="I1381" t="s">
        <v>74</v>
      </c>
      <c r="J1381" t="s">
        <v>1279</v>
      </c>
      <c r="K1381" t="s">
        <v>3017</v>
      </c>
      <c r="M1381" t="s">
        <v>4466</v>
      </c>
      <c r="O1381" t="s">
        <v>4235</v>
      </c>
      <c r="Q1381">
        <v>38971</v>
      </c>
      <c r="R1381" s="2" t="s">
        <v>6008</v>
      </c>
      <c r="S1381" t="s">
        <v>3013</v>
      </c>
      <c r="T1381" t="s">
        <v>3013</v>
      </c>
      <c r="W1381" t="s">
        <v>3013</v>
      </c>
    </row>
    <row r="1382" spans="1:24" x14ac:dyDescent="0.25">
      <c r="A1382" t="s">
        <v>24</v>
      </c>
      <c r="B1382">
        <v>2097</v>
      </c>
      <c r="D1382" t="s">
        <v>3490</v>
      </c>
      <c r="E1382" t="s">
        <v>26</v>
      </c>
      <c r="F1382" t="s">
        <v>67</v>
      </c>
      <c r="H1382" t="s">
        <v>3490</v>
      </c>
      <c r="I1382" t="s">
        <v>74</v>
      </c>
      <c r="J1382" t="s">
        <v>1279</v>
      </c>
      <c r="K1382" t="s">
        <v>3017</v>
      </c>
      <c r="M1382" t="s">
        <v>4467</v>
      </c>
      <c r="Q1382">
        <v>38972</v>
      </c>
      <c r="R1382" s="2" t="s">
        <v>6014</v>
      </c>
      <c r="S1382" t="s">
        <v>3013</v>
      </c>
      <c r="T1382" t="s">
        <v>3013</v>
      </c>
      <c r="W1382" t="s">
        <v>3013</v>
      </c>
    </row>
    <row r="1383" spans="1:24" x14ac:dyDescent="0.25">
      <c r="A1383" t="s">
        <v>24</v>
      </c>
      <c r="B1383">
        <v>2098</v>
      </c>
      <c r="D1383" t="s">
        <v>3490</v>
      </c>
      <c r="E1383" t="s">
        <v>26</v>
      </c>
      <c r="F1383" t="s">
        <v>67</v>
      </c>
      <c r="H1383" t="s">
        <v>3490</v>
      </c>
      <c r="I1383" t="s">
        <v>74</v>
      </c>
      <c r="J1383" t="s">
        <v>1279</v>
      </c>
      <c r="K1383" t="s">
        <v>3010</v>
      </c>
      <c r="M1383" t="s">
        <v>4468</v>
      </c>
      <c r="Q1383">
        <v>38159</v>
      </c>
      <c r="R1383" s="2" t="s">
        <v>6018</v>
      </c>
      <c r="S1383" t="s">
        <v>3119</v>
      </c>
      <c r="T1383" t="s">
        <v>3013</v>
      </c>
      <c r="W1383" t="s">
        <v>3013</v>
      </c>
    </row>
    <row r="1384" spans="1:24" x14ac:dyDescent="0.25">
      <c r="A1384" t="s">
        <v>24</v>
      </c>
      <c r="B1384">
        <v>2099</v>
      </c>
      <c r="D1384" t="s">
        <v>3490</v>
      </c>
      <c r="E1384" t="s">
        <v>26</v>
      </c>
      <c r="F1384" t="s">
        <v>67</v>
      </c>
      <c r="H1384" t="s">
        <v>3490</v>
      </c>
      <c r="I1384" t="s">
        <v>74</v>
      </c>
      <c r="J1384" t="s">
        <v>1279</v>
      </c>
      <c r="K1384" t="s">
        <v>3010</v>
      </c>
      <c r="M1384" t="s">
        <v>4469</v>
      </c>
      <c r="Q1384">
        <v>38159</v>
      </c>
      <c r="R1384" s="2" t="s">
        <v>6018</v>
      </c>
      <c r="S1384" t="s">
        <v>3119</v>
      </c>
      <c r="T1384" t="s">
        <v>3013</v>
      </c>
      <c r="W1384" t="s">
        <v>3013</v>
      </c>
    </row>
    <row r="1385" spans="1:24" x14ac:dyDescent="0.25">
      <c r="A1385" t="s">
        <v>24</v>
      </c>
      <c r="B1385">
        <v>2100</v>
      </c>
      <c r="D1385" t="s">
        <v>4470</v>
      </c>
      <c r="E1385" t="s">
        <v>26</v>
      </c>
      <c r="F1385" t="s">
        <v>3518</v>
      </c>
      <c r="G1385" t="s">
        <v>3121</v>
      </c>
      <c r="H1385" t="s">
        <v>4470</v>
      </c>
      <c r="I1385" t="s">
        <v>74</v>
      </c>
      <c r="J1385" t="s">
        <v>1279</v>
      </c>
      <c r="K1385" t="s">
        <v>3010</v>
      </c>
      <c r="M1385" t="s">
        <v>4471</v>
      </c>
      <c r="Q1385">
        <v>38159</v>
      </c>
      <c r="R1385" s="2" t="s">
        <v>6018</v>
      </c>
      <c r="S1385" t="s">
        <v>3119</v>
      </c>
      <c r="T1385" t="s">
        <v>3013</v>
      </c>
      <c r="W1385" t="s">
        <v>3013</v>
      </c>
    </row>
    <row r="1386" spans="1:24" x14ac:dyDescent="0.25">
      <c r="A1386" t="s">
        <v>24</v>
      </c>
      <c r="B1386">
        <v>2101</v>
      </c>
      <c r="D1386" t="s">
        <v>3490</v>
      </c>
      <c r="E1386" t="s">
        <v>26</v>
      </c>
      <c r="F1386" t="s">
        <v>67</v>
      </c>
      <c r="H1386" t="s">
        <v>3490</v>
      </c>
      <c r="I1386" t="s">
        <v>74</v>
      </c>
      <c r="J1386" t="s">
        <v>1279</v>
      </c>
      <c r="K1386" t="s">
        <v>3010</v>
      </c>
      <c r="M1386" t="s">
        <v>4104</v>
      </c>
      <c r="O1386" t="s">
        <v>4472</v>
      </c>
      <c r="Q1386">
        <v>38160</v>
      </c>
      <c r="R1386" s="2" t="s">
        <v>6010</v>
      </c>
      <c r="S1386" t="s">
        <v>3119</v>
      </c>
      <c r="T1386" t="s">
        <v>3013</v>
      </c>
      <c r="W1386" t="s">
        <v>3013</v>
      </c>
    </row>
    <row r="1387" spans="1:24" x14ac:dyDescent="0.25">
      <c r="A1387" t="s">
        <v>24</v>
      </c>
      <c r="B1387">
        <v>2102</v>
      </c>
      <c r="D1387" t="s">
        <v>3490</v>
      </c>
      <c r="E1387" t="s">
        <v>26</v>
      </c>
      <c r="F1387" t="s">
        <v>67</v>
      </c>
      <c r="H1387" t="s">
        <v>3490</v>
      </c>
      <c r="I1387" t="s">
        <v>74</v>
      </c>
      <c r="J1387" t="s">
        <v>1279</v>
      </c>
      <c r="K1387" t="s">
        <v>3010</v>
      </c>
      <c r="M1387" t="s">
        <v>4473</v>
      </c>
      <c r="Q1387">
        <v>38160</v>
      </c>
      <c r="R1387" s="2" t="s">
        <v>6010</v>
      </c>
      <c r="S1387" t="s">
        <v>3119</v>
      </c>
      <c r="T1387" t="s">
        <v>3013</v>
      </c>
      <c r="W1387" t="s">
        <v>3013</v>
      </c>
    </row>
    <row r="1388" spans="1:24" x14ac:dyDescent="0.25">
      <c r="A1388" t="s">
        <v>24</v>
      </c>
      <c r="B1388">
        <v>2103</v>
      </c>
      <c r="D1388" t="s">
        <v>3490</v>
      </c>
      <c r="E1388" t="s">
        <v>26</v>
      </c>
      <c r="F1388" t="s">
        <v>67</v>
      </c>
      <c r="H1388" t="s">
        <v>3490</v>
      </c>
      <c r="I1388" t="s">
        <v>74</v>
      </c>
      <c r="J1388" t="s">
        <v>1279</v>
      </c>
      <c r="K1388" t="s">
        <v>3017</v>
      </c>
      <c r="M1388" t="s">
        <v>4474</v>
      </c>
      <c r="Q1388">
        <v>38590</v>
      </c>
      <c r="R1388" s="2" t="s">
        <v>6019</v>
      </c>
      <c r="S1388" t="s">
        <v>3013</v>
      </c>
      <c r="T1388" t="s">
        <v>3013</v>
      </c>
      <c r="W1388" t="s">
        <v>3013</v>
      </c>
      <c r="X1388" t="s">
        <v>4475</v>
      </c>
    </row>
    <row r="1389" spans="1:24" x14ac:dyDescent="0.25">
      <c r="A1389" t="s">
        <v>24</v>
      </c>
      <c r="B1389">
        <v>2104</v>
      </c>
      <c r="D1389" t="s">
        <v>3490</v>
      </c>
      <c r="E1389" t="s">
        <v>26</v>
      </c>
      <c r="F1389" t="s">
        <v>67</v>
      </c>
      <c r="H1389" t="s">
        <v>3490</v>
      </c>
      <c r="I1389" t="s">
        <v>74</v>
      </c>
      <c r="J1389" t="s">
        <v>1279</v>
      </c>
      <c r="K1389" t="s">
        <v>3017</v>
      </c>
      <c r="M1389" t="s">
        <v>4476</v>
      </c>
      <c r="Q1389">
        <v>38143</v>
      </c>
      <c r="R1389" s="2" t="s">
        <v>6057</v>
      </c>
      <c r="S1389" t="s">
        <v>3013</v>
      </c>
      <c r="T1389" t="s">
        <v>3013</v>
      </c>
      <c r="W1389" t="s">
        <v>3013</v>
      </c>
    </row>
    <row r="1390" spans="1:24" x14ac:dyDescent="0.25">
      <c r="A1390" t="s">
        <v>24</v>
      </c>
      <c r="B1390">
        <v>2105</v>
      </c>
      <c r="D1390" t="s">
        <v>4477</v>
      </c>
      <c r="E1390" t="s">
        <v>26</v>
      </c>
      <c r="F1390" t="s">
        <v>648</v>
      </c>
      <c r="G1390" t="s">
        <v>4478</v>
      </c>
      <c r="H1390" t="s">
        <v>4477</v>
      </c>
      <c r="I1390" t="s">
        <v>74</v>
      </c>
      <c r="J1390" t="s">
        <v>1279</v>
      </c>
      <c r="K1390" t="s">
        <v>3017</v>
      </c>
      <c r="M1390" t="s">
        <v>4465</v>
      </c>
      <c r="Q1390">
        <v>38972</v>
      </c>
      <c r="R1390" s="2" t="s">
        <v>6014</v>
      </c>
      <c r="S1390" t="s">
        <v>3013</v>
      </c>
      <c r="T1390" t="s">
        <v>3013</v>
      </c>
      <c r="W1390" t="s">
        <v>3013</v>
      </c>
    </row>
    <row r="1391" spans="1:24" x14ac:dyDescent="0.25">
      <c r="A1391" t="s">
        <v>24</v>
      </c>
      <c r="B1391">
        <v>2106</v>
      </c>
      <c r="D1391" t="s">
        <v>4479</v>
      </c>
      <c r="E1391" t="s">
        <v>26</v>
      </c>
      <c r="F1391" t="s">
        <v>4480</v>
      </c>
      <c r="G1391" t="s">
        <v>4481</v>
      </c>
      <c r="H1391" t="s">
        <v>4479</v>
      </c>
      <c r="I1391" t="s">
        <v>74</v>
      </c>
      <c r="J1391" t="s">
        <v>1279</v>
      </c>
      <c r="K1391" t="s">
        <v>3017</v>
      </c>
      <c r="M1391" t="s">
        <v>4482</v>
      </c>
      <c r="Q1391">
        <v>38507</v>
      </c>
      <c r="R1391" s="2" t="s">
        <v>6009</v>
      </c>
      <c r="S1391" t="s">
        <v>3013</v>
      </c>
      <c r="T1391" t="s">
        <v>3013</v>
      </c>
      <c r="W1391" t="s">
        <v>3013</v>
      </c>
      <c r="X1391" t="s">
        <v>4483</v>
      </c>
    </row>
    <row r="1392" spans="1:24" x14ac:dyDescent="0.25">
      <c r="A1392" t="s">
        <v>24</v>
      </c>
      <c r="B1392">
        <v>2107</v>
      </c>
      <c r="D1392" t="s">
        <v>4484</v>
      </c>
      <c r="E1392" t="s">
        <v>4485</v>
      </c>
      <c r="F1392" t="s">
        <v>3124</v>
      </c>
      <c r="G1392" t="s">
        <v>3121</v>
      </c>
      <c r="H1392" t="s">
        <v>4484</v>
      </c>
      <c r="I1392" t="s">
        <v>74</v>
      </c>
      <c r="J1392" t="s">
        <v>1279</v>
      </c>
      <c r="K1392" t="s">
        <v>3017</v>
      </c>
      <c r="M1392" t="s">
        <v>4486</v>
      </c>
      <c r="Q1392">
        <v>38508</v>
      </c>
      <c r="R1392" s="2" t="s">
        <v>6058</v>
      </c>
      <c r="S1392" t="s">
        <v>3013</v>
      </c>
      <c r="T1392" t="s">
        <v>3013</v>
      </c>
      <c r="W1392" t="s">
        <v>3013</v>
      </c>
      <c r="X1392" t="s">
        <v>4487</v>
      </c>
    </row>
    <row r="1393" spans="1:24" x14ac:dyDescent="0.25">
      <c r="A1393" t="s">
        <v>24</v>
      </c>
      <c r="B1393">
        <v>2108</v>
      </c>
      <c r="D1393" t="s">
        <v>3490</v>
      </c>
      <c r="E1393" t="s">
        <v>26</v>
      </c>
      <c r="F1393" t="s">
        <v>67</v>
      </c>
      <c r="H1393" t="s">
        <v>3490</v>
      </c>
      <c r="I1393" t="s">
        <v>74</v>
      </c>
      <c r="J1393" t="s">
        <v>1279</v>
      </c>
      <c r="K1393" t="s">
        <v>3017</v>
      </c>
      <c r="Q1393">
        <v>38508</v>
      </c>
      <c r="R1393" s="2" t="s">
        <v>6058</v>
      </c>
      <c r="S1393" t="s">
        <v>3013</v>
      </c>
      <c r="T1393" t="s">
        <v>3013</v>
      </c>
      <c r="W1393" t="s">
        <v>3013</v>
      </c>
    </row>
    <row r="1394" spans="1:24" x14ac:dyDescent="0.25">
      <c r="A1394" t="s">
        <v>24</v>
      </c>
      <c r="B1394">
        <v>2109</v>
      </c>
      <c r="D1394" t="s">
        <v>4488</v>
      </c>
      <c r="E1394" t="s">
        <v>26</v>
      </c>
      <c r="F1394" t="s">
        <v>4489</v>
      </c>
      <c r="G1394" t="s">
        <v>2327</v>
      </c>
      <c r="H1394" t="s">
        <v>4488</v>
      </c>
      <c r="I1394" t="s">
        <v>74</v>
      </c>
      <c r="J1394" t="s">
        <v>1279</v>
      </c>
      <c r="K1394" t="s">
        <v>3017</v>
      </c>
      <c r="M1394" t="s">
        <v>4465</v>
      </c>
      <c r="Q1394">
        <v>38972</v>
      </c>
      <c r="R1394" s="2" t="s">
        <v>6014</v>
      </c>
      <c r="S1394" t="s">
        <v>3013</v>
      </c>
      <c r="T1394" t="s">
        <v>3013</v>
      </c>
      <c r="W1394" t="s">
        <v>3013</v>
      </c>
    </row>
    <row r="1395" spans="1:24" x14ac:dyDescent="0.25">
      <c r="A1395" t="s">
        <v>24</v>
      </c>
      <c r="B1395">
        <v>2110</v>
      </c>
      <c r="D1395" t="s">
        <v>3123</v>
      </c>
      <c r="E1395" t="s">
        <v>26</v>
      </c>
      <c r="F1395" t="s">
        <v>3124</v>
      </c>
      <c r="G1395" t="s">
        <v>3121</v>
      </c>
      <c r="H1395" t="s">
        <v>3123</v>
      </c>
      <c r="I1395" t="s">
        <v>74</v>
      </c>
      <c r="J1395" t="s">
        <v>1279</v>
      </c>
      <c r="K1395" t="s">
        <v>3017</v>
      </c>
      <c r="O1395" t="s">
        <v>4490</v>
      </c>
      <c r="Q1395">
        <v>38584</v>
      </c>
      <c r="R1395" s="2" t="s">
        <v>6059</v>
      </c>
      <c r="S1395" t="s">
        <v>3013</v>
      </c>
      <c r="T1395" t="s">
        <v>3013</v>
      </c>
      <c r="W1395" t="s">
        <v>3013</v>
      </c>
    </row>
    <row r="1396" spans="1:24" x14ac:dyDescent="0.25">
      <c r="A1396" t="s">
        <v>24</v>
      </c>
      <c r="B1396">
        <v>2111</v>
      </c>
      <c r="D1396" t="s">
        <v>3490</v>
      </c>
      <c r="E1396" t="s">
        <v>26</v>
      </c>
      <c r="F1396" t="s">
        <v>67</v>
      </c>
      <c r="H1396" t="s">
        <v>3490</v>
      </c>
      <c r="I1396" t="s">
        <v>74</v>
      </c>
      <c r="J1396" t="s">
        <v>1279</v>
      </c>
      <c r="S1396" t="s">
        <v>3013</v>
      </c>
      <c r="T1396" t="s">
        <v>3013</v>
      </c>
      <c r="W1396" t="s">
        <v>3013</v>
      </c>
    </row>
    <row r="1397" spans="1:24" x14ac:dyDescent="0.25">
      <c r="A1397" t="s">
        <v>24</v>
      </c>
      <c r="B1397">
        <v>2112</v>
      </c>
      <c r="D1397" t="s">
        <v>4488</v>
      </c>
      <c r="E1397" t="s">
        <v>26</v>
      </c>
      <c r="F1397" t="s">
        <v>4489</v>
      </c>
      <c r="G1397" t="s">
        <v>2327</v>
      </c>
      <c r="H1397" t="s">
        <v>4488</v>
      </c>
      <c r="I1397" t="s">
        <v>74</v>
      </c>
      <c r="J1397" t="s">
        <v>1279</v>
      </c>
      <c r="K1397" t="s">
        <v>3017</v>
      </c>
      <c r="M1397" t="s">
        <v>4491</v>
      </c>
      <c r="O1397" t="s">
        <v>4492</v>
      </c>
      <c r="Q1397">
        <v>38550</v>
      </c>
      <c r="R1397" s="2" t="s">
        <v>6060</v>
      </c>
      <c r="S1397" t="s">
        <v>3013</v>
      </c>
      <c r="T1397" t="s">
        <v>3013</v>
      </c>
      <c r="W1397" t="s">
        <v>3013</v>
      </c>
    </row>
    <row r="1398" spans="1:24" x14ac:dyDescent="0.25">
      <c r="A1398" t="s">
        <v>24</v>
      </c>
      <c r="B1398">
        <v>2113</v>
      </c>
      <c r="D1398" t="s">
        <v>4493</v>
      </c>
      <c r="E1398" t="s">
        <v>4485</v>
      </c>
      <c r="F1398" t="s">
        <v>2321</v>
      </c>
      <c r="G1398" t="s">
        <v>2369</v>
      </c>
      <c r="H1398" t="s">
        <v>4493</v>
      </c>
      <c r="I1398" t="s">
        <v>74</v>
      </c>
      <c r="J1398" t="s">
        <v>1279</v>
      </c>
      <c r="K1398" t="s">
        <v>3017</v>
      </c>
      <c r="M1398" t="s">
        <v>4494</v>
      </c>
      <c r="Q1398">
        <v>38508</v>
      </c>
      <c r="R1398" s="2" t="s">
        <v>6058</v>
      </c>
      <c r="S1398" t="s">
        <v>3013</v>
      </c>
      <c r="T1398" t="s">
        <v>3013</v>
      </c>
      <c r="W1398" t="s">
        <v>3013</v>
      </c>
    </row>
    <row r="1399" spans="1:24" x14ac:dyDescent="0.25">
      <c r="A1399" t="s">
        <v>24</v>
      </c>
      <c r="B1399">
        <v>2114</v>
      </c>
      <c r="D1399" t="s">
        <v>4488</v>
      </c>
      <c r="E1399" t="s">
        <v>26</v>
      </c>
      <c r="F1399" t="s">
        <v>4489</v>
      </c>
      <c r="G1399" t="s">
        <v>2327</v>
      </c>
      <c r="H1399" t="s">
        <v>4488</v>
      </c>
      <c r="I1399" t="s">
        <v>74</v>
      </c>
      <c r="J1399" t="s">
        <v>1279</v>
      </c>
      <c r="K1399" t="s">
        <v>3017</v>
      </c>
      <c r="M1399" t="s">
        <v>4494</v>
      </c>
      <c r="Q1399">
        <v>38508</v>
      </c>
      <c r="R1399" s="2" t="s">
        <v>6058</v>
      </c>
      <c r="S1399" t="s">
        <v>3013</v>
      </c>
      <c r="T1399" t="s">
        <v>3013</v>
      </c>
      <c r="W1399" t="s">
        <v>3013</v>
      </c>
    </row>
    <row r="1400" spans="1:24" x14ac:dyDescent="0.25">
      <c r="A1400" t="s">
        <v>24</v>
      </c>
      <c r="B1400">
        <v>2115</v>
      </c>
      <c r="D1400" t="s">
        <v>4495</v>
      </c>
      <c r="E1400" t="s">
        <v>26</v>
      </c>
      <c r="F1400" t="s">
        <v>697</v>
      </c>
      <c r="G1400" t="s">
        <v>4496</v>
      </c>
      <c r="H1400" t="s">
        <v>4495</v>
      </c>
      <c r="I1400" t="s">
        <v>74</v>
      </c>
      <c r="J1400" t="s">
        <v>1279</v>
      </c>
      <c r="K1400" t="s">
        <v>3017</v>
      </c>
      <c r="M1400" t="s">
        <v>4497</v>
      </c>
      <c r="Q1400">
        <v>38507</v>
      </c>
      <c r="R1400" s="2" t="s">
        <v>6009</v>
      </c>
      <c r="S1400" t="s">
        <v>3013</v>
      </c>
      <c r="T1400" t="s">
        <v>3013</v>
      </c>
      <c r="W1400" t="s">
        <v>3013</v>
      </c>
      <c r="X1400" t="s">
        <v>4498</v>
      </c>
    </row>
    <row r="1401" spans="1:24" x14ac:dyDescent="0.25">
      <c r="A1401" t="s">
        <v>24</v>
      </c>
      <c r="B1401">
        <v>2116</v>
      </c>
      <c r="D1401" t="s">
        <v>4353</v>
      </c>
      <c r="E1401" t="s">
        <v>926</v>
      </c>
      <c r="F1401" t="s">
        <v>67</v>
      </c>
      <c r="H1401" t="s">
        <v>4353</v>
      </c>
      <c r="I1401" t="s">
        <v>74</v>
      </c>
      <c r="J1401" t="s">
        <v>1279</v>
      </c>
      <c r="K1401" t="s">
        <v>3017</v>
      </c>
      <c r="M1401" t="s">
        <v>4499</v>
      </c>
      <c r="Q1401">
        <v>38970</v>
      </c>
      <c r="R1401" s="2" t="s">
        <v>6012</v>
      </c>
      <c r="S1401" t="s">
        <v>3013</v>
      </c>
      <c r="T1401" t="s">
        <v>3013</v>
      </c>
      <c r="W1401" t="s">
        <v>3013</v>
      </c>
    </row>
    <row r="1402" spans="1:24" x14ac:dyDescent="0.25">
      <c r="A1402" t="s">
        <v>24</v>
      </c>
      <c r="B1402">
        <v>2117</v>
      </c>
      <c r="D1402" t="s">
        <v>4500</v>
      </c>
      <c r="E1402" t="s">
        <v>4501</v>
      </c>
      <c r="F1402" t="s">
        <v>4502</v>
      </c>
      <c r="H1402" t="s">
        <v>4500</v>
      </c>
      <c r="I1402" t="s">
        <v>74</v>
      </c>
      <c r="J1402" t="s">
        <v>1279</v>
      </c>
      <c r="K1402" t="s">
        <v>3017</v>
      </c>
      <c r="M1402" t="s">
        <v>4384</v>
      </c>
      <c r="Q1402">
        <v>38583</v>
      </c>
      <c r="R1402" s="2" t="s">
        <v>6061</v>
      </c>
      <c r="S1402" t="s">
        <v>3013</v>
      </c>
      <c r="T1402" t="s">
        <v>3013</v>
      </c>
      <c r="W1402" t="s">
        <v>3013</v>
      </c>
    </row>
    <row r="1403" spans="1:24" x14ac:dyDescent="0.25">
      <c r="A1403" t="s">
        <v>24</v>
      </c>
      <c r="B1403">
        <v>2118</v>
      </c>
      <c r="D1403" t="s">
        <v>3953</v>
      </c>
      <c r="E1403" t="s">
        <v>1130</v>
      </c>
      <c r="F1403" t="s">
        <v>67</v>
      </c>
      <c r="H1403" t="s">
        <v>3953</v>
      </c>
      <c r="I1403" t="s">
        <v>74</v>
      </c>
      <c r="J1403" t="s">
        <v>1279</v>
      </c>
      <c r="K1403" t="s">
        <v>3017</v>
      </c>
      <c r="M1403" t="s">
        <v>4503</v>
      </c>
      <c r="O1403" t="s">
        <v>4235</v>
      </c>
      <c r="Q1403">
        <v>38507</v>
      </c>
      <c r="R1403" s="2" t="s">
        <v>6009</v>
      </c>
      <c r="S1403" t="s">
        <v>3119</v>
      </c>
      <c r="T1403" t="s">
        <v>3013</v>
      </c>
      <c r="W1403" t="s">
        <v>3013</v>
      </c>
    </row>
    <row r="1404" spans="1:24" x14ac:dyDescent="0.25">
      <c r="A1404" t="s">
        <v>24</v>
      </c>
      <c r="B1404">
        <v>2119</v>
      </c>
      <c r="D1404" t="s">
        <v>1129</v>
      </c>
      <c r="E1404" t="s">
        <v>1130</v>
      </c>
      <c r="F1404" t="s">
        <v>1131</v>
      </c>
      <c r="G1404" t="s">
        <v>4504</v>
      </c>
      <c r="H1404" t="s">
        <v>1129</v>
      </c>
      <c r="I1404" t="s">
        <v>74</v>
      </c>
      <c r="J1404" t="s">
        <v>1279</v>
      </c>
      <c r="K1404" t="s">
        <v>3010</v>
      </c>
      <c r="M1404" t="s">
        <v>4505</v>
      </c>
      <c r="Q1404">
        <v>38159</v>
      </c>
      <c r="R1404" s="2" t="s">
        <v>6018</v>
      </c>
      <c r="S1404" t="s">
        <v>3119</v>
      </c>
      <c r="T1404" t="s">
        <v>3013</v>
      </c>
      <c r="W1404" t="s">
        <v>3013</v>
      </c>
      <c r="X1404" t="s">
        <v>6062</v>
      </c>
    </row>
    <row r="1405" spans="1:24" x14ac:dyDescent="0.25">
      <c r="A1405" t="s">
        <v>24</v>
      </c>
      <c r="B1405">
        <v>2120</v>
      </c>
      <c r="D1405" t="s">
        <v>4506</v>
      </c>
      <c r="E1405" t="s">
        <v>1477</v>
      </c>
      <c r="F1405" t="s">
        <v>67</v>
      </c>
      <c r="H1405" t="s">
        <v>4506</v>
      </c>
      <c r="I1405" t="s">
        <v>74</v>
      </c>
      <c r="J1405" t="s">
        <v>1279</v>
      </c>
      <c r="K1405" t="s">
        <v>3017</v>
      </c>
      <c r="M1405" t="s">
        <v>4507</v>
      </c>
      <c r="O1405" t="s">
        <v>4235</v>
      </c>
      <c r="Q1405">
        <v>38963</v>
      </c>
      <c r="R1405" s="2" t="s">
        <v>6007</v>
      </c>
      <c r="S1405" t="s">
        <v>3013</v>
      </c>
      <c r="T1405" t="s">
        <v>3013</v>
      </c>
      <c r="W1405" t="s">
        <v>3013</v>
      </c>
    </row>
    <row r="1406" spans="1:24" x14ac:dyDescent="0.25">
      <c r="A1406" t="s">
        <v>24</v>
      </c>
      <c r="B1406">
        <v>2121</v>
      </c>
      <c r="D1406" t="s">
        <v>4508</v>
      </c>
      <c r="E1406" t="s">
        <v>4509</v>
      </c>
      <c r="F1406" t="s">
        <v>3583</v>
      </c>
      <c r="G1406" t="s">
        <v>2166</v>
      </c>
      <c r="H1406" t="s">
        <v>4508</v>
      </c>
      <c r="I1406" t="s">
        <v>74</v>
      </c>
      <c r="J1406" t="s">
        <v>1279</v>
      </c>
      <c r="K1406" t="s">
        <v>3010</v>
      </c>
      <c r="M1406" t="s">
        <v>4510</v>
      </c>
      <c r="Q1406">
        <v>38231</v>
      </c>
      <c r="R1406" s="2" t="s">
        <v>6011</v>
      </c>
      <c r="S1406" t="s">
        <v>3013</v>
      </c>
      <c r="T1406" t="s">
        <v>3013</v>
      </c>
      <c r="W1406" t="s">
        <v>3013</v>
      </c>
    </row>
    <row r="1407" spans="1:24" x14ac:dyDescent="0.25">
      <c r="A1407" t="s">
        <v>24</v>
      </c>
      <c r="B1407">
        <v>2122</v>
      </c>
      <c r="D1407" t="s">
        <v>4511</v>
      </c>
      <c r="E1407" t="s">
        <v>1152</v>
      </c>
      <c r="F1407" t="s">
        <v>67</v>
      </c>
      <c r="H1407" t="s">
        <v>4511</v>
      </c>
      <c r="I1407" t="s">
        <v>74</v>
      </c>
      <c r="J1407" t="s">
        <v>1279</v>
      </c>
      <c r="K1407" t="s">
        <v>3017</v>
      </c>
      <c r="M1407" t="s">
        <v>4512</v>
      </c>
      <c r="O1407" t="s">
        <v>4513</v>
      </c>
      <c r="Q1407">
        <v>38979</v>
      </c>
      <c r="R1407" s="2" t="s">
        <v>6063</v>
      </c>
      <c r="S1407" t="s">
        <v>3013</v>
      </c>
      <c r="T1407" t="s">
        <v>3013</v>
      </c>
      <c r="W1407" t="s">
        <v>3013</v>
      </c>
    </row>
    <row r="1408" spans="1:24" x14ac:dyDescent="0.25">
      <c r="A1408" t="s">
        <v>24</v>
      </c>
      <c r="B1408">
        <v>2123</v>
      </c>
      <c r="D1408" t="s">
        <v>4187</v>
      </c>
      <c r="E1408" t="s">
        <v>218</v>
      </c>
      <c r="F1408" t="s">
        <v>67</v>
      </c>
      <c r="H1408" t="s">
        <v>4187</v>
      </c>
      <c r="I1408" t="s">
        <v>74</v>
      </c>
      <c r="J1408" t="s">
        <v>1279</v>
      </c>
      <c r="K1408" t="s">
        <v>3017</v>
      </c>
      <c r="L1408" t="s">
        <v>4097</v>
      </c>
      <c r="O1408" t="s">
        <v>3516</v>
      </c>
      <c r="Q1408">
        <v>38582</v>
      </c>
      <c r="R1408" s="2" t="s">
        <v>5990</v>
      </c>
      <c r="S1408" t="s">
        <v>3013</v>
      </c>
      <c r="T1408" t="s">
        <v>3013</v>
      </c>
      <c r="W1408" t="s">
        <v>3013</v>
      </c>
    </row>
    <row r="1409" spans="1:23" x14ac:dyDescent="0.25">
      <c r="A1409" t="s">
        <v>24</v>
      </c>
      <c r="B1409">
        <v>2124</v>
      </c>
      <c r="D1409" t="s">
        <v>4187</v>
      </c>
      <c r="E1409" t="s">
        <v>218</v>
      </c>
      <c r="F1409" t="s">
        <v>67</v>
      </c>
      <c r="H1409" t="s">
        <v>4187</v>
      </c>
      <c r="I1409" t="s">
        <v>74</v>
      </c>
      <c r="J1409" t="s">
        <v>1279</v>
      </c>
      <c r="K1409" t="s">
        <v>3017</v>
      </c>
      <c r="L1409" t="s">
        <v>4097</v>
      </c>
      <c r="O1409" t="s">
        <v>3516</v>
      </c>
      <c r="Q1409">
        <v>38582</v>
      </c>
      <c r="R1409" s="2" t="s">
        <v>5990</v>
      </c>
      <c r="S1409" t="s">
        <v>3013</v>
      </c>
      <c r="T1409" t="s">
        <v>3013</v>
      </c>
      <c r="W1409" t="s">
        <v>3013</v>
      </c>
    </row>
    <row r="1410" spans="1:23" x14ac:dyDescent="0.25">
      <c r="A1410" t="s">
        <v>24</v>
      </c>
      <c r="B1410">
        <v>2125</v>
      </c>
      <c r="D1410" t="s">
        <v>4514</v>
      </c>
      <c r="E1410" t="s">
        <v>218</v>
      </c>
      <c r="F1410" t="s">
        <v>4515</v>
      </c>
      <c r="G1410" t="s">
        <v>4351</v>
      </c>
      <c r="H1410" t="s">
        <v>4514</v>
      </c>
      <c r="I1410" t="s">
        <v>74</v>
      </c>
      <c r="J1410" t="s">
        <v>1279</v>
      </c>
      <c r="K1410" t="s">
        <v>3017</v>
      </c>
      <c r="L1410" t="s">
        <v>4097</v>
      </c>
      <c r="O1410" t="s">
        <v>3516</v>
      </c>
      <c r="Q1410">
        <v>38582</v>
      </c>
      <c r="R1410" s="2" t="s">
        <v>5990</v>
      </c>
      <c r="S1410" t="s">
        <v>3013</v>
      </c>
      <c r="T1410" t="s">
        <v>3013</v>
      </c>
      <c r="W1410" t="s">
        <v>3013</v>
      </c>
    </row>
    <row r="1411" spans="1:23" x14ac:dyDescent="0.25">
      <c r="A1411" t="s">
        <v>24</v>
      </c>
      <c r="B1411">
        <v>2126</v>
      </c>
      <c r="D1411" t="s">
        <v>4516</v>
      </c>
      <c r="E1411" t="s">
        <v>890</v>
      </c>
      <c r="F1411" t="s">
        <v>67</v>
      </c>
      <c r="H1411" t="s">
        <v>4516</v>
      </c>
      <c r="I1411" t="s">
        <v>74</v>
      </c>
      <c r="J1411" t="s">
        <v>1279</v>
      </c>
      <c r="K1411" t="s">
        <v>3017</v>
      </c>
      <c r="M1411" t="s">
        <v>4517</v>
      </c>
      <c r="O1411" t="s">
        <v>4518</v>
      </c>
      <c r="Q1411">
        <v>38947</v>
      </c>
      <c r="R1411" s="2" t="s">
        <v>6064</v>
      </c>
      <c r="S1411" t="s">
        <v>3013</v>
      </c>
      <c r="T1411" t="s">
        <v>3013</v>
      </c>
      <c r="W1411" t="s">
        <v>3013</v>
      </c>
    </row>
    <row r="1412" spans="1:23" x14ac:dyDescent="0.25">
      <c r="A1412" t="s">
        <v>24</v>
      </c>
      <c r="B1412">
        <v>2127</v>
      </c>
      <c r="D1412" t="s">
        <v>4519</v>
      </c>
      <c r="E1412" t="s">
        <v>890</v>
      </c>
      <c r="F1412" t="s">
        <v>4520</v>
      </c>
      <c r="G1412" t="s">
        <v>3272</v>
      </c>
      <c r="H1412" t="s">
        <v>4519</v>
      </c>
      <c r="I1412" t="s">
        <v>74</v>
      </c>
      <c r="J1412" t="s">
        <v>1279</v>
      </c>
      <c r="K1412" t="s">
        <v>3017</v>
      </c>
      <c r="M1412" t="s">
        <v>4521</v>
      </c>
      <c r="O1412" t="s">
        <v>4522</v>
      </c>
      <c r="Q1412">
        <v>38582</v>
      </c>
      <c r="R1412" s="2" t="s">
        <v>5990</v>
      </c>
      <c r="S1412" t="s">
        <v>3013</v>
      </c>
      <c r="T1412" t="s">
        <v>3013</v>
      </c>
      <c r="W1412" t="s">
        <v>3013</v>
      </c>
    </row>
    <row r="1413" spans="1:23" x14ac:dyDescent="0.25">
      <c r="A1413" t="s">
        <v>24</v>
      </c>
      <c r="B1413">
        <v>2128</v>
      </c>
      <c r="D1413" t="s">
        <v>4516</v>
      </c>
      <c r="E1413" t="s">
        <v>890</v>
      </c>
      <c r="F1413" t="s">
        <v>67</v>
      </c>
      <c r="H1413" t="s">
        <v>4516</v>
      </c>
      <c r="I1413" t="s">
        <v>74</v>
      </c>
      <c r="J1413" t="s">
        <v>1279</v>
      </c>
      <c r="K1413" t="s">
        <v>3017</v>
      </c>
      <c r="M1413" t="s">
        <v>4523</v>
      </c>
      <c r="O1413" t="s">
        <v>4524</v>
      </c>
      <c r="Q1413">
        <v>38557</v>
      </c>
      <c r="R1413" s="2" t="s">
        <v>6065</v>
      </c>
      <c r="S1413" t="s">
        <v>3013</v>
      </c>
      <c r="T1413" t="s">
        <v>3013</v>
      </c>
      <c r="W1413" t="s">
        <v>3013</v>
      </c>
    </row>
    <row r="1414" spans="1:23" x14ac:dyDescent="0.25">
      <c r="A1414" t="s">
        <v>24</v>
      </c>
      <c r="B1414">
        <v>2129</v>
      </c>
      <c r="D1414" t="s">
        <v>3953</v>
      </c>
      <c r="E1414" t="s">
        <v>1130</v>
      </c>
      <c r="F1414" t="s">
        <v>67</v>
      </c>
      <c r="H1414" t="s">
        <v>3953</v>
      </c>
      <c r="I1414" t="s">
        <v>74</v>
      </c>
      <c r="J1414" t="s">
        <v>1279</v>
      </c>
      <c r="K1414" t="s">
        <v>3017</v>
      </c>
      <c r="O1414" t="s">
        <v>4525</v>
      </c>
      <c r="S1414" t="s">
        <v>3013</v>
      </c>
      <c r="T1414" t="s">
        <v>3013</v>
      </c>
      <c r="W1414" t="s">
        <v>3013</v>
      </c>
    </row>
    <row r="1415" spans="1:23" x14ac:dyDescent="0.25">
      <c r="A1415" t="s">
        <v>24</v>
      </c>
      <c r="B1415">
        <v>2130</v>
      </c>
      <c r="D1415" t="s">
        <v>4516</v>
      </c>
      <c r="E1415" t="s">
        <v>890</v>
      </c>
      <c r="F1415" t="s">
        <v>67</v>
      </c>
      <c r="H1415" t="s">
        <v>4516</v>
      </c>
      <c r="I1415" t="s">
        <v>74</v>
      </c>
      <c r="J1415" t="s">
        <v>1279</v>
      </c>
      <c r="K1415" t="s">
        <v>3017</v>
      </c>
      <c r="M1415" t="s">
        <v>4526</v>
      </c>
      <c r="O1415" t="s">
        <v>4527</v>
      </c>
      <c r="Q1415">
        <v>38550</v>
      </c>
      <c r="R1415" s="2" t="s">
        <v>6060</v>
      </c>
      <c r="S1415" t="s">
        <v>3013</v>
      </c>
      <c r="T1415" t="s">
        <v>3013</v>
      </c>
      <c r="W1415" t="s">
        <v>3013</v>
      </c>
    </row>
    <row r="1416" spans="1:23" x14ac:dyDescent="0.25">
      <c r="A1416" t="s">
        <v>24</v>
      </c>
      <c r="B1416">
        <v>2131</v>
      </c>
      <c r="D1416" t="s">
        <v>4519</v>
      </c>
      <c r="E1416" t="s">
        <v>890</v>
      </c>
      <c r="F1416" t="s">
        <v>4520</v>
      </c>
      <c r="G1416" t="s">
        <v>3272</v>
      </c>
      <c r="H1416" t="s">
        <v>4519</v>
      </c>
      <c r="I1416" t="s">
        <v>74</v>
      </c>
      <c r="J1416" t="s">
        <v>1279</v>
      </c>
      <c r="K1416" t="s">
        <v>3017</v>
      </c>
      <c r="M1416" t="s">
        <v>4528</v>
      </c>
      <c r="O1416" t="s">
        <v>4524</v>
      </c>
      <c r="Q1416">
        <v>38550</v>
      </c>
      <c r="R1416" s="2" t="s">
        <v>6060</v>
      </c>
      <c r="S1416" t="s">
        <v>3013</v>
      </c>
      <c r="T1416" t="s">
        <v>3013</v>
      </c>
      <c r="W1416" t="s">
        <v>3013</v>
      </c>
    </row>
    <row r="1417" spans="1:23" x14ac:dyDescent="0.25">
      <c r="A1417" t="s">
        <v>24</v>
      </c>
      <c r="B1417">
        <v>2132</v>
      </c>
      <c r="D1417" t="s">
        <v>4529</v>
      </c>
      <c r="E1417" t="s">
        <v>4530</v>
      </c>
      <c r="F1417" t="s">
        <v>67</v>
      </c>
      <c r="H1417" t="s">
        <v>4529</v>
      </c>
      <c r="I1417" t="s">
        <v>74</v>
      </c>
      <c r="J1417" t="s">
        <v>1279</v>
      </c>
      <c r="K1417" t="s">
        <v>3010</v>
      </c>
      <c r="M1417" t="s">
        <v>4104</v>
      </c>
      <c r="O1417" t="s">
        <v>4235</v>
      </c>
      <c r="Q1417" t="s">
        <v>4531</v>
      </c>
      <c r="R1417" t="s">
        <v>4531</v>
      </c>
      <c r="S1417" t="s">
        <v>3119</v>
      </c>
      <c r="T1417" t="s">
        <v>3013</v>
      </c>
      <c r="W1417" t="s">
        <v>3013</v>
      </c>
    </row>
    <row r="1418" spans="1:23" x14ac:dyDescent="0.25">
      <c r="A1418" t="s">
        <v>24</v>
      </c>
      <c r="B1418">
        <v>2133</v>
      </c>
      <c r="D1418" t="s">
        <v>4187</v>
      </c>
      <c r="E1418" t="s">
        <v>218</v>
      </c>
      <c r="F1418" t="s">
        <v>67</v>
      </c>
      <c r="H1418" t="s">
        <v>4187</v>
      </c>
      <c r="I1418" t="s">
        <v>74</v>
      </c>
      <c r="J1418" t="s">
        <v>1279</v>
      </c>
      <c r="K1418" t="s">
        <v>3017</v>
      </c>
      <c r="L1418" t="s">
        <v>4097</v>
      </c>
      <c r="O1418" t="s">
        <v>3516</v>
      </c>
      <c r="Q1418">
        <v>38582</v>
      </c>
      <c r="R1418" s="2" t="s">
        <v>5990</v>
      </c>
      <c r="S1418" t="s">
        <v>3013</v>
      </c>
      <c r="T1418" t="s">
        <v>3013</v>
      </c>
      <c r="W1418" t="s">
        <v>3013</v>
      </c>
    </row>
    <row r="1419" spans="1:23" x14ac:dyDescent="0.25">
      <c r="A1419" t="s">
        <v>24</v>
      </c>
      <c r="B1419">
        <v>2134</v>
      </c>
      <c r="D1419" t="s">
        <v>4516</v>
      </c>
      <c r="E1419" t="s">
        <v>890</v>
      </c>
      <c r="F1419" t="s">
        <v>67</v>
      </c>
      <c r="H1419" t="s">
        <v>4516</v>
      </c>
      <c r="I1419" t="s">
        <v>74</v>
      </c>
      <c r="J1419" t="s">
        <v>1279</v>
      </c>
      <c r="K1419" t="s">
        <v>3017</v>
      </c>
      <c r="M1419" t="s">
        <v>4532</v>
      </c>
      <c r="O1419" t="s">
        <v>4533</v>
      </c>
      <c r="Q1419">
        <v>38972</v>
      </c>
      <c r="R1419" s="2" t="s">
        <v>6014</v>
      </c>
      <c r="S1419" t="s">
        <v>3013</v>
      </c>
      <c r="T1419" t="s">
        <v>3013</v>
      </c>
      <c r="W1419" t="s">
        <v>3013</v>
      </c>
    </row>
    <row r="1420" spans="1:23" x14ac:dyDescent="0.25">
      <c r="A1420" t="s">
        <v>24</v>
      </c>
      <c r="B1420">
        <v>2135</v>
      </c>
      <c r="D1420" t="s">
        <v>3263</v>
      </c>
      <c r="E1420" t="s">
        <v>890</v>
      </c>
      <c r="F1420" t="s">
        <v>3264</v>
      </c>
      <c r="G1420" t="s">
        <v>3265</v>
      </c>
      <c r="H1420" t="s">
        <v>3263</v>
      </c>
      <c r="I1420" t="s">
        <v>74</v>
      </c>
      <c r="J1420" t="s">
        <v>1279</v>
      </c>
      <c r="K1420" t="s">
        <v>3010</v>
      </c>
      <c r="M1420" t="s">
        <v>4175</v>
      </c>
      <c r="Q1420">
        <v>38161</v>
      </c>
      <c r="R1420" s="2" t="s">
        <v>6024</v>
      </c>
      <c r="S1420" t="s">
        <v>3189</v>
      </c>
      <c r="T1420" t="s">
        <v>3013</v>
      </c>
      <c r="W1420" t="s">
        <v>3013</v>
      </c>
    </row>
    <row r="1421" spans="1:23" x14ac:dyDescent="0.25">
      <c r="A1421" t="s">
        <v>24</v>
      </c>
      <c r="B1421">
        <v>2136</v>
      </c>
      <c r="D1421" t="s">
        <v>4420</v>
      </c>
      <c r="E1421" t="s">
        <v>1710</v>
      </c>
      <c r="F1421" t="s">
        <v>67</v>
      </c>
      <c r="H1421" t="s">
        <v>4420</v>
      </c>
      <c r="I1421" t="s">
        <v>74</v>
      </c>
      <c r="J1421" t="s">
        <v>1279</v>
      </c>
      <c r="K1421" t="s">
        <v>3017</v>
      </c>
      <c r="M1421" t="s">
        <v>4534</v>
      </c>
      <c r="O1421" t="s">
        <v>4535</v>
      </c>
      <c r="Q1421">
        <v>38972</v>
      </c>
      <c r="R1421" s="2" t="s">
        <v>6014</v>
      </c>
      <c r="S1421" t="s">
        <v>3013</v>
      </c>
      <c r="T1421" t="s">
        <v>3013</v>
      </c>
      <c r="W1421" t="s">
        <v>3013</v>
      </c>
    </row>
    <row r="1422" spans="1:23" x14ac:dyDescent="0.25">
      <c r="A1422" t="s">
        <v>24</v>
      </c>
      <c r="B1422">
        <v>2137</v>
      </c>
      <c r="D1422" t="s">
        <v>4536</v>
      </c>
      <c r="E1422" t="s">
        <v>1710</v>
      </c>
      <c r="F1422" t="s">
        <v>3967</v>
      </c>
      <c r="G1422" t="s">
        <v>89</v>
      </c>
      <c r="H1422" t="s">
        <v>4536</v>
      </c>
      <c r="I1422" t="s">
        <v>74</v>
      </c>
      <c r="J1422" t="s">
        <v>1279</v>
      </c>
      <c r="K1422" t="s">
        <v>3010</v>
      </c>
      <c r="M1422" t="s">
        <v>4104</v>
      </c>
      <c r="O1422" t="s">
        <v>4537</v>
      </c>
      <c r="Q1422">
        <v>38159</v>
      </c>
      <c r="R1422" s="2" t="s">
        <v>6018</v>
      </c>
      <c r="S1422" t="s">
        <v>3119</v>
      </c>
      <c r="T1422" t="s">
        <v>3013</v>
      </c>
      <c r="W1422" t="s">
        <v>3013</v>
      </c>
    </row>
    <row r="1423" spans="1:23" x14ac:dyDescent="0.25">
      <c r="A1423" t="s">
        <v>24</v>
      </c>
      <c r="B1423">
        <v>2138</v>
      </c>
      <c r="D1423" t="s">
        <v>3953</v>
      </c>
      <c r="E1423" t="s">
        <v>1130</v>
      </c>
      <c r="F1423" t="s">
        <v>67</v>
      </c>
      <c r="H1423" t="s">
        <v>3953</v>
      </c>
      <c r="I1423" t="s">
        <v>74</v>
      </c>
      <c r="J1423" t="s">
        <v>1279</v>
      </c>
      <c r="K1423" t="s">
        <v>3017</v>
      </c>
      <c r="M1423" t="s">
        <v>4538</v>
      </c>
      <c r="O1423" t="s">
        <v>4539</v>
      </c>
      <c r="Q1423">
        <v>38583</v>
      </c>
      <c r="R1423" s="2" t="s">
        <v>6061</v>
      </c>
      <c r="S1423" t="s">
        <v>3013</v>
      </c>
      <c r="T1423" t="s">
        <v>3013</v>
      </c>
      <c r="W1423" t="s">
        <v>3013</v>
      </c>
    </row>
    <row r="1424" spans="1:23" x14ac:dyDescent="0.25">
      <c r="A1424" t="s">
        <v>24</v>
      </c>
      <c r="B1424">
        <v>2139</v>
      </c>
      <c r="D1424" t="s">
        <v>4540</v>
      </c>
      <c r="E1424" t="s">
        <v>4541</v>
      </c>
      <c r="F1424" t="s">
        <v>4216</v>
      </c>
      <c r="G1424" t="s">
        <v>2389</v>
      </c>
      <c r="H1424" t="s">
        <v>4540</v>
      </c>
      <c r="I1424" t="s">
        <v>74</v>
      </c>
      <c r="J1424" t="s">
        <v>1279</v>
      </c>
      <c r="K1424" t="s">
        <v>3017</v>
      </c>
      <c r="M1424" t="s">
        <v>4466</v>
      </c>
      <c r="O1424" t="s">
        <v>4188</v>
      </c>
      <c r="Q1424">
        <v>38971</v>
      </c>
      <c r="R1424" s="2" t="s">
        <v>6008</v>
      </c>
      <c r="S1424" t="s">
        <v>3013</v>
      </c>
      <c r="T1424" t="s">
        <v>3013</v>
      </c>
      <c r="W1424" t="s">
        <v>3013</v>
      </c>
    </row>
    <row r="1425" spans="1:24" x14ac:dyDescent="0.25">
      <c r="A1425" t="s">
        <v>24</v>
      </c>
      <c r="B1425">
        <v>2140</v>
      </c>
      <c r="D1425" t="s">
        <v>4217</v>
      </c>
      <c r="E1425" t="s">
        <v>2052</v>
      </c>
      <c r="F1425" t="s">
        <v>67</v>
      </c>
      <c r="H1425" t="s">
        <v>4217</v>
      </c>
      <c r="I1425" t="s">
        <v>74</v>
      </c>
      <c r="J1425" t="s">
        <v>1279</v>
      </c>
      <c r="K1425" t="s">
        <v>3010</v>
      </c>
      <c r="M1425" t="s">
        <v>4510</v>
      </c>
      <c r="Q1425">
        <v>38108</v>
      </c>
      <c r="R1425" s="2" t="s">
        <v>6066</v>
      </c>
      <c r="S1425" t="s">
        <v>3013</v>
      </c>
      <c r="T1425" t="s">
        <v>3013</v>
      </c>
      <c r="W1425" t="s">
        <v>3013</v>
      </c>
    </row>
    <row r="1426" spans="1:24" x14ac:dyDescent="0.25">
      <c r="A1426" t="s">
        <v>24</v>
      </c>
      <c r="B1426">
        <v>2141</v>
      </c>
      <c r="D1426" t="s">
        <v>4215</v>
      </c>
      <c r="E1426" t="s">
        <v>2052</v>
      </c>
      <c r="F1426" t="s">
        <v>4216</v>
      </c>
      <c r="G1426" t="s">
        <v>2389</v>
      </c>
      <c r="H1426" t="s">
        <v>4215</v>
      </c>
      <c r="I1426" t="s">
        <v>74</v>
      </c>
      <c r="J1426" t="s">
        <v>1279</v>
      </c>
      <c r="K1426" t="s">
        <v>3010</v>
      </c>
      <c r="M1426" t="s">
        <v>4196</v>
      </c>
      <c r="O1426" t="s">
        <v>4197</v>
      </c>
      <c r="Q1426">
        <v>38890</v>
      </c>
      <c r="R1426" s="2" t="s">
        <v>6067</v>
      </c>
      <c r="S1426" t="s">
        <v>3013</v>
      </c>
      <c r="T1426" t="s">
        <v>3013</v>
      </c>
      <c r="W1426" t="s">
        <v>3013</v>
      </c>
    </row>
    <row r="1427" spans="1:24" x14ac:dyDescent="0.25">
      <c r="A1427" t="s">
        <v>24</v>
      </c>
      <c r="B1427">
        <v>2142</v>
      </c>
      <c r="D1427" t="s">
        <v>4542</v>
      </c>
      <c r="E1427" t="s">
        <v>4543</v>
      </c>
      <c r="F1427" t="s">
        <v>2503</v>
      </c>
      <c r="G1427" t="s">
        <v>2389</v>
      </c>
      <c r="H1427" t="s">
        <v>4542</v>
      </c>
      <c r="I1427" t="s">
        <v>74</v>
      </c>
      <c r="J1427" t="s">
        <v>1279</v>
      </c>
      <c r="K1427" t="s">
        <v>3017</v>
      </c>
      <c r="M1427" t="s">
        <v>4494</v>
      </c>
      <c r="Q1427" t="s">
        <v>4544</v>
      </c>
      <c r="R1427" t="s">
        <v>4544</v>
      </c>
      <c r="S1427" t="s">
        <v>3013</v>
      </c>
      <c r="T1427" t="s">
        <v>3013</v>
      </c>
      <c r="W1427" t="s">
        <v>3013</v>
      </c>
    </row>
    <row r="1428" spans="1:24" x14ac:dyDescent="0.25">
      <c r="A1428" t="s">
        <v>24</v>
      </c>
      <c r="B1428">
        <v>2143</v>
      </c>
      <c r="D1428" t="s">
        <v>4426</v>
      </c>
      <c r="E1428" t="s">
        <v>818</v>
      </c>
      <c r="F1428" t="s">
        <v>4427</v>
      </c>
      <c r="G1428" t="s">
        <v>4428</v>
      </c>
      <c r="H1428" t="s">
        <v>4545</v>
      </c>
      <c r="I1428" t="s">
        <v>74</v>
      </c>
      <c r="J1428" t="s">
        <v>1279</v>
      </c>
      <c r="K1428" t="s">
        <v>3017</v>
      </c>
      <c r="M1428" t="s">
        <v>4546</v>
      </c>
      <c r="Q1428">
        <v>38583</v>
      </c>
      <c r="R1428" s="2" t="s">
        <v>6061</v>
      </c>
      <c r="S1428" t="s">
        <v>3013</v>
      </c>
      <c r="T1428" t="s">
        <v>3013</v>
      </c>
      <c r="U1428" t="s">
        <v>3020</v>
      </c>
      <c r="W1428" t="s">
        <v>3013</v>
      </c>
      <c r="X1428" t="s">
        <v>4547</v>
      </c>
    </row>
    <row r="1429" spans="1:24" x14ac:dyDescent="0.25">
      <c r="A1429" t="s">
        <v>24</v>
      </c>
      <c r="B1429">
        <v>2144</v>
      </c>
      <c r="D1429" t="s">
        <v>4426</v>
      </c>
      <c r="E1429" t="s">
        <v>818</v>
      </c>
      <c r="F1429" t="s">
        <v>4427</v>
      </c>
      <c r="G1429" t="s">
        <v>4428</v>
      </c>
      <c r="H1429" t="s">
        <v>4548</v>
      </c>
      <c r="I1429" t="s">
        <v>74</v>
      </c>
      <c r="J1429" t="s">
        <v>1279</v>
      </c>
      <c r="K1429" t="s">
        <v>3017</v>
      </c>
      <c r="M1429" t="s">
        <v>4549</v>
      </c>
      <c r="O1429" t="s">
        <v>2226</v>
      </c>
      <c r="Q1429">
        <v>38963</v>
      </c>
      <c r="R1429" s="2" t="s">
        <v>6007</v>
      </c>
      <c r="S1429" t="s">
        <v>3013</v>
      </c>
      <c r="T1429" t="s">
        <v>3013</v>
      </c>
      <c r="U1429" t="s">
        <v>3020</v>
      </c>
      <c r="W1429" t="s">
        <v>3013</v>
      </c>
    </row>
    <row r="1430" spans="1:24" x14ac:dyDescent="0.25">
      <c r="A1430" t="s">
        <v>24</v>
      </c>
      <c r="B1430">
        <v>2145</v>
      </c>
      <c r="D1430" t="s">
        <v>4056</v>
      </c>
      <c r="E1430" t="s">
        <v>818</v>
      </c>
      <c r="F1430" t="s">
        <v>4057</v>
      </c>
      <c r="G1430" t="s">
        <v>837</v>
      </c>
      <c r="H1430" t="s">
        <v>4033</v>
      </c>
      <c r="I1430" t="s">
        <v>74</v>
      </c>
      <c r="J1430" t="s">
        <v>1279</v>
      </c>
      <c r="K1430" t="s">
        <v>3017</v>
      </c>
      <c r="L1430" t="s">
        <v>4097</v>
      </c>
      <c r="O1430" t="s">
        <v>4430</v>
      </c>
      <c r="Q1430">
        <v>38582</v>
      </c>
      <c r="R1430" s="2" t="s">
        <v>5990</v>
      </c>
      <c r="S1430" t="s">
        <v>3013</v>
      </c>
      <c r="T1430" t="s">
        <v>3013</v>
      </c>
      <c r="U1430" t="s">
        <v>3020</v>
      </c>
      <c r="W1430" t="s">
        <v>3013</v>
      </c>
    </row>
    <row r="1431" spans="1:24" x14ac:dyDescent="0.25">
      <c r="A1431" t="s">
        <v>24</v>
      </c>
      <c r="B1431">
        <v>2146</v>
      </c>
      <c r="D1431" t="s">
        <v>3495</v>
      </c>
      <c r="E1431" t="s">
        <v>818</v>
      </c>
      <c r="F1431" t="s">
        <v>1619</v>
      </c>
      <c r="G1431" t="s">
        <v>3496</v>
      </c>
      <c r="H1431" t="s">
        <v>4550</v>
      </c>
      <c r="I1431" t="s">
        <v>74</v>
      </c>
      <c r="J1431" t="s">
        <v>1279</v>
      </c>
      <c r="K1431" t="s">
        <v>3010</v>
      </c>
      <c r="M1431" t="s">
        <v>4551</v>
      </c>
      <c r="O1431" t="s">
        <v>4552</v>
      </c>
      <c r="S1431" t="s">
        <v>3013</v>
      </c>
      <c r="T1431" t="s">
        <v>3013</v>
      </c>
      <c r="U1431" t="s">
        <v>3020</v>
      </c>
      <c r="W1431" t="s">
        <v>3013</v>
      </c>
    </row>
    <row r="1432" spans="1:24" x14ac:dyDescent="0.25">
      <c r="A1432" t="s">
        <v>24</v>
      </c>
      <c r="B1432">
        <v>2147</v>
      </c>
      <c r="D1432" t="s">
        <v>4426</v>
      </c>
      <c r="E1432" t="s">
        <v>818</v>
      </c>
      <c r="F1432" t="s">
        <v>4427</v>
      </c>
      <c r="G1432" t="s">
        <v>4428</v>
      </c>
      <c r="H1432" t="s">
        <v>4033</v>
      </c>
      <c r="I1432" t="s">
        <v>74</v>
      </c>
      <c r="J1432" t="s">
        <v>1279</v>
      </c>
      <c r="K1432" t="s">
        <v>3017</v>
      </c>
      <c r="M1432" t="s">
        <v>4553</v>
      </c>
      <c r="Q1432">
        <v>38508</v>
      </c>
      <c r="R1432" s="2" t="s">
        <v>6058</v>
      </c>
      <c r="S1432" t="s">
        <v>3013</v>
      </c>
      <c r="T1432" t="s">
        <v>3013</v>
      </c>
      <c r="U1432" t="s">
        <v>3020</v>
      </c>
      <c r="W1432" t="s">
        <v>3013</v>
      </c>
      <c r="X1432" t="s">
        <v>4554</v>
      </c>
    </row>
    <row r="1433" spans="1:24" x14ac:dyDescent="0.25">
      <c r="A1433" t="s">
        <v>24</v>
      </c>
      <c r="B1433">
        <v>2148</v>
      </c>
      <c r="D1433" t="s">
        <v>4555</v>
      </c>
      <c r="E1433" t="s">
        <v>818</v>
      </c>
      <c r="F1433" t="s">
        <v>2503</v>
      </c>
      <c r="G1433" t="s">
        <v>2389</v>
      </c>
      <c r="H1433" t="s">
        <v>4555</v>
      </c>
      <c r="I1433" t="s">
        <v>74</v>
      </c>
      <c r="J1433" t="s">
        <v>1279</v>
      </c>
      <c r="K1433" t="s">
        <v>3017</v>
      </c>
      <c r="S1433" t="s">
        <v>3013</v>
      </c>
      <c r="T1433" t="s">
        <v>3013</v>
      </c>
      <c r="W1433" t="s">
        <v>3013</v>
      </c>
    </row>
    <row r="1434" spans="1:24" x14ac:dyDescent="0.25">
      <c r="A1434" t="s">
        <v>24</v>
      </c>
      <c r="B1434">
        <v>2149</v>
      </c>
      <c r="D1434" t="s">
        <v>4556</v>
      </c>
      <c r="E1434" t="s">
        <v>4557</v>
      </c>
      <c r="F1434" t="s">
        <v>67</v>
      </c>
      <c r="H1434" t="s">
        <v>4556</v>
      </c>
      <c r="I1434" t="s">
        <v>74</v>
      </c>
      <c r="J1434" t="s">
        <v>1279</v>
      </c>
      <c r="K1434" t="s">
        <v>3010</v>
      </c>
      <c r="S1434" t="s">
        <v>3013</v>
      </c>
      <c r="T1434" t="s">
        <v>3013</v>
      </c>
      <c r="W1434" t="s">
        <v>3013</v>
      </c>
    </row>
    <row r="1435" spans="1:24" x14ac:dyDescent="0.25">
      <c r="A1435" t="s">
        <v>24</v>
      </c>
      <c r="B1435">
        <v>2150</v>
      </c>
      <c r="D1435" t="s">
        <v>4558</v>
      </c>
      <c r="E1435" t="s">
        <v>4559</v>
      </c>
      <c r="F1435" t="s">
        <v>4281</v>
      </c>
      <c r="G1435" t="s">
        <v>4282</v>
      </c>
      <c r="H1435" t="s">
        <v>4558</v>
      </c>
      <c r="I1435" t="s">
        <v>74</v>
      </c>
      <c r="J1435" t="s">
        <v>1279</v>
      </c>
      <c r="K1435" t="s">
        <v>3010</v>
      </c>
      <c r="L1435" t="s">
        <v>4191</v>
      </c>
      <c r="M1435" t="s">
        <v>4560</v>
      </c>
      <c r="O1435" t="s">
        <v>4561</v>
      </c>
      <c r="Q1435">
        <v>38161</v>
      </c>
      <c r="R1435" s="2" t="s">
        <v>6024</v>
      </c>
      <c r="S1435" t="s">
        <v>3013</v>
      </c>
      <c r="T1435" t="s">
        <v>3013</v>
      </c>
      <c r="W1435" t="s">
        <v>3013</v>
      </c>
    </row>
    <row r="1436" spans="1:24" x14ac:dyDescent="0.25">
      <c r="A1436" t="s">
        <v>24</v>
      </c>
      <c r="B1436">
        <v>2151</v>
      </c>
      <c r="D1436" t="s">
        <v>4562</v>
      </c>
      <c r="E1436" t="s">
        <v>818</v>
      </c>
      <c r="F1436" t="s">
        <v>4563</v>
      </c>
      <c r="G1436" t="s">
        <v>2389</v>
      </c>
      <c r="H1436" t="s">
        <v>4562</v>
      </c>
      <c r="I1436" t="s">
        <v>74</v>
      </c>
      <c r="J1436" t="s">
        <v>1279</v>
      </c>
      <c r="K1436" t="s">
        <v>3017</v>
      </c>
      <c r="M1436" t="s">
        <v>4564</v>
      </c>
      <c r="Q1436">
        <v>38550</v>
      </c>
      <c r="R1436" s="2" t="s">
        <v>6060</v>
      </c>
      <c r="S1436" t="s">
        <v>3013</v>
      </c>
      <c r="T1436" t="s">
        <v>3013</v>
      </c>
      <c r="W1436" t="s">
        <v>3013</v>
      </c>
    </row>
    <row r="1437" spans="1:24" x14ac:dyDescent="0.25">
      <c r="A1437" t="s">
        <v>24</v>
      </c>
      <c r="B1437">
        <v>2152</v>
      </c>
      <c r="D1437" t="s">
        <v>4033</v>
      </c>
      <c r="E1437" t="s">
        <v>818</v>
      </c>
      <c r="F1437" t="s">
        <v>67</v>
      </c>
      <c r="H1437" t="s">
        <v>4033</v>
      </c>
      <c r="I1437" t="s">
        <v>74</v>
      </c>
      <c r="J1437" t="s">
        <v>1279</v>
      </c>
      <c r="K1437" t="s">
        <v>3017</v>
      </c>
      <c r="M1437" t="s">
        <v>4565</v>
      </c>
      <c r="Q1437">
        <v>38971</v>
      </c>
      <c r="R1437" s="2" t="s">
        <v>6008</v>
      </c>
      <c r="S1437" t="s">
        <v>3013</v>
      </c>
      <c r="T1437" t="s">
        <v>3013</v>
      </c>
      <c r="W1437" t="s">
        <v>3013</v>
      </c>
    </row>
    <row r="1438" spans="1:24" x14ac:dyDescent="0.25">
      <c r="A1438" t="s">
        <v>24</v>
      </c>
      <c r="B1438">
        <v>2153</v>
      </c>
      <c r="D1438" t="s">
        <v>4566</v>
      </c>
      <c r="E1438" t="s">
        <v>818</v>
      </c>
      <c r="F1438" t="s">
        <v>2523</v>
      </c>
      <c r="G1438" t="s">
        <v>46</v>
      </c>
      <c r="H1438" t="s">
        <v>4033</v>
      </c>
      <c r="I1438" t="s">
        <v>74</v>
      </c>
      <c r="J1438" t="s">
        <v>1279</v>
      </c>
      <c r="K1438" t="s">
        <v>3017</v>
      </c>
      <c r="M1438" t="s">
        <v>4528</v>
      </c>
      <c r="Q1438">
        <v>38550</v>
      </c>
      <c r="R1438" s="2" t="s">
        <v>6060</v>
      </c>
      <c r="S1438" t="s">
        <v>3013</v>
      </c>
      <c r="T1438" t="s">
        <v>3013</v>
      </c>
      <c r="U1438" t="s">
        <v>3020</v>
      </c>
      <c r="W1438" t="s">
        <v>3013</v>
      </c>
    </row>
    <row r="1439" spans="1:24" x14ac:dyDescent="0.25">
      <c r="A1439" t="s">
        <v>24</v>
      </c>
      <c r="B1439">
        <v>2154</v>
      </c>
      <c r="D1439" t="s">
        <v>4562</v>
      </c>
      <c r="E1439" t="s">
        <v>818</v>
      </c>
      <c r="F1439" t="s">
        <v>4563</v>
      </c>
      <c r="G1439" t="s">
        <v>2389</v>
      </c>
      <c r="H1439" t="s">
        <v>4562</v>
      </c>
      <c r="I1439" t="s">
        <v>74</v>
      </c>
      <c r="J1439" t="s">
        <v>1279</v>
      </c>
      <c r="K1439" t="s">
        <v>3017</v>
      </c>
      <c r="M1439" t="s">
        <v>4567</v>
      </c>
      <c r="Q1439">
        <v>38557</v>
      </c>
      <c r="R1439" s="2" t="s">
        <v>6065</v>
      </c>
      <c r="S1439" t="s">
        <v>3013</v>
      </c>
      <c r="T1439" t="s">
        <v>3013</v>
      </c>
      <c r="W1439" t="s">
        <v>3013</v>
      </c>
    </row>
    <row r="1440" spans="1:24" x14ac:dyDescent="0.25">
      <c r="A1440" t="s">
        <v>24</v>
      </c>
      <c r="B1440">
        <v>2155</v>
      </c>
      <c r="D1440" t="s">
        <v>4568</v>
      </c>
      <c r="E1440" t="s">
        <v>890</v>
      </c>
      <c r="F1440" t="s">
        <v>4569</v>
      </c>
      <c r="G1440" t="s">
        <v>4460</v>
      </c>
      <c r="H1440" t="s">
        <v>4568</v>
      </c>
      <c r="I1440" t="s">
        <v>74</v>
      </c>
      <c r="J1440" t="s">
        <v>1279</v>
      </c>
      <c r="K1440" t="s">
        <v>3017</v>
      </c>
      <c r="M1440" t="s">
        <v>4570</v>
      </c>
      <c r="Q1440">
        <v>38507</v>
      </c>
      <c r="R1440" s="2" t="s">
        <v>6009</v>
      </c>
      <c r="S1440" t="s">
        <v>3013</v>
      </c>
      <c r="T1440" t="s">
        <v>3013</v>
      </c>
      <c r="W1440" t="s">
        <v>3013</v>
      </c>
      <c r="X1440" t="s">
        <v>6068</v>
      </c>
    </row>
    <row r="1441" spans="1:24" x14ac:dyDescent="0.25">
      <c r="A1441" t="s">
        <v>24</v>
      </c>
      <c r="B1441">
        <v>2156</v>
      </c>
      <c r="D1441" t="s">
        <v>4571</v>
      </c>
      <c r="E1441" t="s">
        <v>4572</v>
      </c>
      <c r="F1441" t="s">
        <v>67</v>
      </c>
      <c r="H1441" t="s">
        <v>4571</v>
      </c>
      <c r="I1441" t="s">
        <v>74</v>
      </c>
      <c r="J1441" t="s">
        <v>1279</v>
      </c>
      <c r="K1441" t="s">
        <v>3017</v>
      </c>
      <c r="M1441" t="s">
        <v>4565</v>
      </c>
      <c r="Q1441">
        <v>38971</v>
      </c>
      <c r="R1441" s="2" t="s">
        <v>6008</v>
      </c>
      <c r="S1441" t="s">
        <v>3013</v>
      </c>
      <c r="T1441" t="s">
        <v>3013</v>
      </c>
      <c r="W1441" t="s">
        <v>3013</v>
      </c>
    </row>
    <row r="1442" spans="1:24" x14ac:dyDescent="0.25">
      <c r="A1442" t="s">
        <v>24</v>
      </c>
      <c r="B1442">
        <v>2157</v>
      </c>
      <c r="D1442" t="s">
        <v>4189</v>
      </c>
      <c r="E1442" t="s">
        <v>4190</v>
      </c>
      <c r="F1442" t="s">
        <v>67</v>
      </c>
      <c r="H1442" t="s">
        <v>4189</v>
      </c>
      <c r="I1442" t="s">
        <v>74</v>
      </c>
      <c r="J1442" t="s">
        <v>1279</v>
      </c>
      <c r="K1442" t="s">
        <v>3017</v>
      </c>
      <c r="M1442" t="s">
        <v>4573</v>
      </c>
      <c r="O1442" t="s">
        <v>4574</v>
      </c>
      <c r="Q1442">
        <v>38970</v>
      </c>
      <c r="R1442" s="2" t="s">
        <v>6012</v>
      </c>
      <c r="S1442" t="s">
        <v>3013</v>
      </c>
      <c r="T1442" t="s">
        <v>3013</v>
      </c>
      <c r="W1442" t="s">
        <v>3013</v>
      </c>
    </row>
    <row r="1443" spans="1:24" x14ac:dyDescent="0.25">
      <c r="A1443" t="s">
        <v>24</v>
      </c>
      <c r="B1443">
        <v>2158</v>
      </c>
      <c r="D1443" t="s">
        <v>4575</v>
      </c>
      <c r="E1443" t="s">
        <v>4576</v>
      </c>
      <c r="F1443" t="s">
        <v>4577</v>
      </c>
      <c r="G1443" t="s">
        <v>4578</v>
      </c>
      <c r="H1443" t="s">
        <v>4575</v>
      </c>
      <c r="I1443" t="s">
        <v>74</v>
      </c>
      <c r="J1443" t="s">
        <v>1279</v>
      </c>
      <c r="K1443" t="s">
        <v>3017</v>
      </c>
      <c r="M1443" t="s">
        <v>4579</v>
      </c>
      <c r="Q1443">
        <v>38971</v>
      </c>
      <c r="R1443" s="2" t="s">
        <v>6008</v>
      </c>
      <c r="S1443" t="s">
        <v>3013</v>
      </c>
      <c r="T1443" t="s">
        <v>3013</v>
      </c>
      <c r="W1443" t="s">
        <v>3013</v>
      </c>
    </row>
    <row r="1444" spans="1:24" x14ac:dyDescent="0.25">
      <c r="A1444" t="s">
        <v>24</v>
      </c>
      <c r="B1444">
        <v>2159</v>
      </c>
      <c r="D1444" t="s">
        <v>4293</v>
      </c>
      <c r="E1444" t="s">
        <v>4294</v>
      </c>
      <c r="F1444" t="s">
        <v>67</v>
      </c>
      <c r="H1444" t="s">
        <v>4293</v>
      </c>
      <c r="I1444" t="s">
        <v>74</v>
      </c>
      <c r="J1444" t="s">
        <v>1279</v>
      </c>
      <c r="K1444" t="s">
        <v>3017</v>
      </c>
      <c r="L1444" t="s">
        <v>4097</v>
      </c>
      <c r="O1444" t="s">
        <v>4580</v>
      </c>
      <c r="Q1444">
        <v>38582</v>
      </c>
      <c r="R1444" s="2" t="s">
        <v>5990</v>
      </c>
      <c r="S1444" t="s">
        <v>3013</v>
      </c>
      <c r="T1444" t="s">
        <v>3013</v>
      </c>
      <c r="W1444" t="s">
        <v>3013</v>
      </c>
    </row>
    <row r="1445" spans="1:24" x14ac:dyDescent="0.25">
      <c r="A1445" t="s">
        <v>24</v>
      </c>
      <c r="B1445">
        <v>2160</v>
      </c>
      <c r="D1445" t="s">
        <v>4581</v>
      </c>
      <c r="E1445" t="s">
        <v>4582</v>
      </c>
      <c r="F1445" t="s">
        <v>2273</v>
      </c>
      <c r="G1445" t="s">
        <v>2274</v>
      </c>
      <c r="H1445" t="s">
        <v>4581</v>
      </c>
      <c r="I1445" t="s">
        <v>74</v>
      </c>
      <c r="J1445" t="s">
        <v>1279</v>
      </c>
      <c r="K1445" t="s">
        <v>3017</v>
      </c>
      <c r="M1445" t="s">
        <v>4507</v>
      </c>
      <c r="Q1445">
        <v>38963</v>
      </c>
      <c r="R1445" s="2" t="s">
        <v>6007</v>
      </c>
      <c r="S1445" t="s">
        <v>3013</v>
      </c>
      <c r="T1445" t="s">
        <v>3013</v>
      </c>
      <c r="W1445" t="s">
        <v>3013</v>
      </c>
      <c r="X1445" t="s">
        <v>6069</v>
      </c>
    </row>
    <row r="1446" spans="1:24" x14ac:dyDescent="0.25">
      <c r="A1446" t="s">
        <v>24</v>
      </c>
      <c r="B1446">
        <v>2161</v>
      </c>
      <c r="D1446" t="s">
        <v>4583</v>
      </c>
      <c r="E1446" t="s">
        <v>4584</v>
      </c>
      <c r="F1446" t="s">
        <v>67</v>
      </c>
      <c r="H1446" t="s">
        <v>4583</v>
      </c>
      <c r="I1446" t="s">
        <v>74</v>
      </c>
      <c r="J1446" t="s">
        <v>1279</v>
      </c>
      <c r="K1446" t="s">
        <v>3017</v>
      </c>
      <c r="M1446" t="s">
        <v>4585</v>
      </c>
      <c r="Q1446">
        <v>38508</v>
      </c>
      <c r="R1446" s="2" t="s">
        <v>6058</v>
      </c>
      <c r="S1446" t="s">
        <v>3013</v>
      </c>
      <c r="T1446" t="s">
        <v>3013</v>
      </c>
      <c r="W1446" t="s">
        <v>3013</v>
      </c>
      <c r="X1446" t="s">
        <v>4586</v>
      </c>
    </row>
    <row r="1447" spans="1:24" x14ac:dyDescent="0.25">
      <c r="A1447" t="s">
        <v>24</v>
      </c>
      <c r="B1447">
        <v>2162</v>
      </c>
      <c r="D1447" t="s">
        <v>4587</v>
      </c>
      <c r="E1447" t="s">
        <v>4588</v>
      </c>
      <c r="F1447" t="s">
        <v>4589</v>
      </c>
      <c r="G1447" t="s">
        <v>4590</v>
      </c>
      <c r="H1447" t="s">
        <v>4587</v>
      </c>
      <c r="I1447" t="s">
        <v>74</v>
      </c>
      <c r="J1447" t="s">
        <v>1279</v>
      </c>
      <c r="K1447" t="s">
        <v>3010</v>
      </c>
      <c r="S1447" t="s">
        <v>3189</v>
      </c>
      <c r="T1447" t="s">
        <v>3013</v>
      </c>
      <c r="W1447" t="s">
        <v>3013</v>
      </c>
    </row>
    <row r="1448" spans="1:24" x14ac:dyDescent="0.25">
      <c r="A1448" t="s">
        <v>24</v>
      </c>
      <c r="B1448">
        <v>2163</v>
      </c>
      <c r="D1448" t="s">
        <v>4587</v>
      </c>
      <c r="E1448" t="s">
        <v>4588</v>
      </c>
      <c r="F1448" t="s">
        <v>4589</v>
      </c>
      <c r="G1448" t="s">
        <v>4590</v>
      </c>
      <c r="H1448" t="s">
        <v>4587</v>
      </c>
      <c r="I1448" t="s">
        <v>74</v>
      </c>
      <c r="J1448" t="s">
        <v>1279</v>
      </c>
      <c r="K1448" t="s">
        <v>3017</v>
      </c>
      <c r="M1448" t="s">
        <v>4083</v>
      </c>
      <c r="O1448" t="s">
        <v>4419</v>
      </c>
      <c r="Q1448">
        <v>38971</v>
      </c>
      <c r="R1448" s="2" t="s">
        <v>6008</v>
      </c>
      <c r="S1448" t="s">
        <v>3013</v>
      </c>
      <c r="T1448" t="s">
        <v>3013</v>
      </c>
      <c r="W1448" t="s">
        <v>3013</v>
      </c>
      <c r="X1448" t="s">
        <v>4591</v>
      </c>
    </row>
    <row r="1449" spans="1:24" x14ac:dyDescent="0.25">
      <c r="A1449" t="s">
        <v>24</v>
      </c>
      <c r="B1449">
        <v>2164</v>
      </c>
      <c r="D1449" t="s">
        <v>4592</v>
      </c>
      <c r="E1449" t="s">
        <v>3347</v>
      </c>
      <c r="F1449" t="s">
        <v>3344</v>
      </c>
      <c r="G1449" t="s">
        <v>4593</v>
      </c>
      <c r="H1449" t="s">
        <v>4592</v>
      </c>
      <c r="I1449" t="s">
        <v>74</v>
      </c>
      <c r="J1449" t="s">
        <v>1279</v>
      </c>
      <c r="K1449" t="s">
        <v>3010</v>
      </c>
      <c r="M1449" t="s">
        <v>4594</v>
      </c>
      <c r="O1449" t="s">
        <v>4235</v>
      </c>
      <c r="Q1449">
        <v>38158</v>
      </c>
      <c r="R1449" s="2" t="s">
        <v>6025</v>
      </c>
      <c r="S1449" t="s">
        <v>3013</v>
      </c>
      <c r="T1449" t="s">
        <v>3013</v>
      </c>
      <c r="W1449" t="s">
        <v>3013</v>
      </c>
    </row>
    <row r="1450" spans="1:24" x14ac:dyDescent="0.25">
      <c r="A1450" t="s">
        <v>24</v>
      </c>
      <c r="B1450">
        <v>2165</v>
      </c>
      <c r="D1450" t="s">
        <v>4595</v>
      </c>
      <c r="E1450" t="s">
        <v>4596</v>
      </c>
      <c r="F1450" t="s">
        <v>2326</v>
      </c>
      <c r="G1450" t="s">
        <v>4597</v>
      </c>
      <c r="H1450" t="s">
        <v>4595</v>
      </c>
      <c r="I1450" t="s">
        <v>74</v>
      </c>
      <c r="J1450" t="s">
        <v>1279</v>
      </c>
      <c r="K1450" t="s">
        <v>3017</v>
      </c>
      <c r="M1450" t="s">
        <v>4598</v>
      </c>
      <c r="Q1450">
        <v>39008</v>
      </c>
      <c r="R1450" s="2" t="s">
        <v>6070</v>
      </c>
      <c r="S1450" t="s">
        <v>3013</v>
      </c>
      <c r="T1450" t="s">
        <v>3013</v>
      </c>
      <c r="W1450" t="s">
        <v>3013</v>
      </c>
    </row>
    <row r="1451" spans="1:24" x14ac:dyDescent="0.25">
      <c r="A1451" t="s">
        <v>24</v>
      </c>
      <c r="B1451">
        <v>2166</v>
      </c>
      <c r="D1451" t="s">
        <v>4353</v>
      </c>
      <c r="E1451" t="s">
        <v>926</v>
      </c>
      <c r="F1451" t="s">
        <v>67</v>
      </c>
      <c r="H1451" t="s">
        <v>4353</v>
      </c>
      <c r="I1451" t="s">
        <v>74</v>
      </c>
      <c r="J1451" t="s">
        <v>1279</v>
      </c>
      <c r="K1451" t="s">
        <v>3017</v>
      </c>
      <c r="M1451" t="s">
        <v>4121</v>
      </c>
      <c r="Q1451">
        <v>39335</v>
      </c>
      <c r="R1451" s="2" t="s">
        <v>6071</v>
      </c>
      <c r="S1451" t="s">
        <v>3013</v>
      </c>
      <c r="T1451" t="s">
        <v>3013</v>
      </c>
      <c r="W1451" t="s">
        <v>3013</v>
      </c>
    </row>
    <row r="1452" spans="1:24" x14ac:dyDescent="0.25">
      <c r="A1452" t="s">
        <v>24</v>
      </c>
      <c r="B1452">
        <v>2167</v>
      </c>
      <c r="D1452" t="s">
        <v>4353</v>
      </c>
      <c r="E1452" t="s">
        <v>926</v>
      </c>
      <c r="F1452" t="s">
        <v>67</v>
      </c>
      <c r="H1452" t="s">
        <v>4353</v>
      </c>
      <c r="I1452" t="s">
        <v>74</v>
      </c>
      <c r="J1452" t="s">
        <v>1279</v>
      </c>
      <c r="K1452" t="s">
        <v>3017</v>
      </c>
      <c r="M1452" t="s">
        <v>4121</v>
      </c>
      <c r="O1452" t="s">
        <v>4599</v>
      </c>
      <c r="Q1452">
        <v>39335</v>
      </c>
      <c r="R1452" s="2" t="s">
        <v>6071</v>
      </c>
      <c r="S1452" t="s">
        <v>3013</v>
      </c>
      <c r="T1452" t="s">
        <v>3013</v>
      </c>
      <c r="W1452" t="s">
        <v>3013</v>
      </c>
    </row>
    <row r="1453" spans="1:24" x14ac:dyDescent="0.25">
      <c r="A1453" t="s">
        <v>24</v>
      </c>
      <c r="B1453">
        <v>2168</v>
      </c>
      <c r="D1453" t="s">
        <v>4600</v>
      </c>
      <c r="E1453" t="s">
        <v>4601</v>
      </c>
      <c r="F1453" t="s">
        <v>4602</v>
      </c>
      <c r="G1453" t="s">
        <v>4603</v>
      </c>
      <c r="H1453" t="s">
        <v>4600</v>
      </c>
      <c r="I1453" t="s">
        <v>74</v>
      </c>
      <c r="J1453" t="s">
        <v>1279</v>
      </c>
      <c r="K1453" t="s">
        <v>3010</v>
      </c>
      <c r="M1453" t="s">
        <v>4604</v>
      </c>
      <c r="O1453" t="s">
        <v>4605</v>
      </c>
      <c r="Q1453">
        <v>38159</v>
      </c>
      <c r="R1453" s="2" t="s">
        <v>6018</v>
      </c>
      <c r="S1453" t="s">
        <v>3119</v>
      </c>
      <c r="T1453" t="s">
        <v>3013</v>
      </c>
      <c r="W1453" t="s">
        <v>3013</v>
      </c>
    </row>
    <row r="1454" spans="1:24" x14ac:dyDescent="0.25">
      <c r="A1454" t="s">
        <v>24</v>
      </c>
      <c r="B1454">
        <v>2169</v>
      </c>
      <c r="D1454" t="s">
        <v>4606</v>
      </c>
      <c r="E1454" t="s">
        <v>818</v>
      </c>
      <c r="F1454" t="s">
        <v>3897</v>
      </c>
      <c r="G1454" t="s">
        <v>4607</v>
      </c>
      <c r="H1454" t="s">
        <v>4606</v>
      </c>
      <c r="I1454" t="s">
        <v>74</v>
      </c>
      <c r="J1454" t="s">
        <v>1279</v>
      </c>
      <c r="K1454" t="s">
        <v>3010</v>
      </c>
      <c r="M1454" t="s">
        <v>4608</v>
      </c>
      <c r="O1454" t="s">
        <v>3004</v>
      </c>
      <c r="Q1454">
        <v>38160</v>
      </c>
      <c r="R1454" s="2" t="s">
        <v>6010</v>
      </c>
      <c r="S1454" t="s">
        <v>3189</v>
      </c>
      <c r="T1454" t="s">
        <v>3013</v>
      </c>
      <c r="W1454" t="s">
        <v>3013</v>
      </c>
    </row>
    <row r="1455" spans="1:24" x14ac:dyDescent="0.25">
      <c r="A1455" t="s">
        <v>24</v>
      </c>
      <c r="B1455">
        <v>2170</v>
      </c>
      <c r="D1455" t="s">
        <v>4131</v>
      </c>
      <c r="E1455" t="s">
        <v>847</v>
      </c>
      <c r="F1455" t="s">
        <v>67</v>
      </c>
      <c r="H1455" t="s">
        <v>4131</v>
      </c>
      <c r="I1455" t="s">
        <v>74</v>
      </c>
      <c r="J1455" t="s">
        <v>1279</v>
      </c>
      <c r="K1455" t="s">
        <v>3017</v>
      </c>
      <c r="M1455" t="s">
        <v>4609</v>
      </c>
      <c r="O1455" t="s">
        <v>4610</v>
      </c>
      <c r="Q1455">
        <v>38507</v>
      </c>
      <c r="R1455" s="2" t="s">
        <v>6009</v>
      </c>
      <c r="S1455" t="s">
        <v>3013</v>
      </c>
      <c r="T1455" t="s">
        <v>3013</v>
      </c>
      <c r="W1455" t="s">
        <v>3013</v>
      </c>
    </row>
    <row r="1456" spans="1:24" x14ac:dyDescent="0.25">
      <c r="A1456" t="s">
        <v>24</v>
      </c>
      <c r="B1456">
        <v>2171</v>
      </c>
      <c r="D1456" t="s">
        <v>4131</v>
      </c>
      <c r="E1456" t="s">
        <v>847</v>
      </c>
      <c r="F1456" t="s">
        <v>67</v>
      </c>
      <c r="H1456" t="s">
        <v>4131</v>
      </c>
      <c r="I1456" t="s">
        <v>74</v>
      </c>
      <c r="J1456" t="s">
        <v>1279</v>
      </c>
      <c r="K1456" t="s">
        <v>3010</v>
      </c>
      <c r="M1456" t="s">
        <v>4126</v>
      </c>
      <c r="O1456" t="s">
        <v>3004</v>
      </c>
      <c r="Q1456">
        <v>38160</v>
      </c>
      <c r="R1456" s="2" t="s">
        <v>6010</v>
      </c>
      <c r="S1456" t="s">
        <v>3013</v>
      </c>
      <c r="T1456" t="s">
        <v>3013</v>
      </c>
      <c r="W1456" t="s">
        <v>3013</v>
      </c>
    </row>
    <row r="1457" spans="1:24" x14ac:dyDescent="0.25">
      <c r="A1457" t="s">
        <v>24</v>
      </c>
      <c r="B1457">
        <v>2172</v>
      </c>
      <c r="D1457" t="s">
        <v>4611</v>
      </c>
      <c r="E1457" t="s">
        <v>26</v>
      </c>
      <c r="F1457" t="s">
        <v>4612</v>
      </c>
      <c r="G1457" t="s">
        <v>4613</v>
      </c>
      <c r="H1457" t="s">
        <v>4611</v>
      </c>
      <c r="I1457" t="s">
        <v>74</v>
      </c>
      <c r="J1457" t="s">
        <v>1279</v>
      </c>
      <c r="K1457" t="s">
        <v>3017</v>
      </c>
      <c r="M1457" t="s">
        <v>4614</v>
      </c>
      <c r="O1457" t="s">
        <v>4615</v>
      </c>
      <c r="Q1457">
        <v>39004</v>
      </c>
      <c r="R1457" s="2" t="s">
        <v>6072</v>
      </c>
      <c r="S1457" t="s">
        <v>3013</v>
      </c>
      <c r="T1457" t="s">
        <v>3013</v>
      </c>
      <c r="W1457" t="s">
        <v>3013</v>
      </c>
    </row>
    <row r="1458" spans="1:24" x14ac:dyDescent="0.25">
      <c r="A1458" t="s">
        <v>24</v>
      </c>
      <c r="B1458">
        <v>2173</v>
      </c>
      <c r="D1458" t="s">
        <v>4616</v>
      </c>
      <c r="E1458" t="s">
        <v>26</v>
      </c>
      <c r="F1458" t="s">
        <v>4617</v>
      </c>
      <c r="H1458" t="s">
        <v>4616</v>
      </c>
      <c r="I1458" t="s">
        <v>74</v>
      </c>
      <c r="J1458" t="s">
        <v>1279</v>
      </c>
      <c r="K1458" t="s">
        <v>3017</v>
      </c>
      <c r="M1458" t="s">
        <v>4618</v>
      </c>
      <c r="O1458" t="s">
        <v>4619</v>
      </c>
      <c r="Q1458">
        <v>39004</v>
      </c>
      <c r="R1458" s="2" t="s">
        <v>6072</v>
      </c>
      <c r="S1458" t="s">
        <v>3013</v>
      </c>
      <c r="T1458" t="s">
        <v>3013</v>
      </c>
      <c r="W1458" t="s">
        <v>3013</v>
      </c>
    </row>
    <row r="1459" spans="1:24" x14ac:dyDescent="0.25">
      <c r="A1459" t="s">
        <v>24</v>
      </c>
      <c r="B1459">
        <v>2174</v>
      </c>
      <c r="D1459" t="s">
        <v>4620</v>
      </c>
      <c r="E1459" t="s">
        <v>3347</v>
      </c>
      <c r="F1459" t="s">
        <v>3359</v>
      </c>
      <c r="G1459" t="s">
        <v>3960</v>
      </c>
      <c r="H1459" t="s">
        <v>4620</v>
      </c>
      <c r="I1459" t="s">
        <v>74</v>
      </c>
      <c r="J1459" t="s">
        <v>1279</v>
      </c>
      <c r="K1459" t="s">
        <v>3010</v>
      </c>
      <c r="M1459" t="s">
        <v>4621</v>
      </c>
      <c r="Q1459">
        <v>38159</v>
      </c>
      <c r="R1459" s="2" t="s">
        <v>6018</v>
      </c>
      <c r="S1459" t="s">
        <v>3119</v>
      </c>
      <c r="T1459" t="s">
        <v>3013</v>
      </c>
      <c r="W1459" t="s">
        <v>3013</v>
      </c>
      <c r="X1459" t="s">
        <v>6073</v>
      </c>
    </row>
    <row r="1460" spans="1:24" x14ac:dyDescent="0.25">
      <c r="A1460" t="s">
        <v>24</v>
      </c>
      <c r="B1460">
        <v>2175</v>
      </c>
      <c r="D1460" t="s">
        <v>3490</v>
      </c>
      <c r="E1460" t="s">
        <v>26</v>
      </c>
      <c r="F1460" t="s">
        <v>67</v>
      </c>
      <c r="H1460" t="s">
        <v>3490</v>
      </c>
      <c r="I1460" t="s">
        <v>74</v>
      </c>
      <c r="J1460" t="s">
        <v>1279</v>
      </c>
      <c r="K1460" t="s">
        <v>3017</v>
      </c>
      <c r="M1460" t="s">
        <v>4622</v>
      </c>
      <c r="Q1460">
        <v>39004</v>
      </c>
      <c r="R1460" s="2" t="s">
        <v>6072</v>
      </c>
      <c r="S1460" t="s">
        <v>3013</v>
      </c>
      <c r="T1460" t="s">
        <v>3013</v>
      </c>
      <c r="W1460" t="s">
        <v>3013</v>
      </c>
    </row>
    <row r="1461" spans="1:24" x14ac:dyDescent="0.25">
      <c r="A1461" t="s">
        <v>24</v>
      </c>
      <c r="B1461">
        <v>2176</v>
      </c>
      <c r="D1461" t="s">
        <v>4623</v>
      </c>
      <c r="E1461" t="s">
        <v>2795</v>
      </c>
      <c r="F1461" t="s">
        <v>4624</v>
      </c>
      <c r="G1461" t="s">
        <v>4625</v>
      </c>
      <c r="H1461" t="s">
        <v>4623</v>
      </c>
      <c r="I1461" t="s">
        <v>74</v>
      </c>
      <c r="J1461" t="s">
        <v>1279</v>
      </c>
      <c r="K1461" t="s">
        <v>3010</v>
      </c>
      <c r="M1461" t="s">
        <v>4608</v>
      </c>
      <c r="O1461" t="s">
        <v>3004</v>
      </c>
      <c r="Q1461">
        <v>38160</v>
      </c>
      <c r="R1461" s="2" t="s">
        <v>6010</v>
      </c>
      <c r="S1461" t="s">
        <v>3189</v>
      </c>
      <c r="T1461" t="s">
        <v>3013</v>
      </c>
      <c r="W1461" t="s">
        <v>3013</v>
      </c>
      <c r="X1461" t="s">
        <v>3457</v>
      </c>
    </row>
    <row r="1462" spans="1:24" x14ac:dyDescent="0.25">
      <c r="A1462" t="s">
        <v>24</v>
      </c>
      <c r="B1462">
        <v>2177</v>
      </c>
      <c r="D1462" t="s">
        <v>4566</v>
      </c>
      <c r="E1462" t="s">
        <v>818</v>
      </c>
      <c r="F1462" t="s">
        <v>2523</v>
      </c>
      <c r="G1462" t="s">
        <v>46</v>
      </c>
      <c r="H1462" t="s">
        <v>4033</v>
      </c>
      <c r="I1462" t="s">
        <v>74</v>
      </c>
      <c r="J1462" t="s">
        <v>1279</v>
      </c>
      <c r="K1462" t="s">
        <v>3017</v>
      </c>
      <c r="M1462" t="s">
        <v>4121</v>
      </c>
      <c r="Q1462">
        <v>38970</v>
      </c>
      <c r="R1462" s="2" t="s">
        <v>6012</v>
      </c>
      <c r="S1462" t="s">
        <v>3013</v>
      </c>
      <c r="T1462" t="s">
        <v>3013</v>
      </c>
      <c r="W1462" t="s">
        <v>3013</v>
      </c>
    </row>
    <row r="1463" spans="1:24" x14ac:dyDescent="0.25">
      <c r="A1463" t="s">
        <v>24</v>
      </c>
      <c r="B1463">
        <v>2178</v>
      </c>
      <c r="D1463" t="s">
        <v>4626</v>
      </c>
      <c r="E1463" t="s">
        <v>818</v>
      </c>
      <c r="F1463" t="s">
        <v>4627</v>
      </c>
      <c r="G1463" t="s">
        <v>4628</v>
      </c>
      <c r="H1463" t="s">
        <v>4334</v>
      </c>
      <c r="I1463" t="s">
        <v>74</v>
      </c>
      <c r="J1463" t="s">
        <v>1279</v>
      </c>
      <c r="K1463" t="s">
        <v>3017</v>
      </c>
      <c r="M1463" t="s">
        <v>4121</v>
      </c>
      <c r="Q1463">
        <v>38970</v>
      </c>
      <c r="R1463" s="2" t="s">
        <v>6012</v>
      </c>
      <c r="S1463" t="s">
        <v>3013</v>
      </c>
      <c r="T1463" t="s">
        <v>3013</v>
      </c>
      <c r="U1463" t="s">
        <v>3020</v>
      </c>
      <c r="W1463" t="s">
        <v>3013</v>
      </c>
    </row>
    <row r="1464" spans="1:24" x14ac:dyDescent="0.25">
      <c r="A1464" t="s">
        <v>24</v>
      </c>
      <c r="B1464">
        <v>2179</v>
      </c>
      <c r="D1464" t="s">
        <v>4629</v>
      </c>
      <c r="E1464" t="s">
        <v>4630</v>
      </c>
      <c r="F1464" t="s">
        <v>67</v>
      </c>
      <c r="H1464" t="s">
        <v>4629</v>
      </c>
      <c r="I1464" t="s">
        <v>74</v>
      </c>
      <c r="J1464" t="s">
        <v>1279</v>
      </c>
      <c r="K1464" t="s">
        <v>3017</v>
      </c>
      <c r="M1464" t="s">
        <v>4121</v>
      </c>
      <c r="O1464" t="s">
        <v>4631</v>
      </c>
      <c r="Q1464">
        <v>38970</v>
      </c>
      <c r="R1464" s="2" t="s">
        <v>6012</v>
      </c>
      <c r="S1464" t="s">
        <v>3013</v>
      </c>
      <c r="T1464" t="s">
        <v>3013</v>
      </c>
      <c r="W1464" t="s">
        <v>3013</v>
      </c>
    </row>
    <row r="1465" spans="1:24" x14ac:dyDescent="0.25">
      <c r="A1465" t="s">
        <v>24</v>
      </c>
      <c r="B1465">
        <v>2180</v>
      </c>
      <c r="D1465" t="s">
        <v>4632</v>
      </c>
      <c r="E1465" t="s">
        <v>4633</v>
      </c>
      <c r="F1465" t="s">
        <v>67</v>
      </c>
      <c r="H1465" t="s">
        <v>4632</v>
      </c>
      <c r="I1465" t="s">
        <v>74</v>
      </c>
      <c r="J1465" t="s">
        <v>1279</v>
      </c>
      <c r="K1465" t="s">
        <v>3017</v>
      </c>
      <c r="M1465" t="s">
        <v>4121</v>
      </c>
      <c r="Q1465">
        <v>38970</v>
      </c>
      <c r="R1465" s="2" t="s">
        <v>6012</v>
      </c>
      <c r="S1465" t="s">
        <v>3013</v>
      </c>
      <c r="T1465" t="s">
        <v>3013</v>
      </c>
      <c r="W1465" t="s">
        <v>3013</v>
      </c>
    </row>
    <row r="1466" spans="1:24" x14ac:dyDescent="0.25">
      <c r="A1466" t="s">
        <v>24</v>
      </c>
      <c r="B1466">
        <v>2181</v>
      </c>
      <c r="D1466" t="s">
        <v>4626</v>
      </c>
      <c r="E1466" t="s">
        <v>818</v>
      </c>
      <c r="F1466" t="s">
        <v>4627</v>
      </c>
      <c r="G1466" t="s">
        <v>4628</v>
      </c>
      <c r="H1466" t="s">
        <v>4634</v>
      </c>
      <c r="I1466" t="s">
        <v>74</v>
      </c>
      <c r="J1466" t="s">
        <v>1279</v>
      </c>
      <c r="K1466" t="s">
        <v>3017</v>
      </c>
      <c r="M1466" t="s">
        <v>4121</v>
      </c>
      <c r="Q1466">
        <v>38970</v>
      </c>
      <c r="R1466" s="2" t="s">
        <v>6012</v>
      </c>
      <c r="S1466" t="s">
        <v>3013</v>
      </c>
      <c r="T1466" t="s">
        <v>3013</v>
      </c>
      <c r="U1466" t="s">
        <v>3020</v>
      </c>
      <c r="W1466" t="s">
        <v>3013</v>
      </c>
    </row>
    <row r="1467" spans="1:24" x14ac:dyDescent="0.25">
      <c r="A1467" t="s">
        <v>24</v>
      </c>
      <c r="B1467">
        <v>2182</v>
      </c>
      <c r="D1467" t="s">
        <v>4635</v>
      </c>
      <c r="E1467" t="s">
        <v>4630</v>
      </c>
      <c r="H1467" t="s">
        <v>4635</v>
      </c>
      <c r="I1467" t="s">
        <v>74</v>
      </c>
      <c r="J1467" t="s">
        <v>1279</v>
      </c>
      <c r="K1467" t="s">
        <v>3017</v>
      </c>
      <c r="M1467" t="s">
        <v>4121</v>
      </c>
      <c r="Q1467">
        <v>38970</v>
      </c>
      <c r="R1467" s="2" t="s">
        <v>6012</v>
      </c>
      <c r="S1467" t="s">
        <v>3013</v>
      </c>
      <c r="T1467" t="s">
        <v>3013</v>
      </c>
      <c r="W1467" t="s">
        <v>3013</v>
      </c>
    </row>
    <row r="1468" spans="1:24" x14ac:dyDescent="0.25">
      <c r="A1468" t="s">
        <v>24</v>
      </c>
      <c r="B1468">
        <v>2183</v>
      </c>
      <c r="D1468" t="s">
        <v>4632</v>
      </c>
      <c r="E1468" t="s">
        <v>4633</v>
      </c>
      <c r="F1468" t="s">
        <v>67</v>
      </c>
      <c r="H1468" t="s">
        <v>4632</v>
      </c>
      <c r="I1468" t="s">
        <v>74</v>
      </c>
      <c r="J1468" t="s">
        <v>1279</v>
      </c>
      <c r="K1468" t="s">
        <v>3017</v>
      </c>
      <c r="M1468" t="s">
        <v>4121</v>
      </c>
      <c r="Q1468">
        <v>38972</v>
      </c>
      <c r="R1468" s="2" t="s">
        <v>6014</v>
      </c>
      <c r="S1468" t="s">
        <v>3013</v>
      </c>
      <c r="T1468" t="s">
        <v>3013</v>
      </c>
      <c r="W1468" t="s">
        <v>3013</v>
      </c>
    </row>
    <row r="1469" spans="1:24" x14ac:dyDescent="0.25">
      <c r="A1469" t="s">
        <v>24</v>
      </c>
      <c r="B1469">
        <v>2184</v>
      </c>
      <c r="D1469" t="s">
        <v>4636</v>
      </c>
      <c r="E1469" t="s">
        <v>4637</v>
      </c>
      <c r="F1469" t="s">
        <v>67</v>
      </c>
      <c r="H1469" t="s">
        <v>4636</v>
      </c>
      <c r="I1469" t="s">
        <v>74</v>
      </c>
      <c r="J1469" t="s">
        <v>1279</v>
      </c>
      <c r="K1469" t="s">
        <v>3017</v>
      </c>
      <c r="M1469" t="s">
        <v>4638</v>
      </c>
      <c r="Q1469" t="s">
        <v>4639</v>
      </c>
      <c r="R1469" t="s">
        <v>4639</v>
      </c>
      <c r="S1469" t="s">
        <v>3013</v>
      </c>
      <c r="T1469" t="s">
        <v>3013</v>
      </c>
      <c r="W1469" t="s">
        <v>3013</v>
      </c>
    </row>
    <row r="1470" spans="1:24" x14ac:dyDescent="0.25">
      <c r="A1470" t="s">
        <v>24</v>
      </c>
      <c r="B1470">
        <v>2185</v>
      </c>
      <c r="D1470" t="s">
        <v>4506</v>
      </c>
      <c r="E1470" t="s">
        <v>1477</v>
      </c>
      <c r="F1470" t="s">
        <v>67</v>
      </c>
      <c r="H1470" t="s">
        <v>4506</v>
      </c>
      <c r="I1470" t="s">
        <v>74</v>
      </c>
      <c r="J1470" t="s">
        <v>1279</v>
      </c>
      <c r="K1470" t="s">
        <v>3017</v>
      </c>
      <c r="M1470" t="s">
        <v>4640</v>
      </c>
      <c r="O1470" t="s">
        <v>4641</v>
      </c>
      <c r="Q1470" t="s">
        <v>4642</v>
      </c>
      <c r="R1470" t="s">
        <v>4642</v>
      </c>
      <c r="S1470" t="s">
        <v>3013</v>
      </c>
      <c r="T1470" t="s">
        <v>3013</v>
      </c>
      <c r="W1470" t="s">
        <v>3013</v>
      </c>
    </row>
    <row r="1471" spans="1:24" x14ac:dyDescent="0.25">
      <c r="A1471" t="s">
        <v>24</v>
      </c>
      <c r="B1471">
        <v>2186</v>
      </c>
      <c r="C1471">
        <v>6431</v>
      </c>
      <c r="D1471" t="s">
        <v>4643</v>
      </c>
      <c r="E1471" t="s">
        <v>2829</v>
      </c>
      <c r="F1471" t="s">
        <v>4644</v>
      </c>
      <c r="G1471" t="s">
        <v>3514</v>
      </c>
      <c r="H1471" t="s">
        <v>4643</v>
      </c>
      <c r="I1471" t="s">
        <v>4314</v>
      </c>
      <c r="J1471" t="s">
        <v>4645</v>
      </c>
      <c r="K1471" t="s">
        <v>4646</v>
      </c>
      <c r="L1471" t="s">
        <v>4647</v>
      </c>
      <c r="M1471" t="s">
        <v>4648</v>
      </c>
      <c r="N1471" t="s">
        <v>2338</v>
      </c>
      <c r="O1471" t="s">
        <v>4649</v>
      </c>
      <c r="P1471" t="s">
        <v>4650</v>
      </c>
      <c r="Q1471">
        <v>41569</v>
      </c>
      <c r="R1471" s="2" t="s">
        <v>6074</v>
      </c>
      <c r="S1471" t="s">
        <v>1187</v>
      </c>
      <c r="T1471" t="s">
        <v>1188</v>
      </c>
      <c r="W1471" t="s">
        <v>1188</v>
      </c>
    </row>
    <row r="1472" spans="1:24" x14ac:dyDescent="0.25">
      <c r="A1472" t="s">
        <v>24</v>
      </c>
      <c r="B1472">
        <v>2187</v>
      </c>
      <c r="C1472">
        <v>6509</v>
      </c>
      <c r="D1472" t="s">
        <v>4651</v>
      </c>
      <c r="E1472" t="s">
        <v>4652</v>
      </c>
      <c r="F1472" t="s">
        <v>4653</v>
      </c>
      <c r="G1472" t="s">
        <v>4654</v>
      </c>
      <c r="H1472" t="s">
        <v>4651</v>
      </c>
      <c r="I1472" t="s">
        <v>199</v>
      </c>
      <c r="J1472" t="s">
        <v>1909</v>
      </c>
      <c r="K1472" t="s">
        <v>4655</v>
      </c>
      <c r="L1472" t="s">
        <v>4656</v>
      </c>
      <c r="M1472" t="s">
        <v>4657</v>
      </c>
      <c r="N1472" t="s">
        <v>4658</v>
      </c>
      <c r="O1472" t="s">
        <v>1117</v>
      </c>
      <c r="P1472" t="s">
        <v>4659</v>
      </c>
      <c r="Q1472">
        <v>41571</v>
      </c>
      <c r="R1472" s="2" t="s">
        <v>6075</v>
      </c>
      <c r="S1472" t="s">
        <v>1187</v>
      </c>
      <c r="T1472" t="s">
        <v>1188</v>
      </c>
      <c r="W1472" t="s">
        <v>1188</v>
      </c>
    </row>
    <row r="1473" spans="1:24" x14ac:dyDescent="0.25">
      <c r="A1473" t="s">
        <v>24</v>
      </c>
      <c r="B1473">
        <v>2188</v>
      </c>
      <c r="C1473">
        <v>6459</v>
      </c>
      <c r="D1473" t="s">
        <v>4660</v>
      </c>
      <c r="E1473" t="s">
        <v>218</v>
      </c>
      <c r="F1473" t="s">
        <v>4661</v>
      </c>
      <c r="G1473" t="s">
        <v>4662</v>
      </c>
      <c r="H1473" t="s">
        <v>4660</v>
      </c>
      <c r="I1473" t="s">
        <v>4663</v>
      </c>
      <c r="J1473" t="s">
        <v>4645</v>
      </c>
      <c r="K1473" t="s">
        <v>4646</v>
      </c>
      <c r="L1473" t="s">
        <v>4664</v>
      </c>
      <c r="M1473" t="s">
        <v>4665</v>
      </c>
      <c r="N1473" t="s">
        <v>2338</v>
      </c>
      <c r="O1473" t="s">
        <v>4666</v>
      </c>
      <c r="P1473" t="s">
        <v>4667</v>
      </c>
      <c r="Q1473">
        <v>41570</v>
      </c>
      <c r="R1473" s="2" t="s">
        <v>6076</v>
      </c>
      <c r="S1473" t="s">
        <v>1187</v>
      </c>
      <c r="T1473" t="s">
        <v>1410</v>
      </c>
      <c r="W1473" t="s">
        <v>1188</v>
      </c>
    </row>
    <row r="1474" spans="1:24" x14ac:dyDescent="0.25">
      <c r="A1474" t="s">
        <v>24</v>
      </c>
      <c r="B1474">
        <v>2189</v>
      </c>
      <c r="C1474">
        <v>6495</v>
      </c>
      <c r="D1474" t="s">
        <v>4668</v>
      </c>
      <c r="E1474" t="s">
        <v>818</v>
      </c>
      <c r="F1474" t="s">
        <v>2514</v>
      </c>
      <c r="G1474" t="s">
        <v>4669</v>
      </c>
      <c r="H1474" t="s">
        <v>4668</v>
      </c>
      <c r="I1474" t="s">
        <v>199</v>
      </c>
      <c r="J1474" t="s">
        <v>1909</v>
      </c>
      <c r="K1474" t="s">
        <v>4655</v>
      </c>
      <c r="L1474" t="s">
        <v>4656</v>
      </c>
      <c r="M1474" t="s">
        <v>4670</v>
      </c>
      <c r="N1474" t="s">
        <v>4671</v>
      </c>
      <c r="O1474" t="s">
        <v>1117</v>
      </c>
      <c r="P1474" t="s">
        <v>4672</v>
      </c>
      <c r="Q1474">
        <v>41571</v>
      </c>
      <c r="R1474" s="2" t="s">
        <v>6075</v>
      </c>
      <c r="S1474" t="s">
        <v>1187</v>
      </c>
      <c r="T1474" t="s">
        <v>1188</v>
      </c>
      <c r="W1474" t="s">
        <v>1188</v>
      </c>
      <c r="X1474" t="s">
        <v>4673</v>
      </c>
    </row>
    <row r="1475" spans="1:24" x14ac:dyDescent="0.25">
      <c r="A1475" t="s">
        <v>24</v>
      </c>
      <c r="B1475">
        <v>2190</v>
      </c>
      <c r="C1475">
        <v>6497</v>
      </c>
      <c r="D1475" t="s">
        <v>2017</v>
      </c>
      <c r="E1475" t="s">
        <v>2018</v>
      </c>
      <c r="F1475" t="s">
        <v>2019</v>
      </c>
      <c r="G1475" t="s">
        <v>4674</v>
      </c>
      <c r="H1475" t="s">
        <v>2017</v>
      </c>
      <c r="I1475" t="s">
        <v>199</v>
      </c>
      <c r="J1475" t="s">
        <v>1909</v>
      </c>
      <c r="K1475" t="s">
        <v>4655</v>
      </c>
      <c r="L1475" t="s">
        <v>4656</v>
      </c>
      <c r="M1475" t="s">
        <v>4670</v>
      </c>
      <c r="N1475" t="s">
        <v>4671</v>
      </c>
      <c r="O1475" t="s">
        <v>4675</v>
      </c>
      <c r="P1475" t="s">
        <v>4672</v>
      </c>
      <c r="Q1475">
        <v>41571</v>
      </c>
      <c r="R1475" s="2" t="s">
        <v>6075</v>
      </c>
      <c r="S1475" t="s">
        <v>1187</v>
      </c>
      <c r="T1475" t="s">
        <v>1188</v>
      </c>
      <c r="W1475" t="s">
        <v>1188</v>
      </c>
      <c r="X1475" t="s">
        <v>4676</v>
      </c>
    </row>
    <row r="1476" spans="1:24" x14ac:dyDescent="0.25">
      <c r="A1476" t="s">
        <v>24</v>
      </c>
      <c r="B1476">
        <v>2191</v>
      </c>
      <c r="D1476" t="s">
        <v>4677</v>
      </c>
      <c r="E1476" t="s">
        <v>1710</v>
      </c>
      <c r="F1476" t="s">
        <v>4678</v>
      </c>
      <c r="G1476" t="s">
        <v>2389</v>
      </c>
      <c r="H1476" t="s">
        <v>4677</v>
      </c>
      <c r="M1476" t="s">
        <v>4679</v>
      </c>
    </row>
    <row r="1477" spans="1:24" x14ac:dyDescent="0.25">
      <c r="A1477" t="s">
        <v>24</v>
      </c>
      <c r="B1477">
        <v>2192</v>
      </c>
      <c r="D1477" t="s">
        <v>4677</v>
      </c>
      <c r="E1477" t="s">
        <v>1710</v>
      </c>
      <c r="F1477" t="s">
        <v>4678</v>
      </c>
      <c r="G1477" t="s">
        <v>2389</v>
      </c>
      <c r="H1477" t="s">
        <v>4677</v>
      </c>
      <c r="I1477" t="s">
        <v>4302</v>
      </c>
      <c r="M1477" t="s">
        <v>4680</v>
      </c>
      <c r="Q1477">
        <v>9720</v>
      </c>
      <c r="R1477" s="2" t="s">
        <v>6077</v>
      </c>
    </row>
    <row r="1478" spans="1:24" x14ac:dyDescent="0.25">
      <c r="A1478" t="s">
        <v>24</v>
      </c>
      <c r="B1478">
        <v>2193</v>
      </c>
      <c r="D1478" t="s">
        <v>4681</v>
      </c>
      <c r="E1478" t="s">
        <v>1710</v>
      </c>
      <c r="F1478" t="s">
        <v>4678</v>
      </c>
      <c r="G1478" t="s">
        <v>3062</v>
      </c>
      <c r="H1478" t="s">
        <v>4681</v>
      </c>
      <c r="M1478" t="s">
        <v>4682</v>
      </c>
      <c r="Q1478" t="s">
        <v>6078</v>
      </c>
      <c r="R1478" t="s">
        <v>6078</v>
      </c>
      <c r="S1478" t="s">
        <v>4683</v>
      </c>
    </row>
    <row r="1479" spans="1:24" x14ac:dyDescent="0.25">
      <c r="A1479" t="s">
        <v>24</v>
      </c>
      <c r="B1479">
        <v>2194</v>
      </c>
      <c r="D1479" t="s">
        <v>4684</v>
      </c>
      <c r="E1479" t="s">
        <v>26</v>
      </c>
      <c r="F1479" t="s">
        <v>4685</v>
      </c>
      <c r="G1479" t="s">
        <v>831</v>
      </c>
      <c r="H1479" t="s">
        <v>4684</v>
      </c>
      <c r="I1479" t="s">
        <v>2137</v>
      </c>
      <c r="J1479" t="s">
        <v>1226</v>
      </c>
      <c r="L1479" t="s">
        <v>4686</v>
      </c>
      <c r="M1479" t="s">
        <v>4687</v>
      </c>
      <c r="Q1479">
        <v>38830</v>
      </c>
      <c r="R1479" s="2" t="s">
        <v>6079</v>
      </c>
      <c r="S1479" t="s">
        <v>3013</v>
      </c>
      <c r="T1479" t="s">
        <v>3013</v>
      </c>
      <c r="W1479" t="s">
        <v>3013</v>
      </c>
      <c r="X1479" t="s">
        <v>6080</v>
      </c>
    </row>
    <row r="1480" spans="1:24" x14ac:dyDescent="0.25">
      <c r="A1480" t="s">
        <v>24</v>
      </c>
      <c r="B1480">
        <v>2195</v>
      </c>
      <c r="D1480" t="s">
        <v>4688</v>
      </c>
      <c r="E1480" t="s">
        <v>984</v>
      </c>
      <c r="F1480" t="s">
        <v>1896</v>
      </c>
      <c r="G1480" t="s">
        <v>1897</v>
      </c>
      <c r="H1480" t="s">
        <v>4688</v>
      </c>
      <c r="I1480" t="s">
        <v>74</v>
      </c>
      <c r="J1480" t="s">
        <v>1226</v>
      </c>
      <c r="L1480" t="s">
        <v>1310</v>
      </c>
      <c r="M1480" t="s">
        <v>4689</v>
      </c>
      <c r="O1480" t="s">
        <v>4561</v>
      </c>
      <c r="Q1480">
        <v>38827</v>
      </c>
      <c r="R1480" s="2" t="s">
        <v>6081</v>
      </c>
      <c r="S1480" t="s">
        <v>3013</v>
      </c>
      <c r="T1480" t="s">
        <v>3013</v>
      </c>
      <c r="W1480" t="s">
        <v>3013</v>
      </c>
    </row>
    <row r="1481" spans="1:24" x14ac:dyDescent="0.25">
      <c r="A1481" t="s">
        <v>24</v>
      </c>
      <c r="B1481">
        <v>2196</v>
      </c>
      <c r="D1481" t="s">
        <v>4684</v>
      </c>
      <c r="E1481" t="s">
        <v>26</v>
      </c>
      <c r="F1481" t="s">
        <v>4685</v>
      </c>
      <c r="G1481" t="s">
        <v>831</v>
      </c>
      <c r="H1481" t="s">
        <v>4684</v>
      </c>
      <c r="I1481" t="s">
        <v>2137</v>
      </c>
      <c r="J1481" t="s">
        <v>1226</v>
      </c>
      <c r="L1481" t="s">
        <v>4686</v>
      </c>
      <c r="M1481" t="s">
        <v>4687</v>
      </c>
      <c r="Q1481">
        <v>38830</v>
      </c>
      <c r="R1481" s="2" t="s">
        <v>6079</v>
      </c>
      <c r="S1481" t="s">
        <v>3013</v>
      </c>
      <c r="T1481" t="s">
        <v>3013</v>
      </c>
      <c r="W1481" t="s">
        <v>3013</v>
      </c>
    </row>
    <row r="1482" spans="1:24" x14ac:dyDescent="0.25">
      <c r="A1482" t="s">
        <v>24</v>
      </c>
      <c r="B1482">
        <v>2197</v>
      </c>
      <c r="D1482" t="s">
        <v>3520</v>
      </c>
      <c r="E1482" t="s">
        <v>1002</v>
      </c>
      <c r="F1482" t="s">
        <v>3521</v>
      </c>
      <c r="G1482" t="s">
        <v>3522</v>
      </c>
      <c r="H1482" t="s">
        <v>3520</v>
      </c>
      <c r="I1482" t="s">
        <v>199</v>
      </c>
      <c r="L1482" t="s">
        <v>4690</v>
      </c>
      <c r="M1482" t="s">
        <v>4691</v>
      </c>
      <c r="O1482" t="s">
        <v>4692</v>
      </c>
      <c r="Q1482">
        <v>38829</v>
      </c>
      <c r="R1482" s="2" t="s">
        <v>6082</v>
      </c>
      <c r="S1482" t="s">
        <v>3013</v>
      </c>
      <c r="T1482" t="s">
        <v>3013</v>
      </c>
      <c r="W1482" t="s">
        <v>3013</v>
      </c>
    </row>
    <row r="1483" spans="1:24" x14ac:dyDescent="0.25">
      <c r="A1483" t="s">
        <v>24</v>
      </c>
      <c r="B1483">
        <v>2198</v>
      </c>
      <c r="D1483" t="s">
        <v>4693</v>
      </c>
      <c r="E1483" t="s">
        <v>2795</v>
      </c>
      <c r="F1483" t="s">
        <v>4694</v>
      </c>
      <c r="G1483" t="s">
        <v>4695</v>
      </c>
      <c r="H1483" t="s">
        <v>4693</v>
      </c>
      <c r="I1483" t="s">
        <v>199</v>
      </c>
      <c r="L1483" t="s">
        <v>4690</v>
      </c>
      <c r="O1483" t="s">
        <v>4696</v>
      </c>
      <c r="Q1483">
        <v>38829</v>
      </c>
      <c r="R1483" s="2" t="s">
        <v>6082</v>
      </c>
      <c r="S1483" t="s">
        <v>3013</v>
      </c>
      <c r="T1483" t="s">
        <v>3013</v>
      </c>
      <c r="W1483" t="s">
        <v>3013</v>
      </c>
    </row>
    <row r="1484" spans="1:24" x14ac:dyDescent="0.25">
      <c r="A1484" t="s">
        <v>24</v>
      </c>
      <c r="B1484">
        <v>2199</v>
      </c>
      <c r="D1484" t="s">
        <v>5970</v>
      </c>
      <c r="E1484" t="s">
        <v>798</v>
      </c>
      <c r="F1484" t="s">
        <v>799</v>
      </c>
      <c r="G1484" t="s">
        <v>921</v>
      </c>
      <c r="H1484" t="s">
        <v>4697</v>
      </c>
      <c r="I1484" t="s">
        <v>199</v>
      </c>
      <c r="L1484" t="s">
        <v>4690</v>
      </c>
      <c r="Q1484">
        <v>38829</v>
      </c>
      <c r="R1484" s="2" t="s">
        <v>6082</v>
      </c>
      <c r="S1484" t="s">
        <v>3013</v>
      </c>
      <c r="T1484" t="s">
        <v>3013</v>
      </c>
      <c r="W1484" t="s">
        <v>3013</v>
      </c>
    </row>
    <row r="1485" spans="1:24" x14ac:dyDescent="0.25">
      <c r="A1485" t="s">
        <v>24</v>
      </c>
      <c r="B1485">
        <v>2200</v>
      </c>
      <c r="D1485" t="s">
        <v>5982</v>
      </c>
      <c r="E1485" t="s">
        <v>2829</v>
      </c>
      <c r="F1485" t="s">
        <v>2830</v>
      </c>
      <c r="G1485" t="s">
        <v>3514</v>
      </c>
      <c r="H1485" t="s">
        <v>3515</v>
      </c>
      <c r="I1485" t="s">
        <v>199</v>
      </c>
      <c r="L1485" t="s">
        <v>4690</v>
      </c>
      <c r="M1485" t="s">
        <v>4698</v>
      </c>
      <c r="Q1485">
        <v>38829</v>
      </c>
      <c r="R1485" s="2" t="s">
        <v>6082</v>
      </c>
      <c r="S1485" t="s">
        <v>3013</v>
      </c>
      <c r="T1485" t="s">
        <v>3013</v>
      </c>
      <c r="W1485" t="s">
        <v>3013</v>
      </c>
    </row>
    <row r="1486" spans="1:24" x14ac:dyDescent="0.25">
      <c r="A1486" t="s">
        <v>24</v>
      </c>
      <c r="B1486">
        <v>2201</v>
      </c>
      <c r="D1486" t="s">
        <v>4014</v>
      </c>
      <c r="E1486" t="s">
        <v>818</v>
      </c>
      <c r="F1486" t="s">
        <v>4015</v>
      </c>
      <c r="G1486" t="s">
        <v>4016</v>
      </c>
      <c r="H1486" t="s">
        <v>4014</v>
      </c>
      <c r="I1486" t="s">
        <v>74</v>
      </c>
      <c r="J1486" t="s">
        <v>1226</v>
      </c>
      <c r="L1486" t="s">
        <v>1310</v>
      </c>
      <c r="M1486" t="s">
        <v>4689</v>
      </c>
      <c r="O1486" t="s">
        <v>4692</v>
      </c>
      <c r="Q1486">
        <v>38827</v>
      </c>
      <c r="R1486" s="2" t="s">
        <v>6081</v>
      </c>
      <c r="S1486" t="s">
        <v>3013</v>
      </c>
      <c r="T1486" t="s">
        <v>3013</v>
      </c>
      <c r="W1486" t="s">
        <v>3013</v>
      </c>
    </row>
    <row r="1487" spans="1:24" x14ac:dyDescent="0.25">
      <c r="A1487" t="s">
        <v>24</v>
      </c>
      <c r="B1487">
        <v>2202</v>
      </c>
      <c r="D1487" t="s">
        <v>4699</v>
      </c>
      <c r="E1487" t="s">
        <v>2821</v>
      </c>
      <c r="F1487" t="s">
        <v>4700</v>
      </c>
      <c r="G1487" t="s">
        <v>4701</v>
      </c>
      <c r="H1487" t="s">
        <v>4699</v>
      </c>
      <c r="I1487" t="s">
        <v>199</v>
      </c>
      <c r="L1487" t="s">
        <v>4702</v>
      </c>
      <c r="M1487" t="s">
        <v>4703</v>
      </c>
      <c r="Q1487">
        <v>38829</v>
      </c>
      <c r="R1487" s="2" t="s">
        <v>6082</v>
      </c>
      <c r="S1487" t="s">
        <v>3013</v>
      </c>
      <c r="T1487" t="s">
        <v>3013</v>
      </c>
      <c r="W1487" t="s">
        <v>3013</v>
      </c>
    </row>
    <row r="1488" spans="1:24" x14ac:dyDescent="0.25">
      <c r="A1488" t="s">
        <v>24</v>
      </c>
      <c r="B1488">
        <v>2203</v>
      </c>
      <c r="D1488" t="s">
        <v>4704</v>
      </c>
      <c r="E1488" t="s">
        <v>1053</v>
      </c>
      <c r="F1488" t="s">
        <v>4705</v>
      </c>
      <c r="G1488" t="s">
        <v>4706</v>
      </c>
      <c r="H1488" t="s">
        <v>4704</v>
      </c>
      <c r="I1488" t="s">
        <v>199</v>
      </c>
      <c r="L1488" t="s">
        <v>4702</v>
      </c>
      <c r="Q1488">
        <v>38829</v>
      </c>
      <c r="R1488" s="2" t="s">
        <v>6082</v>
      </c>
      <c r="S1488" t="s">
        <v>3013</v>
      </c>
      <c r="T1488" t="s">
        <v>3013</v>
      </c>
      <c r="W1488" t="s">
        <v>3013</v>
      </c>
    </row>
    <row r="1489" spans="1:23" x14ac:dyDescent="0.25">
      <c r="A1489" t="s">
        <v>24</v>
      </c>
      <c r="B1489">
        <v>2204</v>
      </c>
      <c r="D1489" t="s">
        <v>4707</v>
      </c>
      <c r="E1489" t="s">
        <v>1002</v>
      </c>
      <c r="F1489" t="s">
        <v>3524</v>
      </c>
      <c r="G1489" t="s">
        <v>4708</v>
      </c>
      <c r="H1489" t="s">
        <v>4707</v>
      </c>
      <c r="I1489" t="s">
        <v>199</v>
      </c>
      <c r="L1489" t="s">
        <v>4690</v>
      </c>
      <c r="O1489" t="s">
        <v>4709</v>
      </c>
      <c r="Q1489">
        <v>38829</v>
      </c>
      <c r="R1489" s="2" t="s">
        <v>6082</v>
      </c>
      <c r="S1489" t="s">
        <v>3013</v>
      </c>
      <c r="T1489" t="s">
        <v>3013</v>
      </c>
      <c r="W1489" t="s">
        <v>3013</v>
      </c>
    </row>
    <row r="1490" spans="1:23" x14ac:dyDescent="0.25">
      <c r="A1490" t="s">
        <v>24</v>
      </c>
      <c r="B1490">
        <v>2205</v>
      </c>
      <c r="D1490" t="s">
        <v>4301</v>
      </c>
      <c r="E1490" t="s">
        <v>1022</v>
      </c>
      <c r="F1490" t="s">
        <v>67</v>
      </c>
      <c r="H1490" t="s">
        <v>4301</v>
      </c>
      <c r="I1490" t="s">
        <v>4302</v>
      </c>
      <c r="J1490" t="s">
        <v>4710</v>
      </c>
      <c r="K1490" t="s">
        <v>4711</v>
      </c>
      <c r="L1490" t="s">
        <v>4712</v>
      </c>
      <c r="O1490" t="s">
        <v>802</v>
      </c>
      <c r="Q1490">
        <v>38841</v>
      </c>
      <c r="R1490" s="2" t="s">
        <v>6083</v>
      </c>
      <c r="S1490" t="s">
        <v>3013</v>
      </c>
      <c r="T1490" t="s">
        <v>3013</v>
      </c>
      <c r="W1490" t="s">
        <v>3013</v>
      </c>
    </row>
    <row r="1491" spans="1:23" x14ac:dyDescent="0.25">
      <c r="A1491" t="s">
        <v>24</v>
      </c>
      <c r="B1491">
        <v>2206</v>
      </c>
      <c r="D1491" t="s">
        <v>4713</v>
      </c>
      <c r="E1491" t="s">
        <v>26</v>
      </c>
      <c r="F1491" t="s">
        <v>759</v>
      </c>
      <c r="G1491" t="s">
        <v>2369</v>
      </c>
      <c r="H1491" t="s">
        <v>4713</v>
      </c>
      <c r="I1491" t="s">
        <v>2137</v>
      </c>
      <c r="J1491" t="s">
        <v>1226</v>
      </c>
      <c r="L1491" t="s">
        <v>4686</v>
      </c>
      <c r="M1491" t="s">
        <v>4687</v>
      </c>
      <c r="Q1491">
        <v>38830</v>
      </c>
      <c r="R1491" s="2" t="s">
        <v>6079</v>
      </c>
      <c r="S1491" t="s">
        <v>3013</v>
      </c>
      <c r="T1491" t="s">
        <v>3013</v>
      </c>
      <c r="W1491" t="s">
        <v>3013</v>
      </c>
    </row>
    <row r="1492" spans="1:23" x14ac:dyDescent="0.25">
      <c r="A1492" t="s">
        <v>24</v>
      </c>
      <c r="B1492">
        <v>2207</v>
      </c>
      <c r="D1492" t="s">
        <v>6084</v>
      </c>
      <c r="E1492" t="s">
        <v>2069</v>
      </c>
      <c r="F1492" t="s">
        <v>4714</v>
      </c>
      <c r="G1492" t="s">
        <v>2389</v>
      </c>
      <c r="H1492" t="s">
        <v>4715</v>
      </c>
      <c r="I1492" t="s">
        <v>4302</v>
      </c>
      <c r="J1492" t="s">
        <v>4710</v>
      </c>
      <c r="K1492" t="s">
        <v>4303</v>
      </c>
      <c r="L1492" t="s">
        <v>4304</v>
      </c>
      <c r="M1492" t="s">
        <v>4716</v>
      </c>
      <c r="Q1492">
        <v>38843</v>
      </c>
      <c r="R1492" s="2" t="s">
        <v>6085</v>
      </c>
      <c r="S1492" t="s">
        <v>3013</v>
      </c>
      <c r="T1492" t="s">
        <v>3013</v>
      </c>
      <c r="W1492" t="s">
        <v>3013</v>
      </c>
    </row>
    <row r="1493" spans="1:23" x14ac:dyDescent="0.25">
      <c r="A1493" t="s">
        <v>24</v>
      </c>
      <c r="B1493">
        <v>2208</v>
      </c>
      <c r="D1493" t="s">
        <v>4717</v>
      </c>
      <c r="E1493" t="s">
        <v>26</v>
      </c>
      <c r="F1493" t="s">
        <v>4718</v>
      </c>
      <c r="G1493" t="s">
        <v>3110</v>
      </c>
      <c r="H1493" t="s">
        <v>4717</v>
      </c>
      <c r="I1493" t="s">
        <v>2137</v>
      </c>
      <c r="J1493" t="s">
        <v>1226</v>
      </c>
      <c r="L1493" t="s">
        <v>4686</v>
      </c>
      <c r="M1493" t="s">
        <v>4687</v>
      </c>
      <c r="Q1493">
        <v>38830</v>
      </c>
      <c r="R1493" s="2" t="s">
        <v>6079</v>
      </c>
      <c r="S1493" t="s">
        <v>3013</v>
      </c>
      <c r="T1493" t="s">
        <v>3013</v>
      </c>
      <c r="W1493" t="s">
        <v>3013</v>
      </c>
    </row>
    <row r="1494" spans="1:23" x14ac:dyDescent="0.25">
      <c r="A1494" t="s">
        <v>24</v>
      </c>
      <c r="B1494">
        <v>2209</v>
      </c>
      <c r="D1494" t="s">
        <v>4719</v>
      </c>
      <c r="E1494" t="s">
        <v>1262</v>
      </c>
      <c r="F1494" t="s">
        <v>1263</v>
      </c>
      <c r="G1494" t="s">
        <v>4720</v>
      </c>
      <c r="H1494" t="s">
        <v>4719</v>
      </c>
      <c r="I1494" t="s">
        <v>74</v>
      </c>
      <c r="J1494" t="s">
        <v>1226</v>
      </c>
      <c r="L1494" t="s">
        <v>1310</v>
      </c>
      <c r="M1494" t="s">
        <v>4721</v>
      </c>
      <c r="O1494" t="s">
        <v>4692</v>
      </c>
      <c r="Q1494">
        <v>38827</v>
      </c>
      <c r="R1494" s="2" t="s">
        <v>6081</v>
      </c>
      <c r="S1494" t="s">
        <v>3013</v>
      </c>
      <c r="T1494" t="s">
        <v>3013</v>
      </c>
      <c r="W1494" t="s">
        <v>3013</v>
      </c>
    </row>
    <row r="1495" spans="1:23" x14ac:dyDescent="0.25">
      <c r="A1495" t="s">
        <v>24</v>
      </c>
      <c r="B1495">
        <v>2210</v>
      </c>
      <c r="D1495" t="s">
        <v>4722</v>
      </c>
      <c r="E1495" t="s">
        <v>26</v>
      </c>
      <c r="F1495" t="s">
        <v>4723</v>
      </c>
      <c r="G1495" t="s">
        <v>4724</v>
      </c>
      <c r="H1495" t="s">
        <v>4722</v>
      </c>
      <c r="I1495" t="s">
        <v>199</v>
      </c>
      <c r="L1495" t="s">
        <v>4690</v>
      </c>
      <c r="M1495" t="s">
        <v>4725</v>
      </c>
      <c r="O1495" t="s">
        <v>4726</v>
      </c>
      <c r="Q1495">
        <v>38829</v>
      </c>
      <c r="R1495" s="2" t="s">
        <v>6082</v>
      </c>
      <c r="S1495" t="s">
        <v>3013</v>
      </c>
      <c r="T1495" t="s">
        <v>3013</v>
      </c>
      <c r="W1495" t="s">
        <v>3013</v>
      </c>
    </row>
    <row r="1496" spans="1:23" x14ac:dyDescent="0.25">
      <c r="A1496" t="s">
        <v>24</v>
      </c>
      <c r="B1496">
        <v>2211</v>
      </c>
      <c r="D1496" t="s">
        <v>4240</v>
      </c>
      <c r="E1496" t="s">
        <v>4501</v>
      </c>
      <c r="F1496" t="s">
        <v>67</v>
      </c>
      <c r="H1496" t="s">
        <v>4240</v>
      </c>
      <c r="I1496" t="s">
        <v>4302</v>
      </c>
      <c r="J1496" t="s">
        <v>4710</v>
      </c>
      <c r="K1496" t="s">
        <v>4303</v>
      </c>
      <c r="L1496" t="s">
        <v>4304</v>
      </c>
      <c r="M1496" t="s">
        <v>4716</v>
      </c>
      <c r="Q1496">
        <v>38843</v>
      </c>
      <c r="R1496" s="2" t="s">
        <v>6085</v>
      </c>
      <c r="S1496" t="s">
        <v>3013</v>
      </c>
      <c r="T1496" t="s">
        <v>3013</v>
      </c>
      <c r="W1496" t="s">
        <v>3013</v>
      </c>
    </row>
    <row r="1497" spans="1:23" x14ac:dyDescent="0.25">
      <c r="A1497" t="s">
        <v>24</v>
      </c>
      <c r="B1497">
        <v>2212</v>
      </c>
      <c r="D1497" t="s">
        <v>4727</v>
      </c>
      <c r="E1497" t="s">
        <v>4728</v>
      </c>
      <c r="F1497" t="s">
        <v>67</v>
      </c>
      <c r="H1497" t="s">
        <v>4727</v>
      </c>
      <c r="I1497" t="s">
        <v>74</v>
      </c>
      <c r="J1497" t="s">
        <v>1203</v>
      </c>
      <c r="K1497" t="s">
        <v>4729</v>
      </c>
      <c r="L1497" t="s">
        <v>4730</v>
      </c>
      <c r="M1497" t="s">
        <v>4731</v>
      </c>
      <c r="Q1497">
        <v>38609</v>
      </c>
      <c r="R1497" s="2" t="s">
        <v>6086</v>
      </c>
      <c r="S1497" t="s">
        <v>3013</v>
      </c>
      <c r="T1497" t="s">
        <v>3013</v>
      </c>
      <c r="W1497" t="s">
        <v>3013</v>
      </c>
    </row>
    <row r="1498" spans="1:23" x14ac:dyDescent="0.25">
      <c r="A1498" t="s">
        <v>24</v>
      </c>
      <c r="B1498">
        <v>2213</v>
      </c>
      <c r="D1498" t="s">
        <v>4301</v>
      </c>
      <c r="E1498" t="s">
        <v>1022</v>
      </c>
      <c r="F1498" t="s">
        <v>67</v>
      </c>
      <c r="H1498" t="s">
        <v>4301</v>
      </c>
      <c r="I1498" t="s">
        <v>4302</v>
      </c>
      <c r="J1498" t="s">
        <v>4710</v>
      </c>
      <c r="K1498" t="s">
        <v>4711</v>
      </c>
      <c r="M1498" t="s">
        <v>4732</v>
      </c>
      <c r="Q1498">
        <v>38841</v>
      </c>
      <c r="R1498" s="2" t="s">
        <v>6083</v>
      </c>
      <c r="S1498" t="s">
        <v>3013</v>
      </c>
      <c r="T1498" t="s">
        <v>3013</v>
      </c>
      <c r="W1498" t="s">
        <v>3013</v>
      </c>
    </row>
    <row r="1499" spans="1:23" x14ac:dyDescent="0.25">
      <c r="A1499" t="s">
        <v>24</v>
      </c>
      <c r="B1499">
        <v>2214</v>
      </c>
      <c r="D1499" t="s">
        <v>4733</v>
      </c>
      <c r="E1499" t="s">
        <v>1119</v>
      </c>
      <c r="F1499" t="s">
        <v>67</v>
      </c>
      <c r="H1499" t="s">
        <v>4733</v>
      </c>
      <c r="I1499" t="s">
        <v>74</v>
      </c>
      <c r="J1499" t="s">
        <v>1226</v>
      </c>
      <c r="L1499" t="s">
        <v>1310</v>
      </c>
      <c r="M1499" t="s">
        <v>4721</v>
      </c>
      <c r="O1499" t="s">
        <v>4692</v>
      </c>
      <c r="Q1499">
        <v>38827</v>
      </c>
      <c r="R1499" s="2" t="s">
        <v>6081</v>
      </c>
      <c r="S1499" t="s">
        <v>3013</v>
      </c>
      <c r="T1499" t="s">
        <v>3013</v>
      </c>
      <c r="W1499" t="s">
        <v>3013</v>
      </c>
    </row>
    <row r="1500" spans="1:23" x14ac:dyDescent="0.25">
      <c r="A1500" t="s">
        <v>24</v>
      </c>
      <c r="B1500">
        <v>2215</v>
      </c>
      <c r="D1500" t="s">
        <v>3469</v>
      </c>
      <c r="E1500" t="s">
        <v>232</v>
      </c>
      <c r="F1500" t="s">
        <v>2122</v>
      </c>
      <c r="G1500" t="s">
        <v>3808</v>
      </c>
      <c r="H1500" t="s">
        <v>3469</v>
      </c>
      <c r="I1500" t="s">
        <v>74</v>
      </c>
      <c r="J1500" t="s">
        <v>1226</v>
      </c>
      <c r="L1500" t="s">
        <v>4734</v>
      </c>
      <c r="M1500" t="s">
        <v>4735</v>
      </c>
      <c r="O1500" t="s">
        <v>4692</v>
      </c>
      <c r="Q1500">
        <v>38830</v>
      </c>
      <c r="R1500" s="2" t="s">
        <v>6079</v>
      </c>
      <c r="S1500" t="s">
        <v>3013</v>
      </c>
      <c r="T1500" t="s">
        <v>3013</v>
      </c>
      <c r="W1500" t="s">
        <v>3013</v>
      </c>
    </row>
    <row r="1501" spans="1:23" x14ac:dyDescent="0.25">
      <c r="A1501" t="s">
        <v>24</v>
      </c>
      <c r="B1501">
        <v>2216</v>
      </c>
      <c r="D1501" t="s">
        <v>4301</v>
      </c>
      <c r="E1501" t="s">
        <v>1022</v>
      </c>
      <c r="F1501" t="s">
        <v>67</v>
      </c>
      <c r="H1501" t="s">
        <v>4301</v>
      </c>
      <c r="I1501" t="s">
        <v>4302</v>
      </c>
      <c r="J1501" t="s">
        <v>4710</v>
      </c>
      <c r="K1501" t="s">
        <v>4711</v>
      </c>
      <c r="L1501" t="s">
        <v>4736</v>
      </c>
      <c r="M1501" t="s">
        <v>4737</v>
      </c>
      <c r="Q1501">
        <v>38841</v>
      </c>
      <c r="R1501" s="2" t="s">
        <v>6083</v>
      </c>
      <c r="S1501" t="s">
        <v>3013</v>
      </c>
      <c r="T1501" t="s">
        <v>3013</v>
      </c>
      <c r="W1501" t="s">
        <v>3013</v>
      </c>
    </row>
    <row r="1502" spans="1:23" x14ac:dyDescent="0.25">
      <c r="A1502" t="s">
        <v>24</v>
      </c>
      <c r="B1502">
        <v>2217</v>
      </c>
      <c r="D1502" t="s">
        <v>4738</v>
      </c>
      <c r="E1502" t="s">
        <v>2838</v>
      </c>
      <c r="F1502" t="s">
        <v>4739</v>
      </c>
      <c r="G1502" t="s">
        <v>4740</v>
      </c>
      <c r="H1502" t="s">
        <v>4738</v>
      </c>
      <c r="I1502" t="s">
        <v>4302</v>
      </c>
      <c r="J1502" t="s">
        <v>4710</v>
      </c>
      <c r="M1502" t="s">
        <v>4732</v>
      </c>
      <c r="O1502" t="s">
        <v>4741</v>
      </c>
      <c r="Q1502">
        <v>38841</v>
      </c>
      <c r="R1502" s="2" t="s">
        <v>6083</v>
      </c>
      <c r="S1502" t="s">
        <v>3013</v>
      </c>
      <c r="T1502" t="s">
        <v>3013</v>
      </c>
      <c r="W1502" t="s">
        <v>3013</v>
      </c>
    </row>
    <row r="1503" spans="1:23" x14ac:dyDescent="0.25">
      <c r="A1503" t="s">
        <v>24</v>
      </c>
      <c r="B1503">
        <v>2218</v>
      </c>
      <c r="D1503" t="s">
        <v>527</v>
      </c>
      <c r="E1503" t="s">
        <v>26</v>
      </c>
      <c r="F1503" t="s">
        <v>522</v>
      </c>
      <c r="G1503" t="s">
        <v>528</v>
      </c>
      <c r="H1503" t="s">
        <v>527</v>
      </c>
      <c r="J1503" t="s">
        <v>1226</v>
      </c>
      <c r="L1503" t="s">
        <v>4686</v>
      </c>
      <c r="M1503" t="s">
        <v>4687</v>
      </c>
      <c r="Q1503">
        <v>38830</v>
      </c>
      <c r="R1503" s="2" t="s">
        <v>6079</v>
      </c>
      <c r="S1503" t="s">
        <v>3013</v>
      </c>
      <c r="T1503" t="s">
        <v>3013</v>
      </c>
      <c r="W1503" t="s">
        <v>3013</v>
      </c>
    </row>
    <row r="1504" spans="1:23" x14ac:dyDescent="0.25">
      <c r="A1504" t="s">
        <v>24</v>
      </c>
      <c r="B1504">
        <v>2219</v>
      </c>
      <c r="D1504" t="s">
        <v>4742</v>
      </c>
      <c r="E1504" t="s">
        <v>4743</v>
      </c>
      <c r="F1504" t="s">
        <v>4744</v>
      </c>
      <c r="G1504" t="s">
        <v>4745</v>
      </c>
      <c r="H1504" t="s">
        <v>4742</v>
      </c>
      <c r="I1504" t="s">
        <v>74</v>
      </c>
      <c r="J1504" t="s">
        <v>1203</v>
      </c>
      <c r="K1504" t="s">
        <v>4729</v>
      </c>
      <c r="L1504" t="s">
        <v>4746</v>
      </c>
      <c r="M1504" t="s">
        <v>4747</v>
      </c>
      <c r="Q1504">
        <v>38610</v>
      </c>
      <c r="R1504" s="2" t="s">
        <v>6087</v>
      </c>
      <c r="S1504" t="s">
        <v>3013</v>
      </c>
      <c r="T1504" t="s">
        <v>3013</v>
      </c>
      <c r="W1504" t="s">
        <v>3013</v>
      </c>
    </row>
    <row r="1505" spans="1:24" x14ac:dyDescent="0.25">
      <c r="A1505" t="s">
        <v>24</v>
      </c>
      <c r="B1505">
        <v>2220</v>
      </c>
      <c r="D1505" t="s">
        <v>4748</v>
      </c>
      <c r="E1505" t="s">
        <v>2821</v>
      </c>
      <c r="F1505" t="s">
        <v>4749</v>
      </c>
      <c r="G1505" t="s">
        <v>3151</v>
      </c>
      <c r="H1505" t="s">
        <v>4748</v>
      </c>
      <c r="I1505" t="s">
        <v>74</v>
      </c>
      <c r="J1505" t="s">
        <v>1203</v>
      </c>
      <c r="K1505" t="s">
        <v>4729</v>
      </c>
      <c r="L1505" t="s">
        <v>4746</v>
      </c>
      <c r="M1505" t="s">
        <v>4750</v>
      </c>
      <c r="Q1505">
        <v>38609</v>
      </c>
      <c r="R1505" s="2" t="s">
        <v>6086</v>
      </c>
      <c r="S1505" t="s">
        <v>3013</v>
      </c>
      <c r="T1505" t="s">
        <v>3013</v>
      </c>
      <c r="W1505" t="s">
        <v>3013</v>
      </c>
    </row>
    <row r="1506" spans="1:24" x14ac:dyDescent="0.25">
      <c r="A1506" t="s">
        <v>24</v>
      </c>
      <c r="B1506">
        <v>2221</v>
      </c>
      <c r="D1506" t="s">
        <v>4751</v>
      </c>
      <c r="E1506" t="s">
        <v>26</v>
      </c>
      <c r="F1506" t="s">
        <v>4752</v>
      </c>
      <c r="G1506" t="s">
        <v>4481</v>
      </c>
      <c r="H1506" t="s">
        <v>4751</v>
      </c>
      <c r="I1506" t="s">
        <v>74</v>
      </c>
      <c r="J1506" t="s">
        <v>1203</v>
      </c>
      <c r="K1506" t="s">
        <v>4729</v>
      </c>
      <c r="L1506" t="s">
        <v>4746</v>
      </c>
      <c r="M1506" t="s">
        <v>4753</v>
      </c>
      <c r="Q1506">
        <v>38610</v>
      </c>
      <c r="R1506" s="2" t="s">
        <v>6087</v>
      </c>
      <c r="S1506" t="s">
        <v>3013</v>
      </c>
      <c r="T1506" t="s">
        <v>3013</v>
      </c>
      <c r="W1506" t="s">
        <v>3013</v>
      </c>
    </row>
    <row r="1507" spans="1:24" x14ac:dyDescent="0.25">
      <c r="A1507" t="s">
        <v>24</v>
      </c>
      <c r="B1507">
        <v>2222</v>
      </c>
      <c r="D1507" t="s">
        <v>4441</v>
      </c>
      <c r="E1507" t="s">
        <v>2358</v>
      </c>
      <c r="F1507" t="s">
        <v>2405</v>
      </c>
      <c r="G1507" t="s">
        <v>2470</v>
      </c>
      <c r="H1507" t="s">
        <v>4441</v>
      </c>
      <c r="I1507" t="s">
        <v>74</v>
      </c>
      <c r="J1507" t="s">
        <v>1203</v>
      </c>
      <c r="K1507" t="s">
        <v>4729</v>
      </c>
      <c r="L1507" t="s">
        <v>4730</v>
      </c>
      <c r="M1507" t="s">
        <v>4754</v>
      </c>
      <c r="Q1507">
        <v>38974</v>
      </c>
      <c r="R1507" s="2" t="s">
        <v>6088</v>
      </c>
      <c r="S1507" t="s">
        <v>3013</v>
      </c>
      <c r="T1507" t="s">
        <v>3013</v>
      </c>
      <c r="W1507" t="s">
        <v>3013</v>
      </c>
    </row>
    <row r="1508" spans="1:24" x14ac:dyDescent="0.25">
      <c r="A1508" t="s">
        <v>24</v>
      </c>
      <c r="B1508">
        <v>2223</v>
      </c>
      <c r="D1508" t="s">
        <v>4755</v>
      </c>
      <c r="E1508" t="s">
        <v>818</v>
      </c>
      <c r="F1508" t="s">
        <v>4756</v>
      </c>
      <c r="G1508" t="s">
        <v>4757</v>
      </c>
      <c r="H1508" t="s">
        <v>4755</v>
      </c>
      <c r="I1508" t="s">
        <v>74</v>
      </c>
      <c r="J1508" t="s">
        <v>1203</v>
      </c>
      <c r="K1508" t="s">
        <v>4729</v>
      </c>
      <c r="L1508" t="s">
        <v>4746</v>
      </c>
      <c r="M1508" t="s">
        <v>4750</v>
      </c>
      <c r="Q1508">
        <v>38610</v>
      </c>
      <c r="R1508" s="2" t="s">
        <v>6087</v>
      </c>
      <c r="S1508" t="s">
        <v>3013</v>
      </c>
      <c r="T1508" t="s">
        <v>3013</v>
      </c>
      <c r="W1508" t="s">
        <v>3013</v>
      </c>
    </row>
    <row r="1509" spans="1:24" x14ac:dyDescent="0.25">
      <c r="A1509" t="s">
        <v>24</v>
      </c>
      <c r="B1509">
        <v>2224</v>
      </c>
      <c r="D1509" t="s">
        <v>4758</v>
      </c>
      <c r="E1509" t="s">
        <v>2934</v>
      </c>
      <c r="F1509" t="s">
        <v>4759</v>
      </c>
      <c r="G1509" t="s">
        <v>4760</v>
      </c>
      <c r="H1509" t="s">
        <v>4758</v>
      </c>
      <c r="I1509" t="s">
        <v>74</v>
      </c>
      <c r="J1509" t="s">
        <v>1203</v>
      </c>
      <c r="K1509" t="s">
        <v>4729</v>
      </c>
      <c r="L1509" t="s">
        <v>4746</v>
      </c>
      <c r="M1509" t="s">
        <v>4761</v>
      </c>
      <c r="Q1509">
        <v>38610</v>
      </c>
      <c r="R1509" s="2" t="s">
        <v>6087</v>
      </c>
      <c r="S1509" t="s">
        <v>3013</v>
      </c>
      <c r="T1509" t="s">
        <v>3013</v>
      </c>
      <c r="W1509" t="s">
        <v>3013</v>
      </c>
    </row>
    <row r="1510" spans="1:24" x14ac:dyDescent="0.25">
      <c r="A1510" t="s">
        <v>24</v>
      </c>
      <c r="B1510">
        <v>2225</v>
      </c>
      <c r="D1510" t="s">
        <v>4762</v>
      </c>
      <c r="E1510" t="s">
        <v>1033</v>
      </c>
      <c r="F1510" t="s">
        <v>4763</v>
      </c>
      <c r="G1510" t="s">
        <v>4764</v>
      </c>
      <c r="H1510" t="s">
        <v>4762</v>
      </c>
      <c r="I1510" t="s">
        <v>74</v>
      </c>
      <c r="J1510" t="s">
        <v>1226</v>
      </c>
      <c r="L1510" t="s">
        <v>1310</v>
      </c>
      <c r="M1510" t="s">
        <v>4689</v>
      </c>
      <c r="O1510" t="s">
        <v>4229</v>
      </c>
      <c r="Q1510">
        <v>38827</v>
      </c>
      <c r="R1510" s="2" t="s">
        <v>6081</v>
      </c>
      <c r="S1510" t="s">
        <v>3013</v>
      </c>
      <c r="T1510" t="s">
        <v>3013</v>
      </c>
      <c r="W1510" t="s">
        <v>3013</v>
      </c>
      <c r="X1510" t="s">
        <v>4765</v>
      </c>
    </row>
    <row r="1511" spans="1:24" x14ac:dyDescent="0.25">
      <c r="A1511" t="s">
        <v>24</v>
      </c>
      <c r="B1511">
        <v>2226</v>
      </c>
      <c r="D1511" t="s">
        <v>4707</v>
      </c>
      <c r="E1511" t="s">
        <v>1002</v>
      </c>
      <c r="F1511" t="s">
        <v>3524</v>
      </c>
      <c r="G1511" t="s">
        <v>4708</v>
      </c>
      <c r="H1511" t="s">
        <v>4707</v>
      </c>
      <c r="I1511" t="s">
        <v>199</v>
      </c>
      <c r="L1511" t="s">
        <v>4690</v>
      </c>
      <c r="O1511" t="s">
        <v>4692</v>
      </c>
      <c r="Q1511">
        <v>38829</v>
      </c>
      <c r="R1511" s="2" t="s">
        <v>6082</v>
      </c>
      <c r="S1511" t="s">
        <v>3013</v>
      </c>
      <c r="T1511" t="s">
        <v>3013</v>
      </c>
      <c r="W1511" t="s">
        <v>3013</v>
      </c>
    </row>
    <row r="1512" spans="1:24" x14ac:dyDescent="0.25">
      <c r="A1512" t="s">
        <v>24</v>
      </c>
      <c r="B1512">
        <v>2227</v>
      </c>
      <c r="D1512" t="s">
        <v>4766</v>
      </c>
      <c r="E1512" t="s">
        <v>1002</v>
      </c>
      <c r="F1512" t="s">
        <v>1003</v>
      </c>
      <c r="G1512" t="s">
        <v>951</v>
      </c>
      <c r="H1512" t="s">
        <v>4766</v>
      </c>
      <c r="I1512" t="s">
        <v>199</v>
      </c>
      <c r="L1512" t="s">
        <v>4690</v>
      </c>
      <c r="O1512" t="s">
        <v>4709</v>
      </c>
      <c r="Q1512">
        <v>38829</v>
      </c>
      <c r="R1512" s="2" t="s">
        <v>6082</v>
      </c>
      <c r="S1512" t="s">
        <v>3013</v>
      </c>
      <c r="T1512" t="s">
        <v>3013</v>
      </c>
      <c r="W1512" t="s">
        <v>3013</v>
      </c>
    </row>
    <row r="1513" spans="1:24" x14ac:dyDescent="0.25">
      <c r="A1513" t="s">
        <v>24</v>
      </c>
      <c r="B1513">
        <v>2228</v>
      </c>
      <c r="D1513" t="s">
        <v>4767</v>
      </c>
      <c r="E1513" t="s">
        <v>2358</v>
      </c>
      <c r="F1513" t="s">
        <v>4768</v>
      </c>
      <c r="G1513" t="s">
        <v>4769</v>
      </c>
      <c r="H1513" t="s">
        <v>4767</v>
      </c>
      <c r="I1513" t="s">
        <v>74</v>
      </c>
      <c r="J1513" t="s">
        <v>1203</v>
      </c>
      <c r="K1513" t="s">
        <v>4729</v>
      </c>
      <c r="L1513" t="s">
        <v>4746</v>
      </c>
      <c r="Q1513">
        <v>38609</v>
      </c>
      <c r="R1513" s="2" t="s">
        <v>6086</v>
      </c>
      <c r="S1513" t="s">
        <v>3013</v>
      </c>
      <c r="T1513" t="s">
        <v>3013</v>
      </c>
      <c r="W1513" t="s">
        <v>3013</v>
      </c>
    </row>
    <row r="1514" spans="1:24" x14ac:dyDescent="0.25">
      <c r="A1514" t="s">
        <v>24</v>
      </c>
      <c r="B1514">
        <v>2229</v>
      </c>
      <c r="D1514" t="s">
        <v>4770</v>
      </c>
      <c r="E1514" t="s">
        <v>26</v>
      </c>
      <c r="F1514" t="s">
        <v>728</v>
      </c>
      <c r="G1514" t="s">
        <v>3151</v>
      </c>
      <c r="H1514" t="s">
        <v>4770</v>
      </c>
      <c r="I1514" t="s">
        <v>74</v>
      </c>
      <c r="J1514" t="s">
        <v>1203</v>
      </c>
      <c r="K1514" t="s">
        <v>4729</v>
      </c>
      <c r="L1514" t="s">
        <v>4730</v>
      </c>
      <c r="M1514" t="s">
        <v>4731</v>
      </c>
      <c r="Q1514">
        <v>38609</v>
      </c>
      <c r="R1514" s="2" t="s">
        <v>6086</v>
      </c>
      <c r="S1514" t="s">
        <v>3013</v>
      </c>
      <c r="T1514" t="s">
        <v>3013</v>
      </c>
      <c r="W1514" t="s">
        <v>3013</v>
      </c>
    </row>
    <row r="1515" spans="1:24" x14ac:dyDescent="0.25">
      <c r="A1515" t="s">
        <v>24</v>
      </c>
      <c r="B1515">
        <v>2230</v>
      </c>
      <c r="D1515" t="s">
        <v>4771</v>
      </c>
      <c r="E1515" t="s">
        <v>2934</v>
      </c>
      <c r="F1515" t="s">
        <v>4772</v>
      </c>
      <c r="G1515" t="s">
        <v>4773</v>
      </c>
      <c r="H1515" t="s">
        <v>4771</v>
      </c>
      <c r="I1515" t="s">
        <v>74</v>
      </c>
      <c r="J1515" t="s">
        <v>1203</v>
      </c>
      <c r="K1515" t="s">
        <v>4729</v>
      </c>
      <c r="L1515" t="s">
        <v>4746</v>
      </c>
      <c r="M1515" t="s">
        <v>4761</v>
      </c>
      <c r="Q1515">
        <v>38610</v>
      </c>
      <c r="R1515" s="2" t="s">
        <v>6087</v>
      </c>
      <c r="S1515" t="s">
        <v>3013</v>
      </c>
      <c r="T1515" t="s">
        <v>3013</v>
      </c>
      <c r="W1515" t="s">
        <v>3013</v>
      </c>
    </row>
    <row r="1516" spans="1:24" x14ac:dyDescent="0.25">
      <c r="A1516" t="s">
        <v>24</v>
      </c>
      <c r="B1516">
        <v>2231</v>
      </c>
      <c r="D1516" t="s">
        <v>856</v>
      </c>
      <c r="E1516" t="s">
        <v>853</v>
      </c>
      <c r="F1516" t="s">
        <v>854</v>
      </c>
      <c r="G1516" t="s">
        <v>855</v>
      </c>
      <c r="H1516" t="s">
        <v>856</v>
      </c>
      <c r="I1516" t="s">
        <v>199</v>
      </c>
      <c r="L1516" t="s">
        <v>4690</v>
      </c>
      <c r="M1516" t="s">
        <v>4774</v>
      </c>
      <c r="O1516" t="s">
        <v>4775</v>
      </c>
      <c r="Q1516">
        <v>38829</v>
      </c>
      <c r="R1516" s="2" t="s">
        <v>6082</v>
      </c>
      <c r="S1516" t="s">
        <v>3013</v>
      </c>
      <c r="T1516" t="s">
        <v>3013</v>
      </c>
      <c r="W1516" t="s">
        <v>3013</v>
      </c>
    </row>
    <row r="1517" spans="1:24" x14ac:dyDescent="0.25">
      <c r="A1517" t="s">
        <v>24</v>
      </c>
      <c r="B1517">
        <v>2232</v>
      </c>
      <c r="D1517" t="s">
        <v>4776</v>
      </c>
      <c r="E1517" t="s">
        <v>2052</v>
      </c>
      <c r="F1517" t="s">
        <v>4777</v>
      </c>
      <c r="G1517" t="s">
        <v>4778</v>
      </c>
      <c r="H1517" t="s">
        <v>4776</v>
      </c>
      <c r="I1517" t="s">
        <v>199</v>
      </c>
      <c r="L1517" t="s">
        <v>4690</v>
      </c>
      <c r="O1517" t="s">
        <v>4775</v>
      </c>
      <c r="Q1517">
        <v>38829</v>
      </c>
      <c r="R1517" s="2" t="s">
        <v>6082</v>
      </c>
      <c r="S1517" t="s">
        <v>3013</v>
      </c>
      <c r="T1517" t="s">
        <v>3013</v>
      </c>
      <c r="W1517" t="s">
        <v>3013</v>
      </c>
    </row>
    <row r="1518" spans="1:24" x14ac:dyDescent="0.25">
      <c r="A1518" t="s">
        <v>24</v>
      </c>
      <c r="B1518">
        <v>2233</v>
      </c>
      <c r="D1518" t="s">
        <v>4431</v>
      </c>
      <c r="E1518" t="s">
        <v>1887</v>
      </c>
      <c r="F1518" t="s">
        <v>2776</v>
      </c>
      <c r="G1518" t="s">
        <v>4432</v>
      </c>
      <c r="H1518" t="s">
        <v>4431</v>
      </c>
      <c r="I1518" t="s">
        <v>199</v>
      </c>
      <c r="L1518" t="s">
        <v>4690</v>
      </c>
      <c r="M1518" t="s">
        <v>4698</v>
      </c>
      <c r="Q1518">
        <v>38829</v>
      </c>
      <c r="R1518" s="2" t="s">
        <v>6082</v>
      </c>
      <c r="S1518" t="s">
        <v>3013</v>
      </c>
      <c r="T1518" t="s">
        <v>3013</v>
      </c>
      <c r="W1518" t="s">
        <v>3013</v>
      </c>
    </row>
    <row r="1519" spans="1:24" x14ac:dyDescent="0.25">
      <c r="A1519" t="s">
        <v>24</v>
      </c>
      <c r="B1519">
        <v>2234</v>
      </c>
      <c r="D1519" t="s">
        <v>4779</v>
      </c>
      <c r="E1519" t="s">
        <v>984</v>
      </c>
      <c r="F1519" t="s">
        <v>2040</v>
      </c>
      <c r="G1519" t="s">
        <v>4780</v>
      </c>
      <c r="H1519" t="s">
        <v>4779</v>
      </c>
      <c r="I1519" t="s">
        <v>199</v>
      </c>
      <c r="L1519" t="s">
        <v>4690</v>
      </c>
      <c r="M1519" t="s">
        <v>4703</v>
      </c>
      <c r="O1519" t="s">
        <v>4352</v>
      </c>
      <c r="Q1519">
        <v>38829</v>
      </c>
      <c r="R1519" s="2" t="s">
        <v>6082</v>
      </c>
      <c r="S1519" t="s">
        <v>3013</v>
      </c>
      <c r="T1519" t="s">
        <v>3013</v>
      </c>
      <c r="W1519" t="s">
        <v>3013</v>
      </c>
    </row>
    <row r="1520" spans="1:24" x14ac:dyDescent="0.25">
      <c r="A1520" t="s">
        <v>24</v>
      </c>
      <c r="B1520">
        <v>2235</v>
      </c>
      <c r="D1520" t="s">
        <v>4781</v>
      </c>
      <c r="E1520" t="s">
        <v>2648</v>
      </c>
      <c r="F1520" t="s">
        <v>2665</v>
      </c>
      <c r="G1520" t="s">
        <v>3531</v>
      </c>
      <c r="H1520" t="s">
        <v>4781</v>
      </c>
      <c r="I1520" t="s">
        <v>199</v>
      </c>
      <c r="L1520" t="s">
        <v>4690</v>
      </c>
      <c r="M1520" t="s">
        <v>4782</v>
      </c>
      <c r="Q1520">
        <v>38829</v>
      </c>
      <c r="R1520" s="2" t="s">
        <v>6082</v>
      </c>
      <c r="S1520" t="s">
        <v>3013</v>
      </c>
      <c r="T1520" t="s">
        <v>3013</v>
      </c>
      <c r="W1520" t="s">
        <v>3013</v>
      </c>
    </row>
    <row r="1521" spans="1:24" x14ac:dyDescent="0.25">
      <c r="A1521" t="s">
        <v>24</v>
      </c>
      <c r="B1521">
        <v>2236</v>
      </c>
      <c r="D1521" t="s">
        <v>4783</v>
      </c>
      <c r="E1521" t="s">
        <v>4784</v>
      </c>
      <c r="F1521" t="s">
        <v>2787</v>
      </c>
      <c r="G1521" t="s">
        <v>2788</v>
      </c>
      <c r="H1521" t="s">
        <v>4783</v>
      </c>
      <c r="I1521" t="s">
        <v>74</v>
      </c>
      <c r="J1521" t="s">
        <v>1226</v>
      </c>
      <c r="L1521" t="s">
        <v>1310</v>
      </c>
      <c r="M1521" t="s">
        <v>4689</v>
      </c>
      <c r="O1521" t="s">
        <v>4561</v>
      </c>
      <c r="Q1521">
        <v>38827</v>
      </c>
      <c r="R1521" s="2" t="s">
        <v>6081</v>
      </c>
      <c r="S1521" t="s">
        <v>3013</v>
      </c>
      <c r="T1521" t="s">
        <v>3013</v>
      </c>
      <c r="W1521" t="s">
        <v>3013</v>
      </c>
    </row>
    <row r="1522" spans="1:24" x14ac:dyDescent="0.25">
      <c r="A1522" t="s">
        <v>24</v>
      </c>
      <c r="B1522">
        <v>2237</v>
      </c>
      <c r="D1522" t="s">
        <v>4785</v>
      </c>
      <c r="E1522" t="s">
        <v>4786</v>
      </c>
      <c r="F1522" t="s">
        <v>67</v>
      </c>
      <c r="H1522" t="s">
        <v>4785</v>
      </c>
      <c r="I1522" t="s">
        <v>4302</v>
      </c>
      <c r="J1522" t="s">
        <v>4710</v>
      </c>
      <c r="K1522" t="s">
        <v>4303</v>
      </c>
      <c r="L1522" t="s">
        <v>4304</v>
      </c>
      <c r="M1522" t="s">
        <v>4716</v>
      </c>
      <c r="Q1522">
        <v>38843</v>
      </c>
      <c r="R1522" s="2" t="s">
        <v>6085</v>
      </c>
      <c r="S1522" t="s">
        <v>3013</v>
      </c>
      <c r="T1522" t="s">
        <v>3013</v>
      </c>
      <c r="W1522" t="s">
        <v>3013</v>
      </c>
    </row>
    <row r="1523" spans="1:24" x14ac:dyDescent="0.25">
      <c r="A1523" t="s">
        <v>24</v>
      </c>
      <c r="B1523">
        <v>2238</v>
      </c>
      <c r="D1523" t="s">
        <v>3199</v>
      </c>
      <c r="E1523" t="s">
        <v>98</v>
      </c>
      <c r="F1523" t="s">
        <v>3200</v>
      </c>
      <c r="G1523" t="s">
        <v>3201</v>
      </c>
      <c r="H1523" t="s">
        <v>3199</v>
      </c>
      <c r="I1523" t="s">
        <v>74</v>
      </c>
      <c r="J1523" t="s">
        <v>1203</v>
      </c>
      <c r="K1523" t="s">
        <v>4729</v>
      </c>
      <c r="L1523" t="s">
        <v>4746</v>
      </c>
      <c r="M1523" t="s">
        <v>4787</v>
      </c>
      <c r="Q1523">
        <v>38610</v>
      </c>
      <c r="R1523" s="2" t="s">
        <v>6087</v>
      </c>
      <c r="S1523" t="s">
        <v>3013</v>
      </c>
      <c r="T1523" t="s">
        <v>3013</v>
      </c>
      <c r="W1523" t="s">
        <v>3013</v>
      </c>
    </row>
    <row r="1524" spans="1:24" x14ac:dyDescent="0.25">
      <c r="A1524" t="s">
        <v>24</v>
      </c>
      <c r="B1524">
        <v>2239</v>
      </c>
      <c r="D1524" t="s">
        <v>3434</v>
      </c>
      <c r="E1524" t="s">
        <v>2028</v>
      </c>
      <c r="F1524" t="s">
        <v>3435</v>
      </c>
      <c r="G1524" t="s">
        <v>3436</v>
      </c>
      <c r="H1524" t="s">
        <v>3434</v>
      </c>
      <c r="I1524" t="s">
        <v>2137</v>
      </c>
      <c r="J1524" t="s">
        <v>1226</v>
      </c>
      <c r="L1524" t="s">
        <v>4686</v>
      </c>
      <c r="M1524" t="s">
        <v>4687</v>
      </c>
      <c r="Q1524">
        <v>38830</v>
      </c>
      <c r="R1524" s="2" t="s">
        <v>6079</v>
      </c>
      <c r="S1524" t="s">
        <v>3013</v>
      </c>
      <c r="T1524" t="s">
        <v>3013</v>
      </c>
      <c r="W1524" t="s">
        <v>3013</v>
      </c>
    </row>
    <row r="1525" spans="1:24" x14ac:dyDescent="0.25">
      <c r="A1525" t="s">
        <v>24</v>
      </c>
      <c r="B1525">
        <v>2240</v>
      </c>
      <c r="D1525" t="s">
        <v>4788</v>
      </c>
      <c r="E1525" t="s">
        <v>26</v>
      </c>
      <c r="F1525" t="s">
        <v>4789</v>
      </c>
      <c r="G1525" t="s">
        <v>4790</v>
      </c>
      <c r="H1525" t="s">
        <v>4788</v>
      </c>
      <c r="I1525" t="s">
        <v>2137</v>
      </c>
      <c r="J1525" t="s">
        <v>1226</v>
      </c>
      <c r="L1525" t="s">
        <v>4686</v>
      </c>
      <c r="M1525" t="s">
        <v>4687</v>
      </c>
      <c r="Q1525">
        <v>38830</v>
      </c>
      <c r="R1525" s="2" t="s">
        <v>6079</v>
      </c>
      <c r="S1525" t="s">
        <v>3013</v>
      </c>
      <c r="T1525" t="s">
        <v>3013</v>
      </c>
      <c r="W1525" t="s">
        <v>3013</v>
      </c>
      <c r="X1525" t="s">
        <v>4791</v>
      </c>
    </row>
    <row r="1526" spans="1:24" x14ac:dyDescent="0.25">
      <c r="A1526" t="s">
        <v>24</v>
      </c>
      <c r="B1526">
        <v>2241</v>
      </c>
      <c r="D1526" t="s">
        <v>6089</v>
      </c>
      <c r="E1526" t="s">
        <v>798</v>
      </c>
      <c r="F1526" t="s">
        <v>4792</v>
      </c>
      <c r="G1526" t="s">
        <v>4793</v>
      </c>
      <c r="H1526" t="s">
        <v>4794</v>
      </c>
      <c r="I1526" t="s">
        <v>74</v>
      </c>
      <c r="J1526" t="s">
        <v>1226</v>
      </c>
      <c r="L1526" t="s">
        <v>4734</v>
      </c>
      <c r="M1526" t="s">
        <v>4795</v>
      </c>
      <c r="O1526" t="s">
        <v>4692</v>
      </c>
      <c r="Q1526">
        <v>38830</v>
      </c>
      <c r="R1526" s="2" t="s">
        <v>6079</v>
      </c>
      <c r="S1526" t="s">
        <v>3013</v>
      </c>
      <c r="T1526" t="s">
        <v>3013</v>
      </c>
      <c r="W1526" t="s">
        <v>3013</v>
      </c>
    </row>
    <row r="1527" spans="1:24" x14ac:dyDescent="0.25">
      <c r="A1527" t="s">
        <v>24</v>
      </c>
      <c r="B1527">
        <v>2242</v>
      </c>
      <c r="D1527" t="s">
        <v>4796</v>
      </c>
      <c r="E1527" t="s">
        <v>218</v>
      </c>
      <c r="F1527" t="s">
        <v>1688</v>
      </c>
      <c r="G1527" t="s">
        <v>4797</v>
      </c>
      <c r="H1527" t="s">
        <v>4796</v>
      </c>
      <c r="I1527" t="s">
        <v>74</v>
      </c>
      <c r="J1527" t="s">
        <v>1226</v>
      </c>
      <c r="L1527" t="s">
        <v>1310</v>
      </c>
      <c r="M1527" t="s">
        <v>4689</v>
      </c>
      <c r="O1527" t="s">
        <v>4229</v>
      </c>
      <c r="Q1527">
        <v>38827</v>
      </c>
      <c r="R1527" s="2" t="s">
        <v>6081</v>
      </c>
      <c r="S1527" t="s">
        <v>3013</v>
      </c>
      <c r="T1527" t="s">
        <v>3013</v>
      </c>
      <c r="W1527" t="s">
        <v>3013</v>
      </c>
    </row>
    <row r="1528" spans="1:24" x14ac:dyDescent="0.25">
      <c r="A1528" t="s">
        <v>24</v>
      </c>
      <c r="B1528">
        <v>2243</v>
      </c>
      <c r="D1528" t="s">
        <v>4798</v>
      </c>
      <c r="E1528" t="s">
        <v>26</v>
      </c>
      <c r="F1528" t="s">
        <v>2312</v>
      </c>
      <c r="G1528" t="s">
        <v>4799</v>
      </c>
      <c r="H1528" t="s">
        <v>4798</v>
      </c>
      <c r="I1528" t="s">
        <v>2137</v>
      </c>
      <c r="J1528" t="s">
        <v>1226</v>
      </c>
      <c r="L1528" t="s">
        <v>4686</v>
      </c>
      <c r="M1528" t="s">
        <v>4687</v>
      </c>
      <c r="Q1528">
        <v>38830</v>
      </c>
      <c r="R1528" s="2" t="s">
        <v>6079</v>
      </c>
      <c r="S1528" t="s">
        <v>3013</v>
      </c>
      <c r="T1528" t="s">
        <v>3013</v>
      </c>
      <c r="W1528" t="s">
        <v>3013</v>
      </c>
    </row>
    <row r="1529" spans="1:24" x14ac:dyDescent="0.25">
      <c r="A1529" t="s">
        <v>24</v>
      </c>
      <c r="B1529">
        <v>2244</v>
      </c>
      <c r="D1529" t="s">
        <v>3440</v>
      </c>
      <c r="E1529" t="s">
        <v>2028</v>
      </c>
      <c r="F1529" t="s">
        <v>2033</v>
      </c>
      <c r="G1529" t="s">
        <v>3441</v>
      </c>
      <c r="H1529" t="s">
        <v>3440</v>
      </c>
      <c r="I1529" t="s">
        <v>74</v>
      </c>
      <c r="J1529" t="s">
        <v>1180</v>
      </c>
      <c r="K1529" t="s">
        <v>4366</v>
      </c>
      <c r="M1529" t="s">
        <v>4368</v>
      </c>
      <c r="Q1529">
        <v>37736</v>
      </c>
      <c r="R1529" s="2" t="s">
        <v>6048</v>
      </c>
      <c r="S1529" t="s">
        <v>3013</v>
      </c>
      <c r="T1529" t="s">
        <v>3013</v>
      </c>
      <c r="W1529" t="s">
        <v>3013</v>
      </c>
      <c r="X1529" t="s">
        <v>4800</v>
      </c>
    </row>
    <row r="1530" spans="1:24" x14ac:dyDescent="0.25">
      <c r="A1530" t="s">
        <v>24</v>
      </c>
      <c r="B1530">
        <v>2245</v>
      </c>
      <c r="D1530" t="s">
        <v>3120</v>
      </c>
      <c r="E1530" t="s">
        <v>26</v>
      </c>
      <c r="F1530" t="s">
        <v>520</v>
      </c>
      <c r="G1530" t="s">
        <v>3121</v>
      </c>
      <c r="H1530" t="s">
        <v>3120</v>
      </c>
      <c r="I1530" t="s">
        <v>74</v>
      </c>
      <c r="J1530" t="s">
        <v>1180</v>
      </c>
      <c r="K1530" t="s">
        <v>4366</v>
      </c>
      <c r="M1530" t="s">
        <v>4368</v>
      </c>
      <c r="Q1530">
        <v>37736</v>
      </c>
      <c r="R1530" s="2" t="s">
        <v>6048</v>
      </c>
      <c r="S1530" t="s">
        <v>3013</v>
      </c>
      <c r="T1530" t="s">
        <v>3013</v>
      </c>
      <c r="W1530" t="s">
        <v>3013</v>
      </c>
    </row>
    <row r="1531" spans="1:24" x14ac:dyDescent="0.25">
      <c r="A1531" t="s">
        <v>24</v>
      </c>
      <c r="B1531">
        <v>2246</v>
      </c>
      <c r="D1531" t="s">
        <v>3105</v>
      </c>
      <c r="E1531" t="s">
        <v>3106</v>
      </c>
      <c r="F1531" t="s">
        <v>2286</v>
      </c>
      <c r="G1531" t="s">
        <v>3107</v>
      </c>
      <c r="H1531" t="s">
        <v>3105</v>
      </c>
      <c r="I1531" t="s">
        <v>74</v>
      </c>
      <c r="J1531" t="s">
        <v>1180</v>
      </c>
      <c r="K1531" t="s">
        <v>4366</v>
      </c>
      <c r="M1531" t="s">
        <v>4368</v>
      </c>
      <c r="Q1531">
        <v>37736</v>
      </c>
      <c r="R1531" s="2" t="s">
        <v>6048</v>
      </c>
      <c r="S1531" t="s">
        <v>3013</v>
      </c>
      <c r="T1531" t="s">
        <v>3013</v>
      </c>
      <c r="W1531" t="s">
        <v>3013</v>
      </c>
    </row>
    <row r="1532" spans="1:24" x14ac:dyDescent="0.25">
      <c r="A1532" t="s">
        <v>24</v>
      </c>
      <c r="B1532">
        <v>2247</v>
      </c>
      <c r="D1532" t="s">
        <v>4801</v>
      </c>
      <c r="E1532" t="s">
        <v>1002</v>
      </c>
      <c r="F1532" t="s">
        <v>67</v>
      </c>
      <c r="H1532" t="s">
        <v>4801</v>
      </c>
      <c r="I1532" t="s">
        <v>74</v>
      </c>
      <c r="J1532" t="s">
        <v>1279</v>
      </c>
      <c r="K1532" t="s">
        <v>3017</v>
      </c>
      <c r="L1532" t="s">
        <v>4115</v>
      </c>
      <c r="M1532" t="s">
        <v>4802</v>
      </c>
      <c r="Q1532">
        <v>38585</v>
      </c>
      <c r="R1532" s="2" t="s">
        <v>6090</v>
      </c>
      <c r="S1532" t="s">
        <v>3013</v>
      </c>
      <c r="T1532" t="s">
        <v>3013</v>
      </c>
      <c r="W1532" t="s">
        <v>3013</v>
      </c>
      <c r="X1532" t="s">
        <v>4803</v>
      </c>
    </row>
    <row r="1533" spans="1:24" x14ac:dyDescent="0.25">
      <c r="A1533" t="s">
        <v>24</v>
      </c>
      <c r="B1533">
        <v>2248</v>
      </c>
      <c r="D1533" t="s">
        <v>3520</v>
      </c>
      <c r="E1533" t="s">
        <v>1002</v>
      </c>
      <c r="F1533" t="s">
        <v>3521</v>
      </c>
      <c r="G1533" t="s">
        <v>3522</v>
      </c>
      <c r="H1533" t="s">
        <v>3520</v>
      </c>
      <c r="I1533" t="s">
        <v>74</v>
      </c>
      <c r="J1533" t="s">
        <v>1203</v>
      </c>
      <c r="K1533" t="s">
        <v>4729</v>
      </c>
      <c r="L1533" t="s">
        <v>4730</v>
      </c>
      <c r="M1533" t="s">
        <v>4754</v>
      </c>
      <c r="Q1533">
        <v>38609</v>
      </c>
      <c r="R1533" s="2" t="s">
        <v>6086</v>
      </c>
      <c r="S1533" t="s">
        <v>3013</v>
      </c>
      <c r="T1533" t="s">
        <v>3013</v>
      </c>
      <c r="W1533" t="s">
        <v>3013</v>
      </c>
    </row>
    <row r="1534" spans="1:24" x14ac:dyDescent="0.25">
      <c r="A1534" t="s">
        <v>24</v>
      </c>
      <c r="B1534">
        <v>2249</v>
      </c>
      <c r="D1534" t="s">
        <v>4770</v>
      </c>
      <c r="E1534" t="s">
        <v>26</v>
      </c>
      <c r="F1534" t="s">
        <v>728</v>
      </c>
      <c r="G1534" t="s">
        <v>3151</v>
      </c>
      <c r="H1534" t="s">
        <v>4770</v>
      </c>
      <c r="I1534" t="s">
        <v>74</v>
      </c>
      <c r="J1534" t="s">
        <v>1203</v>
      </c>
      <c r="K1534" t="s">
        <v>4729</v>
      </c>
      <c r="L1534" t="s">
        <v>4746</v>
      </c>
      <c r="M1534" t="s">
        <v>4787</v>
      </c>
      <c r="Q1534">
        <v>38975</v>
      </c>
      <c r="R1534" s="2" t="s">
        <v>6091</v>
      </c>
      <c r="S1534" t="s">
        <v>3013</v>
      </c>
      <c r="T1534" t="s">
        <v>3013</v>
      </c>
      <c r="W1534" t="s">
        <v>3013</v>
      </c>
      <c r="X1534" t="s">
        <v>4586</v>
      </c>
    </row>
    <row r="1535" spans="1:24" x14ac:dyDescent="0.25">
      <c r="A1535" t="s">
        <v>24</v>
      </c>
      <c r="B1535">
        <v>2250</v>
      </c>
      <c r="D1535" t="s">
        <v>4804</v>
      </c>
      <c r="E1535" t="s">
        <v>984</v>
      </c>
      <c r="F1535" t="s">
        <v>1863</v>
      </c>
      <c r="G1535" t="s">
        <v>4805</v>
      </c>
      <c r="H1535" t="s">
        <v>4804</v>
      </c>
      <c r="I1535" t="s">
        <v>74</v>
      </c>
      <c r="J1535" t="s">
        <v>1203</v>
      </c>
      <c r="K1535" t="s">
        <v>4729</v>
      </c>
      <c r="L1535" t="s">
        <v>4746</v>
      </c>
      <c r="M1535" t="s">
        <v>4750</v>
      </c>
      <c r="Q1535">
        <v>38975</v>
      </c>
      <c r="R1535" s="2" t="s">
        <v>6091</v>
      </c>
      <c r="S1535" t="s">
        <v>3013</v>
      </c>
      <c r="T1535" t="s">
        <v>3013</v>
      </c>
      <c r="W1535" t="s">
        <v>3013</v>
      </c>
    </row>
    <row r="1536" spans="1:24" x14ac:dyDescent="0.25">
      <c r="A1536" t="s">
        <v>24</v>
      </c>
      <c r="B1536">
        <v>2251</v>
      </c>
      <c r="D1536" t="s">
        <v>4806</v>
      </c>
      <c r="E1536" t="s">
        <v>190</v>
      </c>
      <c r="F1536" t="s">
        <v>4807</v>
      </c>
      <c r="G1536" t="s">
        <v>4808</v>
      </c>
      <c r="H1536" t="s">
        <v>4806</v>
      </c>
      <c r="I1536" t="s">
        <v>74</v>
      </c>
      <c r="J1536" t="s">
        <v>1203</v>
      </c>
      <c r="K1536" t="s">
        <v>4729</v>
      </c>
      <c r="L1536" t="s">
        <v>4746</v>
      </c>
      <c r="M1536" t="s">
        <v>4787</v>
      </c>
      <c r="Q1536">
        <v>38610</v>
      </c>
      <c r="R1536" s="2" t="s">
        <v>6087</v>
      </c>
      <c r="S1536" t="s">
        <v>3013</v>
      </c>
      <c r="T1536" t="s">
        <v>3013</v>
      </c>
      <c r="W1536" t="s">
        <v>3013</v>
      </c>
    </row>
    <row r="1537" spans="1:24" x14ac:dyDescent="0.25">
      <c r="A1537" t="s">
        <v>24</v>
      </c>
      <c r="B1537">
        <v>2252</v>
      </c>
      <c r="D1537" t="s">
        <v>4809</v>
      </c>
      <c r="E1537" t="s">
        <v>4810</v>
      </c>
      <c r="F1537" t="s">
        <v>4811</v>
      </c>
      <c r="G1537" t="s">
        <v>4812</v>
      </c>
      <c r="H1537" t="s">
        <v>4809</v>
      </c>
      <c r="I1537" t="s">
        <v>74</v>
      </c>
      <c r="J1537" t="s">
        <v>1203</v>
      </c>
      <c r="K1537" t="s">
        <v>4729</v>
      </c>
      <c r="L1537" t="s">
        <v>4746</v>
      </c>
      <c r="M1537" t="s">
        <v>4813</v>
      </c>
      <c r="Q1537">
        <v>38610</v>
      </c>
      <c r="R1537" s="2" t="s">
        <v>6087</v>
      </c>
      <c r="S1537" t="s">
        <v>3013</v>
      </c>
      <c r="T1537" t="s">
        <v>3013</v>
      </c>
      <c r="W1537" t="s">
        <v>3013</v>
      </c>
    </row>
    <row r="1538" spans="1:24" x14ac:dyDescent="0.25">
      <c r="A1538" t="s">
        <v>24</v>
      </c>
      <c r="B1538">
        <v>2253</v>
      </c>
      <c r="D1538" t="s">
        <v>4814</v>
      </c>
      <c r="E1538" t="s">
        <v>4815</v>
      </c>
      <c r="F1538" t="s">
        <v>4816</v>
      </c>
      <c r="G1538" t="s">
        <v>4817</v>
      </c>
      <c r="H1538" t="s">
        <v>4814</v>
      </c>
      <c r="I1538" t="s">
        <v>74</v>
      </c>
      <c r="J1538" t="s">
        <v>1226</v>
      </c>
      <c r="L1538" t="s">
        <v>1310</v>
      </c>
      <c r="M1538" t="s">
        <v>4689</v>
      </c>
      <c r="O1538" t="s">
        <v>4229</v>
      </c>
      <c r="Q1538">
        <v>38827</v>
      </c>
      <c r="R1538" s="2" t="s">
        <v>6081</v>
      </c>
      <c r="S1538" t="s">
        <v>3013</v>
      </c>
      <c r="T1538" t="s">
        <v>3013</v>
      </c>
      <c r="W1538" t="s">
        <v>3013</v>
      </c>
    </row>
    <row r="1539" spans="1:24" x14ac:dyDescent="0.25">
      <c r="A1539" t="s">
        <v>24</v>
      </c>
      <c r="B1539">
        <v>2254</v>
      </c>
      <c r="D1539" t="s">
        <v>4818</v>
      </c>
      <c r="E1539" t="s">
        <v>4819</v>
      </c>
      <c r="F1539" t="s">
        <v>868</v>
      </c>
      <c r="G1539" t="s">
        <v>528</v>
      </c>
      <c r="H1539" t="s">
        <v>4818</v>
      </c>
      <c r="I1539" t="s">
        <v>4820</v>
      </c>
      <c r="J1539" t="s">
        <v>4821</v>
      </c>
      <c r="K1539" t="s">
        <v>4822</v>
      </c>
      <c r="M1539" t="s">
        <v>4823</v>
      </c>
      <c r="Q1539">
        <v>38947</v>
      </c>
      <c r="R1539" s="2" t="s">
        <v>6064</v>
      </c>
      <c r="S1539" t="s">
        <v>4824</v>
      </c>
      <c r="T1539" t="s">
        <v>3013</v>
      </c>
      <c r="W1539" t="s">
        <v>3013</v>
      </c>
    </row>
    <row r="1540" spans="1:24" x14ac:dyDescent="0.25">
      <c r="A1540" t="s">
        <v>24</v>
      </c>
      <c r="B1540">
        <v>2255</v>
      </c>
      <c r="D1540" t="s">
        <v>4825</v>
      </c>
      <c r="E1540" t="s">
        <v>818</v>
      </c>
      <c r="F1540" t="s">
        <v>4826</v>
      </c>
      <c r="G1540" t="s">
        <v>46</v>
      </c>
      <c r="H1540" t="s">
        <v>4825</v>
      </c>
      <c r="I1540" t="s">
        <v>74</v>
      </c>
      <c r="J1540" t="s">
        <v>1203</v>
      </c>
      <c r="K1540" t="s">
        <v>4729</v>
      </c>
      <c r="L1540" t="s">
        <v>2344</v>
      </c>
      <c r="O1540" t="s">
        <v>4827</v>
      </c>
      <c r="Q1540">
        <v>38786</v>
      </c>
      <c r="R1540" s="2" t="s">
        <v>6092</v>
      </c>
      <c r="S1540" t="s">
        <v>4828</v>
      </c>
      <c r="T1540" t="s">
        <v>4828</v>
      </c>
      <c r="W1540" t="s">
        <v>4828</v>
      </c>
    </row>
    <row r="1541" spans="1:24" x14ac:dyDescent="0.25">
      <c r="A1541" t="s">
        <v>24</v>
      </c>
      <c r="B1541">
        <v>2256</v>
      </c>
      <c r="D1541" t="s">
        <v>6029</v>
      </c>
      <c r="E1541" t="s">
        <v>2069</v>
      </c>
      <c r="F1541" t="s">
        <v>4220</v>
      </c>
      <c r="G1541" t="s">
        <v>4221</v>
      </c>
      <c r="H1541" t="s">
        <v>4829</v>
      </c>
      <c r="I1541" t="s">
        <v>74</v>
      </c>
      <c r="J1541" t="s">
        <v>1203</v>
      </c>
      <c r="K1541" t="s">
        <v>4729</v>
      </c>
      <c r="L1541" t="s">
        <v>2344</v>
      </c>
      <c r="O1541" t="s">
        <v>4827</v>
      </c>
      <c r="Q1541">
        <v>38786</v>
      </c>
      <c r="R1541" s="2" t="s">
        <v>6092</v>
      </c>
      <c r="S1541" t="s">
        <v>4828</v>
      </c>
      <c r="T1541" t="s">
        <v>4828</v>
      </c>
      <c r="W1541" t="s">
        <v>4828</v>
      </c>
    </row>
    <row r="1542" spans="1:24" x14ac:dyDescent="0.25">
      <c r="A1542" t="s">
        <v>24</v>
      </c>
      <c r="B1542">
        <v>2257</v>
      </c>
      <c r="D1542" t="s">
        <v>4770</v>
      </c>
      <c r="E1542" t="s">
        <v>26</v>
      </c>
      <c r="F1542" t="s">
        <v>728</v>
      </c>
      <c r="G1542" t="s">
        <v>3151</v>
      </c>
      <c r="H1542" t="s">
        <v>4770</v>
      </c>
      <c r="I1542" t="s">
        <v>74</v>
      </c>
      <c r="J1542" t="s">
        <v>1203</v>
      </c>
      <c r="K1542" t="s">
        <v>4729</v>
      </c>
      <c r="L1542" t="s">
        <v>2344</v>
      </c>
      <c r="O1542" t="s">
        <v>4827</v>
      </c>
      <c r="Q1542">
        <v>38786</v>
      </c>
      <c r="R1542" s="2" t="s">
        <v>6092</v>
      </c>
      <c r="S1542" t="s">
        <v>4828</v>
      </c>
      <c r="T1542" t="s">
        <v>4828</v>
      </c>
      <c r="W1542" t="s">
        <v>4828</v>
      </c>
    </row>
    <row r="1543" spans="1:24" x14ac:dyDescent="0.25">
      <c r="A1543" t="s">
        <v>24</v>
      </c>
      <c r="B1543">
        <v>2258</v>
      </c>
      <c r="D1543" t="s">
        <v>3145</v>
      </c>
      <c r="E1543" t="s">
        <v>26</v>
      </c>
      <c r="F1543" t="s">
        <v>578</v>
      </c>
      <c r="G1543" t="s">
        <v>3146</v>
      </c>
      <c r="H1543" t="s">
        <v>3145</v>
      </c>
      <c r="I1543" t="s">
        <v>4830</v>
      </c>
      <c r="J1543" t="s">
        <v>4831</v>
      </c>
      <c r="K1543" t="s">
        <v>4832</v>
      </c>
      <c r="L1543" t="s">
        <v>4833</v>
      </c>
      <c r="M1543" t="s">
        <v>4834</v>
      </c>
      <c r="Q1543">
        <v>37851</v>
      </c>
      <c r="R1543" s="2" t="s">
        <v>6093</v>
      </c>
      <c r="S1543" t="s">
        <v>3013</v>
      </c>
      <c r="T1543" t="s">
        <v>3013</v>
      </c>
      <c r="W1543" t="s">
        <v>3013</v>
      </c>
    </row>
    <row r="1544" spans="1:24" x14ac:dyDescent="0.25">
      <c r="A1544" t="s">
        <v>24</v>
      </c>
      <c r="B1544">
        <v>2259</v>
      </c>
      <c r="D1544" t="s">
        <v>3161</v>
      </c>
      <c r="E1544" t="s">
        <v>26</v>
      </c>
      <c r="F1544" t="s">
        <v>707</v>
      </c>
      <c r="G1544" t="s">
        <v>528</v>
      </c>
      <c r="H1544" t="s">
        <v>3161</v>
      </c>
      <c r="I1544" t="s">
        <v>4830</v>
      </c>
      <c r="J1544" t="s">
        <v>4831</v>
      </c>
      <c r="K1544" t="s">
        <v>4832</v>
      </c>
      <c r="L1544" t="s">
        <v>4833</v>
      </c>
      <c r="M1544" t="s">
        <v>4834</v>
      </c>
      <c r="Q1544">
        <v>37851</v>
      </c>
      <c r="R1544" s="2" t="s">
        <v>6093</v>
      </c>
      <c r="S1544" t="s">
        <v>3013</v>
      </c>
      <c r="T1544" t="s">
        <v>3013</v>
      </c>
      <c r="W1544" t="s">
        <v>3013</v>
      </c>
    </row>
    <row r="1545" spans="1:24" x14ac:dyDescent="0.25">
      <c r="A1545" t="s">
        <v>24</v>
      </c>
      <c r="B1545">
        <v>2260</v>
      </c>
      <c r="D1545" t="s">
        <v>3536</v>
      </c>
      <c r="E1545" t="s">
        <v>1152</v>
      </c>
      <c r="F1545" t="s">
        <v>3537</v>
      </c>
      <c r="G1545" t="s">
        <v>421</v>
      </c>
      <c r="H1545" t="s">
        <v>3536</v>
      </c>
      <c r="I1545" t="s">
        <v>4830</v>
      </c>
      <c r="J1545" t="s">
        <v>4831</v>
      </c>
      <c r="K1545" t="s">
        <v>4832</v>
      </c>
      <c r="L1545" t="s">
        <v>4833</v>
      </c>
      <c r="M1545" t="s">
        <v>4834</v>
      </c>
      <c r="Q1545">
        <v>37851</v>
      </c>
      <c r="R1545" s="2" t="s">
        <v>6093</v>
      </c>
      <c r="S1545" t="s">
        <v>3013</v>
      </c>
      <c r="T1545" t="s">
        <v>3013</v>
      </c>
      <c r="W1545" t="s">
        <v>3013</v>
      </c>
    </row>
    <row r="1546" spans="1:24" x14ac:dyDescent="0.25">
      <c r="A1546" t="s">
        <v>24</v>
      </c>
      <c r="B1546">
        <v>2261</v>
      </c>
      <c r="D1546" t="s">
        <v>4771</v>
      </c>
      <c r="E1546" t="s">
        <v>2934</v>
      </c>
      <c r="F1546" t="s">
        <v>4772</v>
      </c>
      <c r="G1546" t="s">
        <v>4773</v>
      </c>
      <c r="H1546" t="s">
        <v>4771</v>
      </c>
      <c r="I1546" t="s">
        <v>4830</v>
      </c>
      <c r="J1546" t="s">
        <v>4831</v>
      </c>
      <c r="K1546" t="s">
        <v>4832</v>
      </c>
      <c r="L1546" t="s">
        <v>4833</v>
      </c>
      <c r="M1546" t="s">
        <v>4834</v>
      </c>
      <c r="Q1546">
        <v>37851</v>
      </c>
      <c r="R1546" s="2" t="s">
        <v>6093</v>
      </c>
      <c r="S1546" t="s">
        <v>3013</v>
      </c>
      <c r="T1546" t="s">
        <v>3013</v>
      </c>
      <c r="W1546" t="s">
        <v>3013</v>
      </c>
    </row>
    <row r="1547" spans="1:24" x14ac:dyDescent="0.25">
      <c r="A1547" t="s">
        <v>24</v>
      </c>
      <c r="B1547">
        <v>2262</v>
      </c>
      <c r="D1547" t="s">
        <v>4442</v>
      </c>
      <c r="E1547" t="s">
        <v>2426</v>
      </c>
      <c r="F1547" t="s">
        <v>2427</v>
      </c>
      <c r="G1547" t="s">
        <v>4443</v>
      </c>
      <c r="H1547" t="s">
        <v>4442</v>
      </c>
      <c r="I1547" t="s">
        <v>4830</v>
      </c>
      <c r="J1547" t="s">
        <v>4831</v>
      </c>
      <c r="K1547" t="s">
        <v>4832</v>
      </c>
      <c r="L1547" t="s">
        <v>4833</v>
      </c>
      <c r="M1547" t="s">
        <v>4834</v>
      </c>
      <c r="Q1547">
        <v>37851</v>
      </c>
      <c r="R1547" s="2" t="s">
        <v>6093</v>
      </c>
      <c r="S1547" t="s">
        <v>3013</v>
      </c>
      <c r="T1547" t="s">
        <v>3013</v>
      </c>
      <c r="W1547" t="s">
        <v>3013</v>
      </c>
    </row>
    <row r="1548" spans="1:24" x14ac:dyDescent="0.25">
      <c r="A1548" t="s">
        <v>24</v>
      </c>
      <c r="B1548">
        <v>2263</v>
      </c>
      <c r="D1548" t="s">
        <v>3140</v>
      </c>
      <c r="E1548" t="s">
        <v>26</v>
      </c>
      <c r="F1548" t="s">
        <v>564</v>
      </c>
      <c r="G1548" t="s">
        <v>3141</v>
      </c>
      <c r="H1548" t="s">
        <v>3140</v>
      </c>
      <c r="I1548" t="s">
        <v>74</v>
      </c>
      <c r="J1548" t="s">
        <v>1279</v>
      </c>
      <c r="K1548" t="s">
        <v>4394</v>
      </c>
      <c r="L1548" t="s">
        <v>4835</v>
      </c>
      <c r="M1548" t="s">
        <v>4836</v>
      </c>
      <c r="Q1548" t="s">
        <v>4837</v>
      </c>
      <c r="R1548" t="s">
        <v>4837</v>
      </c>
      <c r="S1548" t="s">
        <v>3013</v>
      </c>
      <c r="T1548" t="s">
        <v>3013</v>
      </c>
      <c r="W1548" t="s">
        <v>3013</v>
      </c>
    </row>
    <row r="1549" spans="1:24" x14ac:dyDescent="0.25">
      <c r="A1549" t="s">
        <v>24</v>
      </c>
      <c r="B1549">
        <v>2264</v>
      </c>
      <c r="D1549" t="s">
        <v>3227</v>
      </c>
      <c r="E1549" t="s">
        <v>814</v>
      </c>
      <c r="F1549" t="s">
        <v>2482</v>
      </c>
      <c r="G1549" t="s">
        <v>3228</v>
      </c>
      <c r="H1549" t="s">
        <v>3227</v>
      </c>
      <c r="I1549" t="s">
        <v>74</v>
      </c>
      <c r="J1549" t="s">
        <v>1279</v>
      </c>
      <c r="K1549" t="s">
        <v>3017</v>
      </c>
      <c r="M1549" t="s">
        <v>4638</v>
      </c>
      <c r="Q1549">
        <v>38979</v>
      </c>
      <c r="R1549" s="2" t="s">
        <v>6063</v>
      </c>
      <c r="S1549" t="s">
        <v>3013</v>
      </c>
      <c r="T1549" t="s">
        <v>3013</v>
      </c>
      <c r="W1549" t="s">
        <v>3013</v>
      </c>
    </row>
    <row r="1550" spans="1:24" x14ac:dyDescent="0.25">
      <c r="A1550" t="s">
        <v>24</v>
      </c>
      <c r="B1550">
        <v>2265</v>
      </c>
      <c r="D1550" t="s">
        <v>3227</v>
      </c>
      <c r="E1550" t="s">
        <v>814</v>
      </c>
      <c r="F1550" t="s">
        <v>2482</v>
      </c>
      <c r="G1550" t="s">
        <v>3228</v>
      </c>
      <c r="H1550" t="s">
        <v>3227</v>
      </c>
      <c r="I1550" t="s">
        <v>74</v>
      </c>
      <c r="J1550" t="s">
        <v>1279</v>
      </c>
      <c r="K1550" t="s">
        <v>3017</v>
      </c>
      <c r="M1550" t="s">
        <v>4838</v>
      </c>
      <c r="Q1550">
        <v>38508</v>
      </c>
      <c r="R1550" s="2" t="s">
        <v>6058</v>
      </c>
      <c r="S1550" t="s">
        <v>3013</v>
      </c>
      <c r="T1550" t="s">
        <v>3013</v>
      </c>
      <c r="W1550" t="s">
        <v>3013</v>
      </c>
      <c r="X1550" t="s">
        <v>4839</v>
      </c>
    </row>
    <row r="1551" spans="1:24" x14ac:dyDescent="0.25">
      <c r="A1551" t="s">
        <v>24</v>
      </c>
      <c r="B1551">
        <v>2266</v>
      </c>
      <c r="D1551" t="s">
        <v>3227</v>
      </c>
      <c r="E1551" t="s">
        <v>814</v>
      </c>
      <c r="F1551" t="s">
        <v>2482</v>
      </c>
      <c r="G1551" t="s">
        <v>3228</v>
      </c>
      <c r="H1551" t="s">
        <v>3227</v>
      </c>
      <c r="I1551" t="s">
        <v>74</v>
      </c>
      <c r="J1551" t="s">
        <v>1279</v>
      </c>
      <c r="K1551" t="s">
        <v>3017</v>
      </c>
      <c r="Q1551">
        <v>38507</v>
      </c>
      <c r="R1551" s="2" t="s">
        <v>6009</v>
      </c>
      <c r="S1551" t="s">
        <v>3013</v>
      </c>
      <c r="T1551" t="s">
        <v>3013</v>
      </c>
      <c r="W1551" t="s">
        <v>3013</v>
      </c>
      <c r="X1551" t="s">
        <v>4839</v>
      </c>
    </row>
    <row r="1552" spans="1:24" x14ac:dyDescent="0.25">
      <c r="A1552" t="s">
        <v>24</v>
      </c>
      <c r="B1552">
        <v>2267</v>
      </c>
      <c r="D1552" t="s">
        <v>3227</v>
      </c>
      <c r="E1552" t="s">
        <v>814</v>
      </c>
      <c r="F1552" t="s">
        <v>2482</v>
      </c>
      <c r="G1552" t="s">
        <v>3228</v>
      </c>
      <c r="H1552" t="s">
        <v>3227</v>
      </c>
      <c r="I1552" t="s">
        <v>74</v>
      </c>
      <c r="J1552" t="s">
        <v>1279</v>
      </c>
      <c r="K1552" t="s">
        <v>3010</v>
      </c>
      <c r="L1552" t="s">
        <v>4191</v>
      </c>
      <c r="M1552" t="s">
        <v>4840</v>
      </c>
      <c r="Q1552">
        <v>38159</v>
      </c>
      <c r="R1552" s="2" t="s">
        <v>6018</v>
      </c>
      <c r="S1552" t="s">
        <v>3153</v>
      </c>
      <c r="T1552" t="s">
        <v>3013</v>
      </c>
      <c r="W1552" t="s">
        <v>3013</v>
      </c>
    </row>
    <row r="1553" spans="1:24" x14ac:dyDescent="0.25">
      <c r="A1553" t="s">
        <v>24</v>
      </c>
      <c r="B1553">
        <v>2268</v>
      </c>
      <c r="D1553" t="s">
        <v>3227</v>
      </c>
      <c r="E1553" t="s">
        <v>814</v>
      </c>
      <c r="F1553" t="s">
        <v>2482</v>
      </c>
      <c r="G1553" t="s">
        <v>3228</v>
      </c>
      <c r="H1553" t="s">
        <v>3227</v>
      </c>
      <c r="I1553" t="s">
        <v>74</v>
      </c>
      <c r="J1553" t="s">
        <v>1279</v>
      </c>
      <c r="K1553" t="s">
        <v>3010</v>
      </c>
      <c r="L1553" t="s">
        <v>4191</v>
      </c>
      <c r="M1553" t="s">
        <v>4840</v>
      </c>
      <c r="Q1553">
        <v>38159</v>
      </c>
      <c r="R1553" s="2" t="s">
        <v>6018</v>
      </c>
      <c r="S1553" t="s">
        <v>3153</v>
      </c>
      <c r="T1553" t="s">
        <v>3013</v>
      </c>
      <c r="W1553" t="s">
        <v>3013</v>
      </c>
    </row>
    <row r="1554" spans="1:24" x14ac:dyDescent="0.25">
      <c r="A1554" t="s">
        <v>24</v>
      </c>
      <c r="B1554">
        <v>2269</v>
      </c>
      <c r="D1554" t="s">
        <v>3227</v>
      </c>
      <c r="E1554" t="s">
        <v>814</v>
      </c>
      <c r="F1554" t="s">
        <v>2482</v>
      </c>
      <c r="G1554" t="s">
        <v>3228</v>
      </c>
      <c r="H1554" t="s">
        <v>3227</v>
      </c>
      <c r="I1554" t="s">
        <v>74</v>
      </c>
      <c r="J1554" t="s">
        <v>1279</v>
      </c>
      <c r="K1554" t="s">
        <v>3017</v>
      </c>
      <c r="M1554" t="s">
        <v>4841</v>
      </c>
      <c r="Q1554">
        <v>38550</v>
      </c>
      <c r="R1554" s="2" t="s">
        <v>6060</v>
      </c>
      <c r="S1554" t="s">
        <v>3013</v>
      </c>
      <c r="T1554" t="s">
        <v>3013</v>
      </c>
      <c r="W1554" t="s">
        <v>3013</v>
      </c>
    </row>
    <row r="1555" spans="1:24" x14ac:dyDescent="0.25">
      <c r="A1555" t="s">
        <v>24</v>
      </c>
      <c r="B1555">
        <v>2270</v>
      </c>
      <c r="D1555" t="s">
        <v>3123</v>
      </c>
      <c r="E1555" t="s">
        <v>26</v>
      </c>
      <c r="F1555" t="s">
        <v>3124</v>
      </c>
      <c r="G1555" t="s">
        <v>3121</v>
      </c>
      <c r="H1555" t="s">
        <v>3123</v>
      </c>
      <c r="I1555" t="s">
        <v>74</v>
      </c>
      <c r="J1555" t="s">
        <v>1279</v>
      </c>
      <c r="K1555" t="s">
        <v>3010</v>
      </c>
      <c r="O1555" t="s">
        <v>4842</v>
      </c>
      <c r="Q1555">
        <v>38232</v>
      </c>
      <c r="R1555" s="2" t="s">
        <v>6022</v>
      </c>
      <c r="S1555" t="s">
        <v>3189</v>
      </c>
      <c r="T1555" t="s">
        <v>3013</v>
      </c>
      <c r="W1555" t="s">
        <v>3013</v>
      </c>
    </row>
    <row r="1556" spans="1:24" x14ac:dyDescent="0.25">
      <c r="A1556" t="s">
        <v>24</v>
      </c>
      <c r="B1556">
        <v>2271</v>
      </c>
      <c r="D1556" t="s">
        <v>3227</v>
      </c>
      <c r="E1556" t="s">
        <v>814</v>
      </c>
      <c r="F1556" t="s">
        <v>2482</v>
      </c>
      <c r="G1556" t="s">
        <v>3228</v>
      </c>
      <c r="H1556" t="s">
        <v>3227</v>
      </c>
      <c r="I1556" t="s">
        <v>74</v>
      </c>
      <c r="J1556" t="s">
        <v>1279</v>
      </c>
      <c r="K1556" t="s">
        <v>3017</v>
      </c>
      <c r="Q1556" t="s">
        <v>4843</v>
      </c>
      <c r="R1556" t="s">
        <v>4843</v>
      </c>
      <c r="S1556" t="s">
        <v>3013</v>
      </c>
      <c r="T1556" t="s">
        <v>3013</v>
      </c>
      <c r="W1556" t="s">
        <v>3013</v>
      </c>
      <c r="X1556" t="s">
        <v>4839</v>
      </c>
    </row>
    <row r="1557" spans="1:24" x14ac:dyDescent="0.25">
      <c r="A1557" t="s">
        <v>24</v>
      </c>
      <c r="B1557">
        <v>2272</v>
      </c>
      <c r="D1557" t="s">
        <v>3227</v>
      </c>
      <c r="E1557" t="s">
        <v>814</v>
      </c>
      <c r="F1557" t="s">
        <v>2482</v>
      </c>
      <c r="G1557" t="s">
        <v>3228</v>
      </c>
      <c r="H1557" t="s">
        <v>3227</v>
      </c>
      <c r="I1557" t="s">
        <v>74</v>
      </c>
      <c r="J1557" t="s">
        <v>1279</v>
      </c>
      <c r="K1557" t="s">
        <v>3017</v>
      </c>
      <c r="M1557" t="s">
        <v>4844</v>
      </c>
      <c r="O1557" t="s">
        <v>4490</v>
      </c>
      <c r="Q1557">
        <v>38557</v>
      </c>
      <c r="R1557" s="2" t="s">
        <v>6065</v>
      </c>
      <c r="S1557" t="s">
        <v>3013</v>
      </c>
      <c r="T1557" t="s">
        <v>3013</v>
      </c>
      <c r="W1557" t="s">
        <v>3013</v>
      </c>
      <c r="X1557" t="s">
        <v>4845</v>
      </c>
    </row>
    <row r="1558" spans="1:24" x14ac:dyDescent="0.25">
      <c r="A1558" t="s">
        <v>24</v>
      </c>
      <c r="B1558">
        <v>2273</v>
      </c>
      <c r="D1558" t="s">
        <v>3227</v>
      </c>
      <c r="E1558" t="s">
        <v>814</v>
      </c>
      <c r="F1558" t="s">
        <v>2482</v>
      </c>
      <c r="G1558" t="s">
        <v>3228</v>
      </c>
      <c r="H1558" t="s">
        <v>3227</v>
      </c>
      <c r="I1558" t="s">
        <v>74</v>
      </c>
      <c r="J1558" t="s">
        <v>1279</v>
      </c>
      <c r="K1558" t="s">
        <v>3017</v>
      </c>
      <c r="M1558" t="s">
        <v>4846</v>
      </c>
      <c r="O1558" t="s">
        <v>4847</v>
      </c>
      <c r="S1558" t="s">
        <v>3013</v>
      </c>
      <c r="T1558" t="s">
        <v>3013</v>
      </c>
      <c r="W1558" t="s">
        <v>3013</v>
      </c>
    </row>
    <row r="1559" spans="1:24" x14ac:dyDescent="0.25">
      <c r="A1559" t="s">
        <v>24</v>
      </c>
      <c r="B1559">
        <v>2274</v>
      </c>
      <c r="D1559" t="s">
        <v>4850</v>
      </c>
      <c r="E1559" t="s">
        <v>2648</v>
      </c>
      <c r="F1559" t="s">
        <v>4848</v>
      </c>
      <c r="G1559" t="s">
        <v>4849</v>
      </c>
      <c r="H1559" t="s">
        <v>4850</v>
      </c>
      <c r="I1559" t="s">
        <v>74</v>
      </c>
      <c r="J1559" t="s">
        <v>1279</v>
      </c>
      <c r="K1559" t="s">
        <v>3010</v>
      </c>
      <c r="M1559" t="s">
        <v>4851</v>
      </c>
      <c r="O1559" t="s">
        <v>3004</v>
      </c>
      <c r="Q1559">
        <v>38159</v>
      </c>
      <c r="R1559" s="2" t="s">
        <v>6018</v>
      </c>
      <c r="S1559" t="s">
        <v>3153</v>
      </c>
      <c r="T1559" t="s">
        <v>3013</v>
      </c>
      <c r="W1559" t="s">
        <v>3013</v>
      </c>
    </row>
    <row r="1560" spans="1:24" x14ac:dyDescent="0.25">
      <c r="A1560" t="s">
        <v>24</v>
      </c>
      <c r="B1560">
        <v>2275</v>
      </c>
      <c r="D1560" t="s">
        <v>3355</v>
      </c>
      <c r="E1560" t="s">
        <v>3347</v>
      </c>
      <c r="F1560" t="s">
        <v>3356</v>
      </c>
      <c r="G1560" t="s">
        <v>3357</v>
      </c>
      <c r="H1560" t="s">
        <v>3355</v>
      </c>
      <c r="I1560" t="s">
        <v>74</v>
      </c>
      <c r="J1560" t="s">
        <v>1279</v>
      </c>
      <c r="K1560" t="s">
        <v>3010</v>
      </c>
      <c r="M1560" t="s">
        <v>4852</v>
      </c>
      <c r="Q1560">
        <v>38231</v>
      </c>
      <c r="R1560" s="2" t="s">
        <v>6011</v>
      </c>
      <c r="S1560" t="s">
        <v>3189</v>
      </c>
      <c r="T1560" t="s">
        <v>3013</v>
      </c>
      <c r="W1560" t="s">
        <v>3013</v>
      </c>
      <c r="X1560" t="s">
        <v>6094</v>
      </c>
    </row>
    <row r="1561" spans="1:24" x14ac:dyDescent="0.25">
      <c r="A1561" t="s">
        <v>24</v>
      </c>
      <c r="B1561">
        <v>2276</v>
      </c>
      <c r="D1561" t="s">
        <v>4853</v>
      </c>
      <c r="E1561" t="s">
        <v>26</v>
      </c>
      <c r="F1561" t="s">
        <v>4854</v>
      </c>
      <c r="G1561" t="s">
        <v>4855</v>
      </c>
      <c r="H1561" t="s">
        <v>4853</v>
      </c>
      <c r="I1561" t="s">
        <v>74</v>
      </c>
      <c r="J1561" t="s">
        <v>1279</v>
      </c>
      <c r="K1561" t="s">
        <v>3017</v>
      </c>
      <c r="M1561" t="s">
        <v>4638</v>
      </c>
      <c r="O1561" t="s">
        <v>4856</v>
      </c>
      <c r="Q1561">
        <v>37927</v>
      </c>
      <c r="R1561" s="2" t="s">
        <v>6020</v>
      </c>
      <c r="S1561" t="s">
        <v>3013</v>
      </c>
      <c r="T1561" t="s">
        <v>3013</v>
      </c>
      <c r="W1561" t="s">
        <v>3013</v>
      </c>
    </row>
    <row r="1562" spans="1:24" x14ac:dyDescent="0.25">
      <c r="A1562" t="s">
        <v>24</v>
      </c>
      <c r="B1562">
        <v>2277</v>
      </c>
      <c r="D1562" t="s">
        <v>4420</v>
      </c>
      <c r="E1562" t="s">
        <v>1710</v>
      </c>
      <c r="F1562" t="s">
        <v>67</v>
      </c>
      <c r="H1562" t="s">
        <v>4420</v>
      </c>
      <c r="I1562" t="s">
        <v>74</v>
      </c>
      <c r="J1562" t="s">
        <v>1279</v>
      </c>
      <c r="K1562" t="s">
        <v>3017</v>
      </c>
      <c r="M1562" t="s">
        <v>4857</v>
      </c>
      <c r="N1562" t="s">
        <v>1707</v>
      </c>
      <c r="Q1562">
        <v>38320</v>
      </c>
      <c r="R1562" s="2" t="s">
        <v>6095</v>
      </c>
      <c r="S1562" t="s">
        <v>3013</v>
      </c>
      <c r="T1562" t="s">
        <v>3013</v>
      </c>
      <c r="W1562" t="s">
        <v>3013</v>
      </c>
    </row>
    <row r="1563" spans="1:24" x14ac:dyDescent="0.25">
      <c r="A1563" t="s">
        <v>24</v>
      </c>
      <c r="B1563">
        <v>2278</v>
      </c>
      <c r="D1563" t="s">
        <v>3227</v>
      </c>
      <c r="E1563" t="s">
        <v>814</v>
      </c>
      <c r="F1563" t="s">
        <v>2482</v>
      </c>
      <c r="G1563" t="s">
        <v>3228</v>
      </c>
      <c r="H1563" t="s">
        <v>3227</v>
      </c>
      <c r="I1563" t="s">
        <v>74</v>
      </c>
      <c r="J1563" t="s">
        <v>1279</v>
      </c>
      <c r="K1563" t="s">
        <v>3017</v>
      </c>
      <c r="M1563" t="s">
        <v>4858</v>
      </c>
      <c r="O1563" t="s">
        <v>4859</v>
      </c>
      <c r="Q1563">
        <v>37927</v>
      </c>
      <c r="R1563" s="2" t="s">
        <v>6020</v>
      </c>
      <c r="S1563" t="s">
        <v>3013</v>
      </c>
      <c r="T1563" t="s">
        <v>3013</v>
      </c>
      <c r="W1563" t="s">
        <v>3013</v>
      </c>
      <c r="X1563" t="s">
        <v>4860</v>
      </c>
    </row>
    <row r="1564" spans="1:24" x14ac:dyDescent="0.25">
      <c r="A1564" t="s">
        <v>24</v>
      </c>
      <c r="B1564">
        <v>2279</v>
      </c>
      <c r="D1564" t="s">
        <v>4861</v>
      </c>
      <c r="E1564" t="s">
        <v>2039</v>
      </c>
      <c r="F1564" t="s">
        <v>67</v>
      </c>
      <c r="H1564" t="s">
        <v>4861</v>
      </c>
      <c r="I1564" t="s">
        <v>74</v>
      </c>
      <c r="J1564" t="s">
        <v>1279</v>
      </c>
      <c r="K1564" t="s">
        <v>3017</v>
      </c>
      <c r="M1564" t="s">
        <v>4857</v>
      </c>
      <c r="N1564" t="s">
        <v>1707</v>
      </c>
      <c r="Q1564">
        <v>38320</v>
      </c>
      <c r="R1564" s="2" t="s">
        <v>6095</v>
      </c>
      <c r="S1564" t="s">
        <v>3013</v>
      </c>
      <c r="T1564" t="s">
        <v>3013</v>
      </c>
      <c r="W1564" t="s">
        <v>3013</v>
      </c>
    </row>
    <row r="1565" spans="1:24" x14ac:dyDescent="0.25">
      <c r="A1565" t="s">
        <v>24</v>
      </c>
      <c r="B1565">
        <v>2280</v>
      </c>
      <c r="D1565" t="s">
        <v>3368</v>
      </c>
      <c r="E1565" t="s">
        <v>2802</v>
      </c>
      <c r="F1565" t="s">
        <v>2803</v>
      </c>
      <c r="G1565" t="s">
        <v>3369</v>
      </c>
      <c r="H1565" t="s">
        <v>3368</v>
      </c>
      <c r="I1565" t="s">
        <v>74</v>
      </c>
      <c r="M1565" t="s">
        <v>4862</v>
      </c>
      <c r="O1565" t="s">
        <v>4863</v>
      </c>
      <c r="Q1565">
        <v>37927</v>
      </c>
      <c r="R1565" s="2" t="s">
        <v>6020</v>
      </c>
      <c r="S1565" t="s">
        <v>3013</v>
      </c>
      <c r="T1565" t="s">
        <v>3013</v>
      </c>
      <c r="W1565" t="s">
        <v>3013</v>
      </c>
    </row>
    <row r="1566" spans="1:24" x14ac:dyDescent="0.25">
      <c r="A1566" t="s">
        <v>24</v>
      </c>
      <c r="B1566">
        <v>2281</v>
      </c>
      <c r="D1566" t="s">
        <v>4864</v>
      </c>
      <c r="E1566" t="s">
        <v>2541</v>
      </c>
      <c r="F1566" t="s">
        <v>2542</v>
      </c>
      <c r="G1566" t="s">
        <v>4865</v>
      </c>
      <c r="H1566" t="s">
        <v>4864</v>
      </c>
      <c r="I1566" t="s">
        <v>4314</v>
      </c>
      <c r="J1566" t="s">
        <v>4422</v>
      </c>
      <c r="K1566" t="s">
        <v>4423</v>
      </c>
      <c r="M1566" t="s">
        <v>4866</v>
      </c>
      <c r="Q1566">
        <v>38191</v>
      </c>
      <c r="R1566" s="2" t="s">
        <v>6043</v>
      </c>
      <c r="S1566" t="s">
        <v>3013</v>
      </c>
      <c r="T1566" t="s">
        <v>3013</v>
      </c>
      <c r="W1566" t="s">
        <v>3013</v>
      </c>
    </row>
    <row r="1567" spans="1:24" x14ac:dyDescent="0.25">
      <c r="A1567" t="s">
        <v>24</v>
      </c>
      <c r="B1567">
        <v>2282</v>
      </c>
      <c r="D1567" t="s">
        <v>3182</v>
      </c>
      <c r="E1567" t="s">
        <v>26</v>
      </c>
      <c r="F1567" t="s">
        <v>2321</v>
      </c>
      <c r="G1567" t="s">
        <v>2369</v>
      </c>
      <c r="H1567" t="s">
        <v>3182</v>
      </c>
      <c r="I1567" t="s">
        <v>4314</v>
      </c>
      <c r="J1567" t="s">
        <v>4422</v>
      </c>
      <c r="M1567" t="s">
        <v>4867</v>
      </c>
      <c r="Q1567">
        <v>38187</v>
      </c>
      <c r="R1567" s="2" t="s">
        <v>6056</v>
      </c>
      <c r="S1567" t="s">
        <v>3013</v>
      </c>
      <c r="T1567" t="s">
        <v>3013</v>
      </c>
      <c r="W1567" t="s">
        <v>3013</v>
      </c>
    </row>
    <row r="1568" spans="1:24" x14ac:dyDescent="0.25">
      <c r="A1568" t="s">
        <v>24</v>
      </c>
      <c r="B1568">
        <v>2283</v>
      </c>
      <c r="D1568" t="s">
        <v>4868</v>
      </c>
      <c r="E1568" t="s">
        <v>2039</v>
      </c>
      <c r="F1568" t="s">
        <v>2943</v>
      </c>
      <c r="G1568" t="s">
        <v>4869</v>
      </c>
      <c r="H1568" t="s">
        <v>4868</v>
      </c>
      <c r="I1568" t="s">
        <v>4314</v>
      </c>
      <c r="J1568" t="s">
        <v>4422</v>
      </c>
      <c r="M1568" t="s">
        <v>4867</v>
      </c>
      <c r="Q1568">
        <v>38187</v>
      </c>
      <c r="R1568" s="2" t="s">
        <v>6056</v>
      </c>
      <c r="S1568" t="s">
        <v>3013</v>
      </c>
      <c r="T1568" t="s">
        <v>3013</v>
      </c>
      <c r="W1568" t="s">
        <v>3013</v>
      </c>
    </row>
    <row r="1569" spans="1:24" x14ac:dyDescent="0.25">
      <c r="A1569" t="s">
        <v>24</v>
      </c>
      <c r="B1569">
        <v>2284</v>
      </c>
      <c r="D1569" t="s">
        <v>4870</v>
      </c>
      <c r="E1569" t="s">
        <v>2812</v>
      </c>
      <c r="F1569" t="s">
        <v>67</v>
      </c>
      <c r="H1569" t="s">
        <v>4870</v>
      </c>
      <c r="I1569" t="s">
        <v>4314</v>
      </c>
      <c r="J1569" t="s">
        <v>4422</v>
      </c>
      <c r="K1569" t="s">
        <v>4423</v>
      </c>
      <c r="M1569" t="s">
        <v>4871</v>
      </c>
      <c r="Q1569">
        <v>38191</v>
      </c>
      <c r="R1569" s="2" t="s">
        <v>6043</v>
      </c>
      <c r="S1569" t="s">
        <v>3013</v>
      </c>
      <c r="T1569" t="s">
        <v>3013</v>
      </c>
      <c r="W1569" t="s">
        <v>3013</v>
      </c>
    </row>
    <row r="1570" spans="1:24" x14ac:dyDescent="0.25">
      <c r="A1570" t="s">
        <v>24</v>
      </c>
      <c r="B1570">
        <v>2285</v>
      </c>
      <c r="D1570" t="s">
        <v>1482</v>
      </c>
      <c r="E1570" t="s">
        <v>26</v>
      </c>
      <c r="F1570" t="s">
        <v>308</v>
      </c>
      <c r="G1570" t="s">
        <v>2301</v>
      </c>
      <c r="H1570" t="s">
        <v>1482</v>
      </c>
      <c r="I1570" t="s">
        <v>4314</v>
      </c>
      <c r="J1570" t="s">
        <v>4422</v>
      </c>
      <c r="M1570" t="s">
        <v>4872</v>
      </c>
      <c r="Q1570">
        <v>38192</v>
      </c>
      <c r="R1570" s="2" t="s">
        <v>6054</v>
      </c>
      <c r="S1570" t="s">
        <v>3013</v>
      </c>
      <c r="T1570" t="s">
        <v>3013</v>
      </c>
      <c r="W1570" t="s">
        <v>3013</v>
      </c>
    </row>
    <row r="1571" spans="1:24" x14ac:dyDescent="0.25">
      <c r="A1571" t="s">
        <v>24</v>
      </c>
      <c r="B1571">
        <v>2286</v>
      </c>
      <c r="D1571" t="s">
        <v>4420</v>
      </c>
      <c r="E1571" t="s">
        <v>1710</v>
      </c>
      <c r="F1571" t="s">
        <v>67</v>
      </c>
      <c r="H1571" t="s">
        <v>4420</v>
      </c>
      <c r="I1571" t="s">
        <v>4314</v>
      </c>
      <c r="J1571" t="s">
        <v>4422</v>
      </c>
      <c r="M1571" t="s">
        <v>4873</v>
      </c>
      <c r="Q1571">
        <v>38192</v>
      </c>
      <c r="R1571" s="2" t="s">
        <v>6054</v>
      </c>
      <c r="S1571" t="s">
        <v>3013</v>
      </c>
      <c r="T1571" t="s">
        <v>3013</v>
      </c>
      <c r="W1571" t="s">
        <v>3013</v>
      </c>
    </row>
    <row r="1572" spans="1:24" x14ac:dyDescent="0.25">
      <c r="A1572" t="s">
        <v>24</v>
      </c>
      <c r="B1572">
        <v>2287</v>
      </c>
      <c r="D1572" t="s">
        <v>4876</v>
      </c>
      <c r="E1572" t="s">
        <v>4874</v>
      </c>
      <c r="F1572" t="s">
        <v>4875</v>
      </c>
      <c r="G1572" t="s">
        <v>3069</v>
      </c>
      <c r="H1572" t="s">
        <v>4876</v>
      </c>
      <c r="I1572" t="s">
        <v>4314</v>
      </c>
      <c r="J1572" t="s">
        <v>4422</v>
      </c>
      <c r="M1572" t="s">
        <v>4877</v>
      </c>
      <c r="O1572" t="s">
        <v>4292</v>
      </c>
      <c r="Q1572">
        <v>38193</v>
      </c>
      <c r="R1572" s="2" t="s">
        <v>6096</v>
      </c>
      <c r="S1572" t="s">
        <v>3013</v>
      </c>
      <c r="T1572" t="s">
        <v>3013</v>
      </c>
      <c r="W1572" t="s">
        <v>3013</v>
      </c>
    </row>
    <row r="1573" spans="1:24" x14ac:dyDescent="0.25">
      <c r="A1573" t="s">
        <v>24</v>
      </c>
      <c r="B1573">
        <v>2288</v>
      </c>
      <c r="D1573" t="s">
        <v>4878</v>
      </c>
      <c r="E1573" t="s">
        <v>26</v>
      </c>
      <c r="F1573" t="s">
        <v>4879</v>
      </c>
      <c r="G1573" t="s">
        <v>4880</v>
      </c>
      <c r="H1573" t="s">
        <v>4881</v>
      </c>
      <c r="I1573" t="s">
        <v>74</v>
      </c>
      <c r="J1573" t="s">
        <v>1203</v>
      </c>
      <c r="K1573" t="s">
        <v>4882</v>
      </c>
      <c r="L1573" t="s">
        <v>4883</v>
      </c>
      <c r="M1573" t="s">
        <v>4884</v>
      </c>
      <c r="N1573" t="s">
        <v>3758</v>
      </c>
      <c r="O1573" t="s">
        <v>4885</v>
      </c>
      <c r="P1573" t="s">
        <v>4886</v>
      </c>
      <c r="Q1573">
        <v>41464</v>
      </c>
      <c r="R1573" s="2" t="s">
        <v>6097</v>
      </c>
      <c r="S1573" t="s">
        <v>4887</v>
      </c>
      <c r="T1573" t="s">
        <v>4887</v>
      </c>
      <c r="W1573" t="s">
        <v>1188</v>
      </c>
    </row>
    <row r="1574" spans="1:24" x14ac:dyDescent="0.25">
      <c r="A1574" t="s">
        <v>24</v>
      </c>
      <c r="B1574">
        <v>2289</v>
      </c>
      <c r="D1574" t="s">
        <v>4888</v>
      </c>
      <c r="E1574" t="s">
        <v>26</v>
      </c>
      <c r="F1574" t="s">
        <v>411</v>
      </c>
      <c r="G1574" t="s">
        <v>4889</v>
      </c>
      <c r="H1574" t="s">
        <v>4888</v>
      </c>
      <c r="I1574" t="s">
        <v>74</v>
      </c>
      <c r="J1574" t="s">
        <v>1203</v>
      </c>
      <c r="K1574" t="s">
        <v>4882</v>
      </c>
      <c r="L1574" t="s">
        <v>4883</v>
      </c>
      <c r="M1574" t="s">
        <v>4884</v>
      </c>
      <c r="N1574" t="s">
        <v>3758</v>
      </c>
      <c r="O1574" t="s">
        <v>4885</v>
      </c>
      <c r="P1574" t="s">
        <v>4886</v>
      </c>
      <c r="Q1574">
        <v>41464</v>
      </c>
      <c r="R1574" s="2" t="s">
        <v>6097</v>
      </c>
      <c r="S1574" t="s">
        <v>4887</v>
      </c>
      <c r="T1574" t="s">
        <v>4887</v>
      </c>
      <c r="W1574" t="s">
        <v>1188</v>
      </c>
    </row>
    <row r="1575" spans="1:24" x14ac:dyDescent="0.25">
      <c r="A1575" t="s">
        <v>24</v>
      </c>
      <c r="B1575">
        <v>2290</v>
      </c>
      <c r="D1575" t="s">
        <v>4713</v>
      </c>
      <c r="E1575" t="s">
        <v>26</v>
      </c>
      <c r="F1575" t="s">
        <v>759</v>
      </c>
      <c r="G1575" t="s">
        <v>2369</v>
      </c>
      <c r="H1575" t="s">
        <v>4713</v>
      </c>
      <c r="I1575" t="s">
        <v>74</v>
      </c>
      <c r="J1575" t="s">
        <v>1203</v>
      </c>
      <c r="K1575" t="s">
        <v>4882</v>
      </c>
      <c r="L1575" t="s">
        <v>4890</v>
      </c>
      <c r="M1575" t="s">
        <v>4891</v>
      </c>
      <c r="N1575" t="s">
        <v>1795</v>
      </c>
      <c r="O1575" t="s">
        <v>4885</v>
      </c>
      <c r="P1575" t="s">
        <v>4892</v>
      </c>
      <c r="Q1575">
        <v>41464</v>
      </c>
      <c r="R1575" s="2" t="s">
        <v>6097</v>
      </c>
      <c r="S1575" t="s">
        <v>4887</v>
      </c>
      <c r="T1575" t="s">
        <v>4887</v>
      </c>
      <c r="W1575" t="s">
        <v>1188</v>
      </c>
    </row>
    <row r="1576" spans="1:24" x14ac:dyDescent="0.25">
      <c r="A1576" t="s">
        <v>24</v>
      </c>
      <c r="B1576">
        <v>2291</v>
      </c>
      <c r="D1576" t="s">
        <v>3145</v>
      </c>
      <c r="E1576" t="s">
        <v>26</v>
      </c>
      <c r="F1576" t="s">
        <v>578</v>
      </c>
      <c r="G1576" t="s">
        <v>3146</v>
      </c>
      <c r="H1576" t="s">
        <v>3145</v>
      </c>
      <c r="I1576" t="s">
        <v>74</v>
      </c>
      <c r="J1576" t="s">
        <v>1203</v>
      </c>
      <c r="K1576" t="s">
        <v>4882</v>
      </c>
      <c r="L1576" t="s">
        <v>4890</v>
      </c>
      <c r="M1576" t="s">
        <v>4891</v>
      </c>
      <c r="N1576" t="s">
        <v>1795</v>
      </c>
      <c r="O1576" t="s">
        <v>4885</v>
      </c>
      <c r="P1576" t="s">
        <v>4892</v>
      </c>
      <c r="Q1576">
        <v>41464</v>
      </c>
      <c r="R1576" s="2" t="s">
        <v>6097</v>
      </c>
      <c r="S1576" t="s">
        <v>4887</v>
      </c>
      <c r="T1576" t="s">
        <v>4887</v>
      </c>
      <c r="W1576" t="s">
        <v>1188</v>
      </c>
    </row>
    <row r="1577" spans="1:24" x14ac:dyDescent="0.25">
      <c r="A1577" t="s">
        <v>24</v>
      </c>
      <c r="B1577">
        <v>2292</v>
      </c>
      <c r="D1577" t="s">
        <v>4477</v>
      </c>
      <c r="E1577" t="s">
        <v>26</v>
      </c>
      <c r="F1577" t="s">
        <v>648</v>
      </c>
      <c r="G1577" t="s">
        <v>4478</v>
      </c>
      <c r="H1577" t="s">
        <v>4477</v>
      </c>
      <c r="I1577" t="s">
        <v>74</v>
      </c>
      <c r="J1577" t="s">
        <v>1203</v>
      </c>
      <c r="K1577" t="s">
        <v>4882</v>
      </c>
      <c r="L1577" t="s">
        <v>4890</v>
      </c>
      <c r="M1577" t="s">
        <v>4891</v>
      </c>
      <c r="N1577" t="s">
        <v>1795</v>
      </c>
      <c r="O1577" t="s">
        <v>4885</v>
      </c>
      <c r="P1577" t="s">
        <v>4892</v>
      </c>
      <c r="Q1577">
        <v>41464</v>
      </c>
      <c r="R1577" s="2" t="s">
        <v>6097</v>
      </c>
      <c r="S1577" t="s">
        <v>4887</v>
      </c>
      <c r="T1577" t="s">
        <v>4887</v>
      </c>
      <c r="W1577" t="s">
        <v>1188</v>
      </c>
    </row>
    <row r="1578" spans="1:24" x14ac:dyDescent="0.25">
      <c r="A1578" t="s">
        <v>24</v>
      </c>
      <c r="B1578">
        <v>2293</v>
      </c>
      <c r="D1578" t="s">
        <v>4893</v>
      </c>
      <c r="E1578" t="s">
        <v>26</v>
      </c>
      <c r="F1578" t="s">
        <v>4894</v>
      </c>
      <c r="G1578" t="s">
        <v>4889</v>
      </c>
      <c r="H1578" t="s">
        <v>4893</v>
      </c>
      <c r="I1578" t="s">
        <v>74</v>
      </c>
      <c r="J1578" t="s">
        <v>1203</v>
      </c>
      <c r="K1578" t="s">
        <v>4882</v>
      </c>
      <c r="L1578" t="s">
        <v>4890</v>
      </c>
      <c r="M1578" t="s">
        <v>4895</v>
      </c>
      <c r="N1578" t="s">
        <v>4896</v>
      </c>
      <c r="O1578" t="s">
        <v>4885</v>
      </c>
      <c r="P1578" t="s">
        <v>4897</v>
      </c>
      <c r="Q1578">
        <v>41464</v>
      </c>
      <c r="R1578" s="2" t="s">
        <v>6097</v>
      </c>
      <c r="S1578" t="s">
        <v>4887</v>
      </c>
      <c r="T1578" t="s">
        <v>4887</v>
      </c>
      <c r="W1578" t="s">
        <v>1188</v>
      </c>
    </row>
    <row r="1579" spans="1:24" x14ac:dyDescent="0.25">
      <c r="A1579" t="s">
        <v>24</v>
      </c>
      <c r="B1579">
        <v>2294</v>
      </c>
      <c r="D1579" t="s">
        <v>4898</v>
      </c>
      <c r="E1579" t="s">
        <v>26</v>
      </c>
      <c r="F1579" t="s">
        <v>4899</v>
      </c>
      <c r="G1579" t="s">
        <v>4900</v>
      </c>
      <c r="H1579" t="s">
        <v>4898</v>
      </c>
      <c r="I1579" t="s">
        <v>74</v>
      </c>
      <c r="J1579" t="s">
        <v>1203</v>
      </c>
      <c r="K1579" t="s">
        <v>4882</v>
      </c>
      <c r="L1579" t="s">
        <v>4890</v>
      </c>
      <c r="M1579" t="s">
        <v>4895</v>
      </c>
      <c r="N1579" t="s">
        <v>4896</v>
      </c>
      <c r="O1579" t="s">
        <v>4885</v>
      </c>
      <c r="P1579" t="s">
        <v>4897</v>
      </c>
      <c r="Q1579">
        <v>41464</v>
      </c>
      <c r="R1579" s="2" t="s">
        <v>6097</v>
      </c>
      <c r="S1579" t="s">
        <v>4887</v>
      </c>
      <c r="T1579" t="s">
        <v>4887</v>
      </c>
      <c r="W1579" t="s">
        <v>1188</v>
      </c>
      <c r="X1579" t="s">
        <v>6098</v>
      </c>
    </row>
    <row r="1580" spans="1:24" x14ac:dyDescent="0.25">
      <c r="A1580" t="s">
        <v>24</v>
      </c>
      <c r="B1580">
        <v>2295</v>
      </c>
      <c r="D1580" t="s">
        <v>4878</v>
      </c>
      <c r="E1580" t="s">
        <v>26</v>
      </c>
      <c r="F1580" t="s">
        <v>4879</v>
      </c>
      <c r="G1580" t="s">
        <v>4880</v>
      </c>
      <c r="H1580" t="s">
        <v>4878</v>
      </c>
      <c r="I1580" t="s">
        <v>74</v>
      </c>
      <c r="J1580" t="s">
        <v>1203</v>
      </c>
      <c r="K1580" t="s">
        <v>4882</v>
      </c>
      <c r="L1580" t="s">
        <v>4890</v>
      </c>
      <c r="M1580" t="s">
        <v>4895</v>
      </c>
      <c r="N1580" t="s">
        <v>4896</v>
      </c>
      <c r="O1580" t="s">
        <v>4885</v>
      </c>
      <c r="P1580" t="s">
        <v>4897</v>
      </c>
      <c r="Q1580">
        <v>41464</v>
      </c>
      <c r="R1580" s="2" t="s">
        <v>6097</v>
      </c>
      <c r="S1580" t="s">
        <v>4887</v>
      </c>
      <c r="T1580" t="s">
        <v>4887</v>
      </c>
      <c r="W1580" t="s">
        <v>1188</v>
      </c>
    </row>
    <row r="1581" spans="1:24" x14ac:dyDescent="0.25">
      <c r="A1581" t="s">
        <v>24</v>
      </c>
      <c r="B1581">
        <v>2296</v>
      </c>
      <c r="D1581" t="s">
        <v>4902</v>
      </c>
      <c r="E1581" t="s">
        <v>26</v>
      </c>
      <c r="F1581" t="s">
        <v>4903</v>
      </c>
      <c r="G1581" t="s">
        <v>4904</v>
      </c>
      <c r="H1581" t="s">
        <v>4902</v>
      </c>
      <c r="I1581" t="s">
        <v>74</v>
      </c>
      <c r="J1581" t="s">
        <v>1203</v>
      </c>
      <c r="K1581" t="s">
        <v>4882</v>
      </c>
      <c r="L1581" t="s">
        <v>4890</v>
      </c>
      <c r="M1581" t="s">
        <v>4895</v>
      </c>
      <c r="N1581" t="s">
        <v>4896</v>
      </c>
      <c r="O1581" t="s">
        <v>4885</v>
      </c>
      <c r="P1581" t="s">
        <v>4897</v>
      </c>
      <c r="Q1581">
        <v>41464</v>
      </c>
      <c r="R1581" s="2" t="s">
        <v>6097</v>
      </c>
      <c r="S1581" t="s">
        <v>4887</v>
      </c>
      <c r="T1581" t="s">
        <v>4887</v>
      </c>
      <c r="W1581" t="s">
        <v>1188</v>
      </c>
      <c r="X1581" t="s">
        <v>4905</v>
      </c>
    </row>
    <row r="1582" spans="1:24" x14ac:dyDescent="0.25">
      <c r="A1582" t="s">
        <v>24</v>
      </c>
      <c r="B1582">
        <v>2297</v>
      </c>
      <c r="D1582" t="s">
        <v>3145</v>
      </c>
      <c r="E1582" t="s">
        <v>26</v>
      </c>
      <c r="F1582" t="s">
        <v>578</v>
      </c>
      <c r="G1582" t="s">
        <v>3146</v>
      </c>
      <c r="H1582" t="s">
        <v>3145</v>
      </c>
      <c r="I1582" t="s">
        <v>74</v>
      </c>
      <c r="J1582" t="s">
        <v>1203</v>
      </c>
      <c r="K1582" t="s">
        <v>4882</v>
      </c>
      <c r="L1582" t="s">
        <v>4890</v>
      </c>
      <c r="M1582" t="s">
        <v>4906</v>
      </c>
      <c r="N1582" t="s">
        <v>1312</v>
      </c>
      <c r="O1582" t="s">
        <v>4885</v>
      </c>
      <c r="P1582" t="s">
        <v>4907</v>
      </c>
      <c r="Q1582">
        <v>41464</v>
      </c>
      <c r="R1582" s="2" t="s">
        <v>6097</v>
      </c>
      <c r="S1582" t="s">
        <v>4887</v>
      </c>
      <c r="T1582" t="s">
        <v>4887</v>
      </c>
      <c r="W1582" t="s">
        <v>1188</v>
      </c>
    </row>
    <row r="1583" spans="1:24" x14ac:dyDescent="0.25">
      <c r="A1583" t="s">
        <v>24</v>
      </c>
      <c r="B1583">
        <v>2298</v>
      </c>
      <c r="D1583" t="s">
        <v>4898</v>
      </c>
      <c r="E1583" t="s">
        <v>26</v>
      </c>
      <c r="F1583" t="s">
        <v>4899</v>
      </c>
      <c r="G1583" t="s">
        <v>4900</v>
      </c>
      <c r="H1583" t="s">
        <v>4898</v>
      </c>
      <c r="I1583" t="s">
        <v>74</v>
      </c>
      <c r="J1583" t="s">
        <v>1203</v>
      </c>
      <c r="K1583" t="s">
        <v>4882</v>
      </c>
      <c r="L1583" t="s">
        <v>4890</v>
      </c>
      <c r="M1583" t="s">
        <v>4906</v>
      </c>
      <c r="N1583" t="s">
        <v>1312</v>
      </c>
      <c r="O1583" t="s">
        <v>4885</v>
      </c>
      <c r="P1583" t="s">
        <v>4907</v>
      </c>
      <c r="Q1583">
        <v>41464</v>
      </c>
      <c r="R1583" s="2" t="s">
        <v>6097</v>
      </c>
      <c r="S1583" t="s">
        <v>4887</v>
      </c>
      <c r="T1583" t="s">
        <v>4887</v>
      </c>
      <c r="W1583" t="s">
        <v>1188</v>
      </c>
      <c r="X1583" t="s">
        <v>4908</v>
      </c>
    </row>
    <row r="1584" spans="1:24" x14ac:dyDescent="0.25">
      <c r="A1584" t="s">
        <v>24</v>
      </c>
      <c r="B1584">
        <v>2299</v>
      </c>
      <c r="D1584" t="s">
        <v>4898</v>
      </c>
      <c r="E1584" t="s">
        <v>26</v>
      </c>
      <c r="F1584" t="s">
        <v>4899</v>
      </c>
      <c r="G1584" t="s">
        <v>4900</v>
      </c>
      <c r="H1584" t="s">
        <v>4898</v>
      </c>
      <c r="I1584" t="s">
        <v>74</v>
      </c>
      <c r="J1584" t="s">
        <v>1203</v>
      </c>
      <c r="K1584" t="s">
        <v>4882</v>
      </c>
      <c r="L1584" t="s">
        <v>1428</v>
      </c>
      <c r="M1584" t="s">
        <v>4909</v>
      </c>
      <c r="N1584" t="s">
        <v>1795</v>
      </c>
      <c r="O1584" t="s">
        <v>4885</v>
      </c>
      <c r="P1584" t="s">
        <v>4910</v>
      </c>
      <c r="Q1584">
        <v>41464</v>
      </c>
      <c r="R1584" s="2" t="s">
        <v>6097</v>
      </c>
      <c r="S1584" t="s">
        <v>4887</v>
      </c>
      <c r="T1584" t="s">
        <v>4887</v>
      </c>
      <c r="W1584" t="s">
        <v>1188</v>
      </c>
      <c r="X1584" t="s">
        <v>4911</v>
      </c>
    </row>
    <row r="1585" spans="1:24" x14ac:dyDescent="0.25">
      <c r="A1585" t="s">
        <v>24</v>
      </c>
      <c r="B1585">
        <v>2300</v>
      </c>
      <c r="D1585" t="s">
        <v>4893</v>
      </c>
      <c r="E1585" t="s">
        <v>26</v>
      </c>
      <c r="F1585" t="s">
        <v>411</v>
      </c>
      <c r="G1585" t="s">
        <v>4889</v>
      </c>
      <c r="H1585" t="s">
        <v>4893</v>
      </c>
      <c r="I1585" t="s">
        <v>74</v>
      </c>
      <c r="J1585" t="s">
        <v>1203</v>
      </c>
      <c r="K1585" t="s">
        <v>4882</v>
      </c>
      <c r="L1585" t="s">
        <v>1428</v>
      </c>
      <c r="M1585" t="s">
        <v>4909</v>
      </c>
      <c r="N1585" t="s">
        <v>1795</v>
      </c>
      <c r="O1585" t="s">
        <v>4885</v>
      </c>
      <c r="P1585" t="s">
        <v>4910</v>
      </c>
      <c r="Q1585">
        <v>41464</v>
      </c>
      <c r="R1585" s="2" t="s">
        <v>6097</v>
      </c>
      <c r="S1585" t="s">
        <v>4887</v>
      </c>
      <c r="T1585" t="s">
        <v>4887</v>
      </c>
      <c r="W1585" t="s">
        <v>1188</v>
      </c>
      <c r="X1585" t="s">
        <v>4912</v>
      </c>
    </row>
    <row r="1586" spans="1:24" x14ac:dyDescent="0.25">
      <c r="A1586" t="s">
        <v>24</v>
      </c>
      <c r="B1586">
        <v>2301</v>
      </c>
      <c r="D1586" t="s">
        <v>4913</v>
      </c>
      <c r="E1586" t="s">
        <v>4914</v>
      </c>
      <c r="F1586" t="s">
        <v>938</v>
      </c>
      <c r="G1586" t="s">
        <v>928</v>
      </c>
      <c r="H1586" t="s">
        <v>4913</v>
      </c>
      <c r="I1586" t="s">
        <v>74</v>
      </c>
      <c r="J1586" t="s">
        <v>1203</v>
      </c>
      <c r="K1586" t="s">
        <v>4882</v>
      </c>
      <c r="L1586" t="s">
        <v>3979</v>
      </c>
      <c r="M1586" t="s">
        <v>4915</v>
      </c>
      <c r="N1586" t="s">
        <v>4916</v>
      </c>
      <c r="O1586" t="s">
        <v>4885</v>
      </c>
      <c r="P1586" t="s">
        <v>4917</v>
      </c>
      <c r="Q1586">
        <v>41465</v>
      </c>
      <c r="R1586" s="2" t="s">
        <v>6099</v>
      </c>
      <c r="S1586" t="s">
        <v>4887</v>
      </c>
      <c r="T1586" t="s">
        <v>4887</v>
      </c>
      <c r="W1586" t="s">
        <v>1188</v>
      </c>
    </row>
    <row r="1587" spans="1:24" x14ac:dyDescent="0.25">
      <c r="A1587" t="s">
        <v>24</v>
      </c>
      <c r="B1587">
        <v>2302</v>
      </c>
      <c r="D1587" t="s">
        <v>4713</v>
      </c>
      <c r="E1587" t="s">
        <v>26</v>
      </c>
      <c r="F1587" t="s">
        <v>759</v>
      </c>
      <c r="G1587" t="s">
        <v>2369</v>
      </c>
      <c r="H1587" t="s">
        <v>4713</v>
      </c>
      <c r="I1587" t="s">
        <v>74</v>
      </c>
      <c r="J1587" t="s">
        <v>1203</v>
      </c>
      <c r="K1587" t="s">
        <v>4882</v>
      </c>
      <c r="L1587" t="s">
        <v>3979</v>
      </c>
      <c r="M1587" t="s">
        <v>4915</v>
      </c>
      <c r="N1587" t="s">
        <v>4916</v>
      </c>
      <c r="O1587" t="s">
        <v>4885</v>
      </c>
      <c r="P1587" t="s">
        <v>4917</v>
      </c>
      <c r="Q1587">
        <v>41465</v>
      </c>
      <c r="R1587" s="2" t="s">
        <v>6099</v>
      </c>
      <c r="S1587" t="s">
        <v>4887</v>
      </c>
      <c r="T1587" t="s">
        <v>4887</v>
      </c>
      <c r="W1587" t="s">
        <v>1188</v>
      </c>
      <c r="X1587" t="s">
        <v>4918</v>
      </c>
    </row>
    <row r="1588" spans="1:24" x14ac:dyDescent="0.25">
      <c r="A1588" t="s">
        <v>24</v>
      </c>
      <c r="B1588">
        <v>2303</v>
      </c>
      <c r="D1588" t="s">
        <v>4893</v>
      </c>
      <c r="E1588" t="s">
        <v>26</v>
      </c>
      <c r="F1588" t="s">
        <v>411</v>
      </c>
      <c r="G1588" t="s">
        <v>4889</v>
      </c>
      <c r="H1588" t="s">
        <v>4893</v>
      </c>
      <c r="I1588" t="s">
        <v>74</v>
      </c>
      <c r="J1588" t="s">
        <v>1203</v>
      </c>
      <c r="K1588" t="s">
        <v>4882</v>
      </c>
      <c r="L1588" t="s">
        <v>3979</v>
      </c>
      <c r="M1588" t="s">
        <v>4915</v>
      </c>
      <c r="N1588" t="s">
        <v>4916</v>
      </c>
      <c r="O1588" t="s">
        <v>4885</v>
      </c>
      <c r="P1588" t="s">
        <v>4917</v>
      </c>
      <c r="Q1588">
        <v>41465</v>
      </c>
      <c r="R1588" s="2" t="s">
        <v>6099</v>
      </c>
      <c r="S1588" t="s">
        <v>4887</v>
      </c>
      <c r="T1588" t="s">
        <v>4887</v>
      </c>
      <c r="W1588" t="s">
        <v>1188</v>
      </c>
      <c r="X1588" t="s">
        <v>4912</v>
      </c>
    </row>
    <row r="1589" spans="1:24" x14ac:dyDescent="0.25">
      <c r="A1589" t="s">
        <v>24</v>
      </c>
      <c r="B1589">
        <v>2304</v>
      </c>
      <c r="D1589" t="s">
        <v>3114</v>
      </c>
      <c r="E1589" t="s">
        <v>26</v>
      </c>
      <c r="F1589" t="s">
        <v>397</v>
      </c>
      <c r="G1589" t="s">
        <v>3115</v>
      </c>
      <c r="H1589" t="s">
        <v>3114</v>
      </c>
      <c r="I1589" t="s">
        <v>74</v>
      </c>
      <c r="J1589" t="s">
        <v>1203</v>
      </c>
      <c r="K1589" t="s">
        <v>4882</v>
      </c>
      <c r="L1589" t="s">
        <v>3979</v>
      </c>
      <c r="M1589" t="s">
        <v>4915</v>
      </c>
      <c r="N1589" t="s">
        <v>4916</v>
      </c>
      <c r="O1589" t="s">
        <v>4885</v>
      </c>
      <c r="P1589" t="s">
        <v>4917</v>
      </c>
      <c r="Q1589">
        <v>41465</v>
      </c>
      <c r="R1589" s="2" t="s">
        <v>6099</v>
      </c>
      <c r="S1589" t="s">
        <v>4887</v>
      </c>
      <c r="T1589" t="s">
        <v>4887</v>
      </c>
      <c r="W1589" t="s">
        <v>1188</v>
      </c>
    </row>
    <row r="1590" spans="1:24" x14ac:dyDescent="0.25">
      <c r="A1590" t="s">
        <v>24</v>
      </c>
      <c r="B1590">
        <v>2305</v>
      </c>
      <c r="D1590" t="s">
        <v>419</v>
      </c>
      <c r="E1590" t="s">
        <v>26</v>
      </c>
      <c r="F1590" t="s">
        <v>420</v>
      </c>
      <c r="G1590" t="s">
        <v>421</v>
      </c>
      <c r="H1590" t="s">
        <v>419</v>
      </c>
      <c r="I1590" t="s">
        <v>74</v>
      </c>
      <c r="J1590" t="s">
        <v>1203</v>
      </c>
      <c r="K1590" t="s">
        <v>4882</v>
      </c>
      <c r="L1590" t="s">
        <v>3979</v>
      </c>
      <c r="M1590" t="s">
        <v>4915</v>
      </c>
      <c r="N1590" t="s">
        <v>4916</v>
      </c>
      <c r="O1590" t="s">
        <v>4885</v>
      </c>
      <c r="P1590" t="s">
        <v>4917</v>
      </c>
      <c r="Q1590">
        <v>41465</v>
      </c>
      <c r="R1590" s="2" t="s">
        <v>6099</v>
      </c>
      <c r="S1590" t="s">
        <v>4887</v>
      </c>
      <c r="T1590" t="s">
        <v>4887</v>
      </c>
      <c r="W1590" t="s">
        <v>1188</v>
      </c>
    </row>
    <row r="1591" spans="1:24" x14ac:dyDescent="0.25">
      <c r="A1591" t="s">
        <v>24</v>
      </c>
      <c r="B1591">
        <v>2306</v>
      </c>
      <c r="D1591" t="s">
        <v>4798</v>
      </c>
      <c r="E1591" t="s">
        <v>26</v>
      </c>
      <c r="F1591" t="s">
        <v>2312</v>
      </c>
      <c r="G1591" t="s">
        <v>4799</v>
      </c>
      <c r="H1591" t="s">
        <v>4798</v>
      </c>
      <c r="I1591" t="s">
        <v>74</v>
      </c>
      <c r="J1591" t="s">
        <v>1203</v>
      </c>
      <c r="K1591" t="s">
        <v>4882</v>
      </c>
      <c r="L1591" t="s">
        <v>4919</v>
      </c>
      <c r="M1591" t="s">
        <v>4920</v>
      </c>
      <c r="N1591" t="s">
        <v>4921</v>
      </c>
      <c r="O1591" t="s">
        <v>4885</v>
      </c>
      <c r="P1591" t="s">
        <v>4922</v>
      </c>
      <c r="Q1591">
        <v>41465</v>
      </c>
      <c r="R1591" s="2" t="s">
        <v>6099</v>
      </c>
      <c r="S1591" t="s">
        <v>4887</v>
      </c>
      <c r="T1591" t="s">
        <v>4887</v>
      </c>
      <c r="W1591" t="s">
        <v>1188</v>
      </c>
      <c r="X1591" t="s">
        <v>4923</v>
      </c>
    </row>
    <row r="1592" spans="1:24" x14ac:dyDescent="0.25">
      <c r="A1592" t="s">
        <v>24</v>
      </c>
      <c r="B1592">
        <v>2307</v>
      </c>
      <c r="D1592" t="s">
        <v>4878</v>
      </c>
      <c r="E1592" t="s">
        <v>26</v>
      </c>
      <c r="F1592" t="s">
        <v>4879</v>
      </c>
      <c r="G1592" t="s">
        <v>4880</v>
      </c>
      <c r="H1592" t="s">
        <v>4878</v>
      </c>
      <c r="I1592" t="s">
        <v>74</v>
      </c>
      <c r="J1592" t="s">
        <v>1203</v>
      </c>
      <c r="K1592" t="s">
        <v>4882</v>
      </c>
      <c r="L1592" t="s">
        <v>4919</v>
      </c>
      <c r="M1592" t="s">
        <v>4920</v>
      </c>
      <c r="N1592" t="s">
        <v>4921</v>
      </c>
      <c r="O1592" t="s">
        <v>4885</v>
      </c>
      <c r="P1592" t="s">
        <v>4922</v>
      </c>
      <c r="Q1592">
        <v>41465</v>
      </c>
      <c r="R1592" s="2" t="s">
        <v>6099</v>
      </c>
      <c r="S1592" t="s">
        <v>4887</v>
      </c>
      <c r="T1592" t="s">
        <v>4887</v>
      </c>
      <c r="W1592" t="s">
        <v>1188</v>
      </c>
    </row>
    <row r="1593" spans="1:24" x14ac:dyDescent="0.25">
      <c r="A1593" t="s">
        <v>24</v>
      </c>
      <c r="B1593">
        <v>2308</v>
      </c>
      <c r="D1593" t="s">
        <v>4713</v>
      </c>
      <c r="E1593" t="s">
        <v>26</v>
      </c>
      <c r="F1593" t="s">
        <v>759</v>
      </c>
      <c r="G1593" t="s">
        <v>2369</v>
      </c>
      <c r="H1593" t="s">
        <v>6100</v>
      </c>
      <c r="I1593" t="s">
        <v>74</v>
      </c>
      <c r="J1593" t="s">
        <v>1203</v>
      </c>
      <c r="K1593" t="s">
        <v>4882</v>
      </c>
      <c r="L1593" t="s">
        <v>4919</v>
      </c>
      <c r="M1593" t="s">
        <v>4920</v>
      </c>
      <c r="N1593" t="s">
        <v>4921</v>
      </c>
      <c r="O1593" t="s">
        <v>4885</v>
      </c>
      <c r="P1593" t="s">
        <v>4922</v>
      </c>
      <c r="Q1593">
        <v>41465</v>
      </c>
      <c r="R1593" s="2" t="s">
        <v>6099</v>
      </c>
      <c r="S1593" t="s">
        <v>4887</v>
      </c>
      <c r="T1593" t="s">
        <v>4887</v>
      </c>
      <c r="W1593" t="s">
        <v>1188</v>
      </c>
      <c r="X1593" t="s">
        <v>4918</v>
      </c>
    </row>
    <row r="1594" spans="1:24" x14ac:dyDescent="0.25">
      <c r="A1594" t="s">
        <v>24</v>
      </c>
      <c r="B1594">
        <v>2309</v>
      </c>
      <c r="D1594" t="s">
        <v>4888</v>
      </c>
      <c r="E1594" t="s">
        <v>26</v>
      </c>
      <c r="F1594" t="s">
        <v>411</v>
      </c>
      <c r="G1594" t="s">
        <v>4889</v>
      </c>
      <c r="H1594" t="s">
        <v>6100</v>
      </c>
      <c r="I1594" t="s">
        <v>74</v>
      </c>
      <c r="J1594" t="s">
        <v>1203</v>
      </c>
      <c r="K1594" t="s">
        <v>4882</v>
      </c>
      <c r="L1594" t="s">
        <v>1428</v>
      </c>
      <c r="M1594" t="s">
        <v>4924</v>
      </c>
      <c r="N1594" t="s">
        <v>4925</v>
      </c>
      <c r="O1594" t="s">
        <v>4885</v>
      </c>
      <c r="P1594" t="s">
        <v>4926</v>
      </c>
      <c r="Q1594">
        <v>41472</v>
      </c>
      <c r="R1594" s="2" t="s">
        <v>6101</v>
      </c>
      <c r="S1594" t="s">
        <v>4887</v>
      </c>
      <c r="T1594" t="s">
        <v>4887</v>
      </c>
      <c r="W1594" t="s">
        <v>1188</v>
      </c>
    </row>
    <row r="1595" spans="1:24" x14ac:dyDescent="0.25">
      <c r="A1595" t="s">
        <v>24</v>
      </c>
      <c r="B1595">
        <v>2310</v>
      </c>
      <c r="D1595" t="s">
        <v>4477</v>
      </c>
      <c r="E1595" t="s">
        <v>26</v>
      </c>
      <c r="F1595" t="s">
        <v>648</v>
      </c>
      <c r="G1595" t="s">
        <v>4478</v>
      </c>
      <c r="H1595" t="s">
        <v>4477</v>
      </c>
      <c r="I1595" t="s">
        <v>74</v>
      </c>
      <c r="J1595" t="s">
        <v>1203</v>
      </c>
      <c r="K1595" t="s">
        <v>4882</v>
      </c>
      <c r="L1595" t="s">
        <v>1428</v>
      </c>
      <c r="M1595" t="s">
        <v>4924</v>
      </c>
      <c r="N1595" t="s">
        <v>4925</v>
      </c>
      <c r="O1595" t="s">
        <v>4885</v>
      </c>
      <c r="P1595" t="s">
        <v>4926</v>
      </c>
      <c r="Q1595">
        <v>41472</v>
      </c>
      <c r="R1595" s="2" t="s">
        <v>6101</v>
      </c>
      <c r="S1595" t="s">
        <v>4887</v>
      </c>
      <c r="T1595" t="s">
        <v>4887</v>
      </c>
      <c r="W1595" t="s">
        <v>1188</v>
      </c>
    </row>
    <row r="1596" spans="1:24" x14ac:dyDescent="0.25">
      <c r="A1596" t="s">
        <v>24</v>
      </c>
      <c r="B1596">
        <v>2311</v>
      </c>
      <c r="D1596" t="s">
        <v>3150</v>
      </c>
      <c r="E1596" t="s">
        <v>26</v>
      </c>
      <c r="F1596" t="s">
        <v>618</v>
      </c>
      <c r="G1596" t="s">
        <v>3151</v>
      </c>
      <c r="H1596" t="s">
        <v>3150</v>
      </c>
      <c r="I1596" t="s">
        <v>74</v>
      </c>
      <c r="J1596" t="s">
        <v>1203</v>
      </c>
      <c r="K1596" t="s">
        <v>4882</v>
      </c>
      <c r="L1596" t="s">
        <v>1428</v>
      </c>
      <c r="M1596" t="s">
        <v>4924</v>
      </c>
      <c r="N1596" t="s">
        <v>4925</v>
      </c>
      <c r="O1596" t="s">
        <v>4885</v>
      </c>
      <c r="P1596" t="s">
        <v>4926</v>
      </c>
      <c r="Q1596">
        <v>41472</v>
      </c>
      <c r="R1596" s="2" t="s">
        <v>6101</v>
      </c>
      <c r="S1596" t="s">
        <v>4887</v>
      </c>
      <c r="T1596" t="s">
        <v>4887</v>
      </c>
      <c r="W1596" t="s">
        <v>1188</v>
      </c>
    </row>
    <row r="1597" spans="1:24" x14ac:dyDescent="0.25">
      <c r="A1597" t="s">
        <v>24</v>
      </c>
      <c r="B1597">
        <v>2312</v>
      </c>
      <c r="D1597" t="s">
        <v>4927</v>
      </c>
      <c r="E1597" t="s">
        <v>26</v>
      </c>
      <c r="F1597" t="s">
        <v>2803</v>
      </c>
      <c r="G1597" t="s">
        <v>3531</v>
      </c>
      <c r="H1597" t="s">
        <v>4927</v>
      </c>
      <c r="I1597" t="s">
        <v>74</v>
      </c>
      <c r="J1597" t="s">
        <v>1203</v>
      </c>
      <c r="K1597" t="s">
        <v>4882</v>
      </c>
      <c r="L1597" t="s">
        <v>4919</v>
      </c>
      <c r="M1597" t="s">
        <v>4928</v>
      </c>
      <c r="N1597" t="s">
        <v>4929</v>
      </c>
      <c r="O1597" t="s">
        <v>4885</v>
      </c>
      <c r="P1597" t="s">
        <v>4930</v>
      </c>
      <c r="Q1597">
        <v>41472</v>
      </c>
      <c r="R1597" s="2" t="s">
        <v>6101</v>
      </c>
      <c r="S1597" t="s">
        <v>4887</v>
      </c>
      <c r="T1597" t="s">
        <v>4887</v>
      </c>
      <c r="W1597" t="s">
        <v>1188</v>
      </c>
      <c r="X1597" t="s">
        <v>4931</v>
      </c>
    </row>
    <row r="1598" spans="1:24" x14ac:dyDescent="0.25">
      <c r="A1598" t="s">
        <v>24</v>
      </c>
      <c r="B1598">
        <v>2313</v>
      </c>
      <c r="D1598" t="s">
        <v>4932</v>
      </c>
      <c r="E1598" t="s">
        <v>26</v>
      </c>
      <c r="F1598" t="s">
        <v>4933</v>
      </c>
      <c r="G1598" t="s">
        <v>4934</v>
      </c>
      <c r="H1598" t="s">
        <v>4932</v>
      </c>
      <c r="I1598" t="s">
        <v>74</v>
      </c>
      <c r="J1598" t="s">
        <v>1203</v>
      </c>
      <c r="K1598" t="s">
        <v>4882</v>
      </c>
      <c r="L1598" t="s">
        <v>4919</v>
      </c>
      <c r="M1598" t="s">
        <v>4928</v>
      </c>
      <c r="N1598" t="s">
        <v>4929</v>
      </c>
      <c r="O1598" t="s">
        <v>4885</v>
      </c>
      <c r="P1598" t="s">
        <v>4930</v>
      </c>
      <c r="Q1598">
        <v>41472</v>
      </c>
      <c r="R1598" s="2" t="s">
        <v>6101</v>
      </c>
      <c r="S1598" t="s">
        <v>4887</v>
      </c>
      <c r="T1598" t="s">
        <v>4887</v>
      </c>
      <c r="W1598" t="s">
        <v>1188</v>
      </c>
      <c r="X1598" t="s">
        <v>4912</v>
      </c>
    </row>
    <row r="1599" spans="1:24" x14ac:dyDescent="0.25">
      <c r="A1599" t="s">
        <v>24</v>
      </c>
      <c r="B1599">
        <v>2314</v>
      </c>
      <c r="D1599" t="s">
        <v>4477</v>
      </c>
      <c r="E1599" t="s">
        <v>26</v>
      </c>
      <c r="F1599" t="s">
        <v>648</v>
      </c>
      <c r="G1599" t="s">
        <v>4478</v>
      </c>
      <c r="H1599" t="s">
        <v>4477</v>
      </c>
      <c r="I1599" t="s">
        <v>74</v>
      </c>
      <c r="J1599" t="s">
        <v>1203</v>
      </c>
      <c r="K1599" t="s">
        <v>4882</v>
      </c>
      <c r="L1599" t="s">
        <v>4919</v>
      </c>
      <c r="M1599" t="s">
        <v>4928</v>
      </c>
      <c r="N1599" t="s">
        <v>4929</v>
      </c>
      <c r="O1599" t="s">
        <v>4885</v>
      </c>
      <c r="P1599" t="s">
        <v>4930</v>
      </c>
      <c r="Q1599">
        <v>41472</v>
      </c>
      <c r="R1599" s="2" t="s">
        <v>6101</v>
      </c>
      <c r="S1599" t="s">
        <v>4887</v>
      </c>
      <c r="T1599" t="s">
        <v>4887</v>
      </c>
      <c r="W1599" t="s">
        <v>1188</v>
      </c>
    </row>
    <row r="1600" spans="1:24" x14ac:dyDescent="0.25">
      <c r="A1600" t="s">
        <v>24</v>
      </c>
      <c r="B1600">
        <v>2315</v>
      </c>
      <c r="D1600" t="s">
        <v>4878</v>
      </c>
      <c r="E1600" t="s">
        <v>26</v>
      </c>
      <c r="F1600" t="s">
        <v>4879</v>
      </c>
      <c r="G1600" t="s">
        <v>4880</v>
      </c>
      <c r="H1600" t="s">
        <v>4878</v>
      </c>
      <c r="I1600" t="s">
        <v>74</v>
      </c>
      <c r="J1600" t="s">
        <v>1203</v>
      </c>
      <c r="K1600" t="s">
        <v>4882</v>
      </c>
      <c r="L1600" t="s">
        <v>4919</v>
      </c>
      <c r="M1600" t="s">
        <v>4935</v>
      </c>
      <c r="N1600" t="s">
        <v>4936</v>
      </c>
      <c r="O1600" t="s">
        <v>4885</v>
      </c>
      <c r="P1600" t="s">
        <v>4937</v>
      </c>
      <c r="Q1600">
        <v>41472</v>
      </c>
      <c r="R1600" s="2" t="s">
        <v>6101</v>
      </c>
      <c r="S1600" t="s">
        <v>4887</v>
      </c>
      <c r="T1600" t="s">
        <v>4887</v>
      </c>
      <c r="W1600" t="s">
        <v>1188</v>
      </c>
      <c r="X1600" t="s">
        <v>4912</v>
      </c>
    </row>
    <row r="1601" spans="1:24" x14ac:dyDescent="0.25">
      <c r="A1601" t="s">
        <v>24</v>
      </c>
      <c r="B1601">
        <v>2316</v>
      </c>
      <c r="D1601" t="s">
        <v>3843</v>
      </c>
      <c r="E1601" t="s">
        <v>2605</v>
      </c>
      <c r="F1601" t="s">
        <v>2610</v>
      </c>
      <c r="G1601" t="s">
        <v>3839</v>
      </c>
      <c r="H1601" t="s">
        <v>3843</v>
      </c>
      <c r="I1601" t="s">
        <v>74</v>
      </c>
      <c r="J1601" t="s">
        <v>1215</v>
      </c>
      <c r="K1601" t="s">
        <v>3785</v>
      </c>
      <c r="L1601" t="s">
        <v>4938</v>
      </c>
      <c r="N1601" t="s">
        <v>3988</v>
      </c>
      <c r="O1601" t="s">
        <v>4939</v>
      </c>
      <c r="P1601" t="s">
        <v>4940</v>
      </c>
      <c r="Q1601">
        <v>39919</v>
      </c>
      <c r="R1601" s="2" t="s">
        <v>6102</v>
      </c>
      <c r="S1601" t="s">
        <v>3788</v>
      </c>
      <c r="T1601" t="s">
        <v>3788</v>
      </c>
      <c r="W1601" t="s">
        <v>3788</v>
      </c>
    </row>
    <row r="1602" spans="1:24" x14ac:dyDescent="0.25">
      <c r="A1602" t="s">
        <v>24</v>
      </c>
      <c r="B1602">
        <v>2317</v>
      </c>
      <c r="D1602" t="s">
        <v>4941</v>
      </c>
      <c r="E1602" t="s">
        <v>3831</v>
      </c>
      <c r="F1602" t="s">
        <v>3832</v>
      </c>
      <c r="G1602" t="s">
        <v>4282</v>
      </c>
      <c r="H1602" t="s">
        <v>4941</v>
      </c>
      <c r="I1602" t="s">
        <v>74</v>
      </c>
      <c r="J1602" t="s">
        <v>1215</v>
      </c>
      <c r="K1602" t="s">
        <v>3785</v>
      </c>
      <c r="L1602" t="s">
        <v>4938</v>
      </c>
      <c r="N1602" t="s">
        <v>3988</v>
      </c>
      <c r="O1602" t="s">
        <v>2226</v>
      </c>
      <c r="P1602" t="s">
        <v>4940</v>
      </c>
      <c r="Q1602">
        <v>39919</v>
      </c>
      <c r="R1602" s="2" t="s">
        <v>6102</v>
      </c>
      <c r="S1602" t="s">
        <v>3788</v>
      </c>
      <c r="T1602" t="s">
        <v>3788</v>
      </c>
      <c r="W1602" t="s">
        <v>3788</v>
      </c>
    </row>
    <row r="1603" spans="1:24" x14ac:dyDescent="0.25">
      <c r="A1603" t="s">
        <v>24</v>
      </c>
      <c r="B1603">
        <v>2318</v>
      </c>
      <c r="D1603" t="s">
        <v>4942</v>
      </c>
      <c r="E1603" t="s">
        <v>218</v>
      </c>
      <c r="F1603" t="s">
        <v>219</v>
      </c>
      <c r="G1603" t="s">
        <v>4943</v>
      </c>
      <c r="H1603" t="s">
        <v>4942</v>
      </c>
      <c r="I1603" t="s">
        <v>74</v>
      </c>
      <c r="J1603" t="s">
        <v>1215</v>
      </c>
      <c r="K1603" t="s">
        <v>3785</v>
      </c>
      <c r="L1603" t="s">
        <v>4938</v>
      </c>
      <c r="N1603" t="s">
        <v>3988</v>
      </c>
      <c r="O1603" t="s">
        <v>4065</v>
      </c>
      <c r="P1603" t="s">
        <v>4940</v>
      </c>
      <c r="Q1603">
        <v>39919</v>
      </c>
      <c r="R1603" s="2" t="s">
        <v>6102</v>
      </c>
      <c r="S1603" t="s">
        <v>3788</v>
      </c>
      <c r="T1603" t="s">
        <v>3788</v>
      </c>
      <c r="W1603" t="s">
        <v>3788</v>
      </c>
    </row>
    <row r="1604" spans="1:24" x14ac:dyDescent="0.25">
      <c r="A1604" t="s">
        <v>24</v>
      </c>
      <c r="B1604">
        <v>2319</v>
      </c>
      <c r="D1604" t="s">
        <v>4018</v>
      </c>
      <c r="E1604" t="s">
        <v>4019</v>
      </c>
      <c r="F1604" t="s">
        <v>3195</v>
      </c>
      <c r="G1604" t="s">
        <v>4020</v>
      </c>
      <c r="H1604" t="s">
        <v>4018</v>
      </c>
      <c r="I1604" t="s">
        <v>74</v>
      </c>
      <c r="J1604" t="s">
        <v>1215</v>
      </c>
      <c r="K1604" t="s">
        <v>3785</v>
      </c>
      <c r="L1604" t="s">
        <v>4938</v>
      </c>
      <c r="N1604" t="s">
        <v>3988</v>
      </c>
      <c r="O1604" t="s">
        <v>4944</v>
      </c>
      <c r="P1604" t="s">
        <v>4940</v>
      </c>
      <c r="Q1604">
        <v>39919</v>
      </c>
      <c r="R1604" s="2" t="s">
        <v>6102</v>
      </c>
      <c r="S1604" t="s">
        <v>3788</v>
      </c>
      <c r="T1604" t="s">
        <v>3788</v>
      </c>
      <c r="W1604" t="s">
        <v>3788</v>
      </c>
    </row>
    <row r="1605" spans="1:24" x14ac:dyDescent="0.25">
      <c r="A1605" t="s">
        <v>24</v>
      </c>
      <c r="B1605">
        <v>2320</v>
      </c>
      <c r="D1605" t="s">
        <v>4945</v>
      </c>
      <c r="E1605" t="s">
        <v>218</v>
      </c>
      <c r="F1605" t="s">
        <v>4946</v>
      </c>
      <c r="G1605" t="s">
        <v>2995</v>
      </c>
      <c r="H1605" t="s">
        <v>4945</v>
      </c>
      <c r="I1605" t="s">
        <v>74</v>
      </c>
      <c r="J1605" t="s">
        <v>1215</v>
      </c>
      <c r="K1605" t="s">
        <v>3785</v>
      </c>
      <c r="L1605" t="s">
        <v>4938</v>
      </c>
      <c r="N1605" t="s">
        <v>3988</v>
      </c>
      <c r="O1605" t="s">
        <v>4065</v>
      </c>
      <c r="P1605" t="s">
        <v>4940</v>
      </c>
      <c r="Q1605">
        <v>39919</v>
      </c>
      <c r="R1605" s="2" t="s">
        <v>6102</v>
      </c>
      <c r="S1605" t="s">
        <v>3788</v>
      </c>
      <c r="T1605" t="s">
        <v>3788</v>
      </c>
      <c r="W1605" t="s">
        <v>3788</v>
      </c>
    </row>
    <row r="1606" spans="1:24" x14ac:dyDescent="0.25">
      <c r="A1606" t="s">
        <v>24</v>
      </c>
      <c r="B1606">
        <v>2321</v>
      </c>
      <c r="D1606" t="s">
        <v>3413</v>
      </c>
      <c r="E1606" t="s">
        <v>3414</v>
      </c>
      <c r="F1606" t="s">
        <v>3415</v>
      </c>
      <c r="G1606" t="s">
        <v>3416</v>
      </c>
      <c r="H1606" t="s">
        <v>3413</v>
      </c>
      <c r="I1606" t="s">
        <v>74</v>
      </c>
      <c r="J1606" t="s">
        <v>1215</v>
      </c>
      <c r="K1606" t="s">
        <v>3785</v>
      </c>
      <c r="L1606" t="s">
        <v>4947</v>
      </c>
      <c r="M1606" t="s">
        <v>4948</v>
      </c>
      <c r="O1606" t="s">
        <v>3847</v>
      </c>
      <c r="P1606" t="s">
        <v>4949</v>
      </c>
      <c r="Q1606">
        <v>39529</v>
      </c>
      <c r="R1606" s="2" t="s">
        <v>6103</v>
      </c>
      <c r="S1606" t="s">
        <v>3788</v>
      </c>
      <c r="T1606" t="s">
        <v>3788</v>
      </c>
      <c r="W1606" t="s">
        <v>3788</v>
      </c>
    </row>
    <row r="1607" spans="1:24" x14ac:dyDescent="0.25">
      <c r="A1607" t="s">
        <v>24</v>
      </c>
      <c r="B1607">
        <v>2322</v>
      </c>
      <c r="D1607" t="s">
        <v>4073</v>
      </c>
      <c r="E1607" t="s">
        <v>818</v>
      </c>
      <c r="F1607" t="s">
        <v>2525</v>
      </c>
      <c r="G1607" t="s">
        <v>46</v>
      </c>
      <c r="H1607" t="s">
        <v>4073</v>
      </c>
      <c r="I1607" t="s">
        <v>74</v>
      </c>
      <c r="J1607" t="s">
        <v>1215</v>
      </c>
      <c r="K1607" t="s">
        <v>3785</v>
      </c>
      <c r="L1607" t="s">
        <v>4950</v>
      </c>
      <c r="N1607" t="s">
        <v>2862</v>
      </c>
      <c r="O1607" t="s">
        <v>3859</v>
      </c>
      <c r="P1607" t="s">
        <v>4951</v>
      </c>
      <c r="Q1607">
        <v>39897</v>
      </c>
      <c r="R1607" s="2" t="s">
        <v>6104</v>
      </c>
      <c r="S1607" t="s">
        <v>3788</v>
      </c>
      <c r="T1607" t="s">
        <v>3788</v>
      </c>
      <c r="W1607" t="s">
        <v>3788</v>
      </c>
    </row>
    <row r="1608" spans="1:24" x14ac:dyDescent="0.25">
      <c r="A1608" t="s">
        <v>24</v>
      </c>
      <c r="B1608">
        <v>2323</v>
      </c>
      <c r="D1608" t="s">
        <v>3843</v>
      </c>
      <c r="E1608" t="s">
        <v>2605</v>
      </c>
      <c r="F1608" t="s">
        <v>2610</v>
      </c>
      <c r="G1608" t="s">
        <v>3839</v>
      </c>
      <c r="H1608" t="s">
        <v>3843</v>
      </c>
      <c r="I1608" t="s">
        <v>74</v>
      </c>
      <c r="J1608" t="s">
        <v>1215</v>
      </c>
      <c r="K1608" t="s">
        <v>3785</v>
      </c>
      <c r="L1608" t="s">
        <v>4947</v>
      </c>
      <c r="M1608" t="s">
        <v>4952</v>
      </c>
      <c r="N1608" t="s">
        <v>3988</v>
      </c>
      <c r="O1608" t="s">
        <v>3787</v>
      </c>
      <c r="P1608" t="s">
        <v>4953</v>
      </c>
      <c r="Q1608">
        <v>39897</v>
      </c>
      <c r="R1608" s="2" t="s">
        <v>6104</v>
      </c>
      <c r="S1608" t="s">
        <v>3788</v>
      </c>
      <c r="T1608" t="s">
        <v>3788</v>
      </c>
      <c r="W1608" t="s">
        <v>3788</v>
      </c>
    </row>
    <row r="1609" spans="1:24" x14ac:dyDescent="0.25">
      <c r="A1609" t="s">
        <v>24</v>
      </c>
      <c r="B1609">
        <v>2324</v>
      </c>
      <c r="D1609" t="s">
        <v>4954</v>
      </c>
      <c r="E1609" t="s">
        <v>1061</v>
      </c>
      <c r="F1609" t="s">
        <v>4955</v>
      </c>
      <c r="G1609" t="s">
        <v>3151</v>
      </c>
      <c r="H1609" t="s">
        <v>4954</v>
      </c>
      <c r="I1609" t="s">
        <v>74</v>
      </c>
      <c r="J1609" t="s">
        <v>1215</v>
      </c>
      <c r="K1609" t="s">
        <v>4956</v>
      </c>
      <c r="L1609" t="s">
        <v>4957</v>
      </c>
      <c r="M1609" t="s">
        <v>4958</v>
      </c>
      <c r="O1609" t="s">
        <v>4959</v>
      </c>
      <c r="Q1609">
        <v>39921</v>
      </c>
      <c r="R1609" s="2" t="s">
        <v>570</v>
      </c>
      <c r="S1609" t="s">
        <v>3788</v>
      </c>
      <c r="T1609" t="s">
        <v>3788</v>
      </c>
      <c r="W1609" t="s">
        <v>3788</v>
      </c>
      <c r="X1609" t="s">
        <v>6105</v>
      </c>
    </row>
    <row r="1610" spans="1:24" x14ac:dyDescent="0.25">
      <c r="A1610" t="s">
        <v>24</v>
      </c>
      <c r="B1610">
        <v>2325</v>
      </c>
      <c r="D1610" t="s">
        <v>4960</v>
      </c>
      <c r="E1610" t="s">
        <v>26</v>
      </c>
      <c r="F1610" t="s">
        <v>4961</v>
      </c>
      <c r="G1610" t="s">
        <v>4962</v>
      </c>
      <c r="H1610" t="s">
        <v>4960</v>
      </c>
      <c r="I1610" t="s">
        <v>74</v>
      </c>
      <c r="J1610" t="s">
        <v>1215</v>
      </c>
      <c r="K1610" t="s">
        <v>4956</v>
      </c>
      <c r="L1610" t="s">
        <v>4957</v>
      </c>
      <c r="M1610" t="s">
        <v>4958</v>
      </c>
      <c r="Q1610">
        <v>39921</v>
      </c>
      <c r="R1610" s="2" t="s">
        <v>570</v>
      </c>
      <c r="S1610" t="s">
        <v>3788</v>
      </c>
      <c r="T1610" t="s">
        <v>3788</v>
      </c>
      <c r="W1610" t="s">
        <v>3788</v>
      </c>
    </row>
    <row r="1611" spans="1:24" x14ac:dyDescent="0.25">
      <c r="A1611" t="s">
        <v>24</v>
      </c>
      <c r="B1611">
        <v>2326</v>
      </c>
      <c r="D1611" t="s">
        <v>3038</v>
      </c>
      <c r="E1611" t="s">
        <v>3039</v>
      </c>
      <c r="F1611" t="s">
        <v>3040</v>
      </c>
      <c r="G1611" t="s">
        <v>3041</v>
      </c>
      <c r="H1611" t="s">
        <v>3038</v>
      </c>
      <c r="I1611" t="s">
        <v>74</v>
      </c>
      <c r="J1611" t="s">
        <v>1215</v>
      </c>
      <c r="K1611" t="s">
        <v>4956</v>
      </c>
      <c r="L1611" t="s">
        <v>4957</v>
      </c>
      <c r="M1611" t="s">
        <v>4958</v>
      </c>
      <c r="Q1611">
        <v>39921</v>
      </c>
      <c r="R1611" s="2" t="s">
        <v>570</v>
      </c>
      <c r="S1611" t="s">
        <v>3788</v>
      </c>
      <c r="T1611" t="s">
        <v>3788</v>
      </c>
      <c r="W1611" t="s">
        <v>3788</v>
      </c>
    </row>
    <row r="1612" spans="1:24" x14ac:dyDescent="0.25">
      <c r="A1612" t="s">
        <v>24</v>
      </c>
      <c r="B1612">
        <v>2327</v>
      </c>
      <c r="D1612" t="s">
        <v>4963</v>
      </c>
      <c r="E1612" t="s">
        <v>3390</v>
      </c>
      <c r="F1612" t="s">
        <v>4964</v>
      </c>
      <c r="G1612" t="s">
        <v>4965</v>
      </c>
      <c r="H1612" t="s">
        <v>4963</v>
      </c>
      <c r="I1612" t="s">
        <v>74</v>
      </c>
      <c r="J1612" t="s">
        <v>1215</v>
      </c>
      <c r="K1612" t="s">
        <v>4956</v>
      </c>
      <c r="L1612" t="s">
        <v>4957</v>
      </c>
      <c r="M1612" t="s">
        <v>4958</v>
      </c>
      <c r="Q1612">
        <v>39921</v>
      </c>
      <c r="R1612" s="2" t="s">
        <v>570</v>
      </c>
      <c r="S1612" t="s">
        <v>3788</v>
      </c>
      <c r="T1612" t="s">
        <v>3788</v>
      </c>
      <c r="W1612" t="s">
        <v>3788</v>
      </c>
    </row>
    <row r="1613" spans="1:24" x14ac:dyDescent="0.25">
      <c r="A1613" t="s">
        <v>24</v>
      </c>
      <c r="B1613">
        <v>2328</v>
      </c>
      <c r="D1613" t="s">
        <v>4966</v>
      </c>
      <c r="E1613" t="s">
        <v>4967</v>
      </c>
      <c r="F1613" t="s">
        <v>4968</v>
      </c>
      <c r="G1613" t="s">
        <v>4969</v>
      </c>
      <c r="H1613" t="s">
        <v>4966</v>
      </c>
      <c r="I1613" t="s">
        <v>74</v>
      </c>
      <c r="J1613" t="s">
        <v>1215</v>
      </c>
      <c r="K1613" t="s">
        <v>4956</v>
      </c>
      <c r="L1613" t="s">
        <v>4957</v>
      </c>
      <c r="M1613" t="s">
        <v>4958</v>
      </c>
      <c r="Q1613">
        <v>39921</v>
      </c>
      <c r="R1613" s="2" t="s">
        <v>570</v>
      </c>
      <c r="S1613" t="s">
        <v>3788</v>
      </c>
      <c r="T1613" t="s">
        <v>3788</v>
      </c>
      <c r="W1613" t="s">
        <v>3788</v>
      </c>
    </row>
    <row r="1614" spans="1:24" x14ac:dyDescent="0.25">
      <c r="A1614" t="s">
        <v>24</v>
      </c>
      <c r="B1614">
        <v>2329</v>
      </c>
      <c r="D1614" t="s">
        <v>4970</v>
      </c>
      <c r="E1614" t="s">
        <v>26</v>
      </c>
      <c r="F1614" t="s">
        <v>547</v>
      </c>
      <c r="G1614" t="s">
        <v>4971</v>
      </c>
      <c r="H1614" t="s">
        <v>4970</v>
      </c>
      <c r="I1614" t="s">
        <v>74</v>
      </c>
      <c r="J1614" t="s">
        <v>1215</v>
      </c>
      <c r="K1614" t="s">
        <v>4956</v>
      </c>
      <c r="L1614" t="s">
        <v>4957</v>
      </c>
      <c r="M1614" t="s">
        <v>4958</v>
      </c>
      <c r="Q1614">
        <v>39921</v>
      </c>
      <c r="R1614" s="2" t="s">
        <v>570</v>
      </c>
      <c r="S1614" t="s">
        <v>3788</v>
      </c>
      <c r="T1614" t="s">
        <v>3788</v>
      </c>
      <c r="W1614" t="s">
        <v>3788</v>
      </c>
    </row>
    <row r="1615" spans="1:24" x14ac:dyDescent="0.25">
      <c r="A1615" t="s">
        <v>24</v>
      </c>
      <c r="B1615">
        <v>2330</v>
      </c>
      <c r="D1615" t="s">
        <v>3855</v>
      </c>
      <c r="E1615" t="s">
        <v>3508</v>
      </c>
      <c r="F1615" t="s">
        <v>3509</v>
      </c>
      <c r="G1615" t="s">
        <v>3856</v>
      </c>
      <c r="H1615" t="s">
        <v>3855</v>
      </c>
      <c r="I1615" t="s">
        <v>74</v>
      </c>
      <c r="J1615" t="s">
        <v>1215</v>
      </c>
      <c r="K1615" t="s">
        <v>4956</v>
      </c>
      <c r="L1615" t="s">
        <v>4972</v>
      </c>
      <c r="M1615" t="s">
        <v>4973</v>
      </c>
      <c r="O1615" t="s">
        <v>3004</v>
      </c>
      <c r="Q1615">
        <v>39921</v>
      </c>
      <c r="R1615" s="2" t="s">
        <v>570</v>
      </c>
      <c r="S1615" t="s">
        <v>3788</v>
      </c>
      <c r="T1615" t="s">
        <v>3788</v>
      </c>
      <c r="W1615" t="s">
        <v>3788</v>
      </c>
    </row>
    <row r="1616" spans="1:24" x14ac:dyDescent="0.25">
      <c r="A1616" t="s">
        <v>24</v>
      </c>
      <c r="B1616">
        <v>2331</v>
      </c>
      <c r="D1616" t="s">
        <v>3336</v>
      </c>
      <c r="E1616" t="s">
        <v>2795</v>
      </c>
      <c r="F1616" t="s">
        <v>2800</v>
      </c>
      <c r="G1616" t="s">
        <v>3337</v>
      </c>
      <c r="H1616" t="s">
        <v>3336</v>
      </c>
      <c r="I1616" t="s">
        <v>74</v>
      </c>
      <c r="J1616" t="s">
        <v>1215</v>
      </c>
      <c r="K1616" t="s">
        <v>4956</v>
      </c>
      <c r="L1616" t="s">
        <v>4972</v>
      </c>
      <c r="M1616" t="s">
        <v>4973</v>
      </c>
      <c r="O1616" t="s">
        <v>3004</v>
      </c>
      <c r="Q1616">
        <v>39921</v>
      </c>
      <c r="R1616" s="2" t="s">
        <v>570</v>
      </c>
      <c r="S1616" t="s">
        <v>3788</v>
      </c>
      <c r="T1616" t="s">
        <v>3788</v>
      </c>
      <c r="W1616" t="s">
        <v>3788</v>
      </c>
    </row>
    <row r="1617" spans="1:24" x14ac:dyDescent="0.25">
      <c r="A1617" t="s">
        <v>24</v>
      </c>
      <c r="B1617">
        <v>2332</v>
      </c>
      <c r="D1617" t="s">
        <v>4974</v>
      </c>
      <c r="E1617" t="s">
        <v>26</v>
      </c>
      <c r="F1617" t="s">
        <v>4975</v>
      </c>
      <c r="G1617" t="s">
        <v>3531</v>
      </c>
      <c r="H1617" t="s">
        <v>4974</v>
      </c>
      <c r="I1617" t="s">
        <v>74</v>
      </c>
      <c r="J1617" t="s">
        <v>1215</v>
      </c>
      <c r="K1617" t="s">
        <v>4976</v>
      </c>
      <c r="L1617" t="s">
        <v>4977</v>
      </c>
      <c r="M1617" t="s">
        <v>4978</v>
      </c>
      <c r="O1617" t="s">
        <v>4979</v>
      </c>
      <c r="Q1617">
        <v>39922</v>
      </c>
      <c r="R1617" s="2" t="s">
        <v>6106</v>
      </c>
      <c r="S1617" t="s">
        <v>3788</v>
      </c>
      <c r="T1617" t="s">
        <v>3788</v>
      </c>
      <c r="W1617" t="s">
        <v>3788</v>
      </c>
    </row>
    <row r="1618" spans="1:24" x14ac:dyDescent="0.25">
      <c r="A1618" t="s">
        <v>24</v>
      </c>
      <c r="B1618">
        <v>2333</v>
      </c>
      <c r="D1618" t="s">
        <v>4044</v>
      </c>
      <c r="E1618" t="s">
        <v>1577</v>
      </c>
      <c r="F1618" t="s">
        <v>4045</v>
      </c>
      <c r="G1618" t="s">
        <v>4046</v>
      </c>
      <c r="H1618" t="s">
        <v>4044</v>
      </c>
      <c r="I1618" t="s">
        <v>74</v>
      </c>
      <c r="J1618" t="s">
        <v>1215</v>
      </c>
      <c r="K1618" t="s">
        <v>4976</v>
      </c>
      <c r="L1618" t="s">
        <v>4977</v>
      </c>
      <c r="M1618" t="s">
        <v>4980</v>
      </c>
      <c r="O1618" t="s">
        <v>4981</v>
      </c>
      <c r="Q1618">
        <v>39922</v>
      </c>
      <c r="R1618" s="2" t="s">
        <v>6106</v>
      </c>
      <c r="S1618" t="s">
        <v>3788</v>
      </c>
      <c r="T1618" t="s">
        <v>3788</v>
      </c>
      <c r="W1618" t="s">
        <v>3788</v>
      </c>
    </row>
    <row r="1619" spans="1:24" x14ac:dyDescent="0.25">
      <c r="A1619" t="s">
        <v>24</v>
      </c>
      <c r="B1619">
        <v>2334</v>
      </c>
      <c r="D1619" t="s">
        <v>4945</v>
      </c>
      <c r="E1619" t="s">
        <v>218</v>
      </c>
      <c r="F1619" t="s">
        <v>4946</v>
      </c>
      <c r="G1619" t="s">
        <v>2995</v>
      </c>
      <c r="H1619" t="s">
        <v>4945</v>
      </c>
      <c r="I1619" t="s">
        <v>74</v>
      </c>
      <c r="J1619" t="s">
        <v>1215</v>
      </c>
      <c r="K1619" t="s">
        <v>4976</v>
      </c>
      <c r="L1619" t="s">
        <v>4977</v>
      </c>
      <c r="M1619" t="s">
        <v>4980</v>
      </c>
      <c r="O1619" t="s">
        <v>4981</v>
      </c>
      <c r="Q1619">
        <v>39922</v>
      </c>
      <c r="R1619" s="2" t="s">
        <v>6106</v>
      </c>
      <c r="S1619" t="s">
        <v>3788</v>
      </c>
      <c r="T1619" t="s">
        <v>3788</v>
      </c>
      <c r="W1619" t="s">
        <v>3788</v>
      </c>
    </row>
    <row r="1620" spans="1:24" x14ac:dyDescent="0.25">
      <c r="A1620" t="s">
        <v>24</v>
      </c>
      <c r="B1620">
        <v>2335</v>
      </c>
      <c r="D1620" t="s">
        <v>3860</v>
      </c>
      <c r="E1620" t="s">
        <v>1022</v>
      </c>
      <c r="F1620" t="s">
        <v>815</v>
      </c>
      <c r="G1620" t="s">
        <v>89</v>
      </c>
      <c r="H1620" t="s">
        <v>3860</v>
      </c>
      <c r="I1620" t="s">
        <v>74</v>
      </c>
      <c r="J1620" t="s">
        <v>1215</v>
      </c>
      <c r="K1620" t="s">
        <v>4976</v>
      </c>
      <c r="L1620" t="s">
        <v>4977</v>
      </c>
      <c r="M1620" t="s">
        <v>4980</v>
      </c>
      <c r="O1620" t="s">
        <v>4042</v>
      </c>
      <c r="Q1620">
        <v>39922</v>
      </c>
      <c r="R1620" s="2" t="s">
        <v>6106</v>
      </c>
      <c r="S1620" t="s">
        <v>3788</v>
      </c>
      <c r="T1620" t="s">
        <v>3788</v>
      </c>
      <c r="W1620" t="s">
        <v>3788</v>
      </c>
    </row>
    <row r="1621" spans="1:24" x14ac:dyDescent="0.25">
      <c r="A1621" t="s">
        <v>24</v>
      </c>
      <c r="B1621">
        <v>2336</v>
      </c>
      <c r="D1621" t="s">
        <v>2878</v>
      </c>
      <c r="E1621" t="s">
        <v>1033</v>
      </c>
      <c r="F1621" t="s">
        <v>2879</v>
      </c>
      <c r="G1621" t="s">
        <v>2880</v>
      </c>
      <c r="H1621" t="s">
        <v>2878</v>
      </c>
      <c r="I1621" t="s">
        <v>74</v>
      </c>
      <c r="J1621" t="s">
        <v>1203</v>
      </c>
      <c r="K1621" t="s">
        <v>4982</v>
      </c>
      <c r="L1621" t="s">
        <v>1737</v>
      </c>
      <c r="M1621" t="s">
        <v>4983</v>
      </c>
      <c r="O1621" t="s">
        <v>4984</v>
      </c>
      <c r="Q1621">
        <v>39922</v>
      </c>
      <c r="R1621" s="2" t="s">
        <v>6106</v>
      </c>
      <c r="S1621" t="s">
        <v>3788</v>
      </c>
      <c r="T1621" t="s">
        <v>3788</v>
      </c>
      <c r="W1621" t="s">
        <v>3788</v>
      </c>
    </row>
    <row r="1622" spans="1:24" x14ac:dyDescent="0.25">
      <c r="A1622" t="s">
        <v>24</v>
      </c>
      <c r="B1622">
        <v>2337</v>
      </c>
      <c r="D1622" t="s">
        <v>4985</v>
      </c>
      <c r="E1622" t="s">
        <v>1370</v>
      </c>
      <c r="F1622" t="s">
        <v>4986</v>
      </c>
      <c r="G1622" t="s">
        <v>4987</v>
      </c>
      <c r="H1622" t="s">
        <v>4985</v>
      </c>
      <c r="I1622" t="s">
        <v>74</v>
      </c>
      <c r="J1622" t="s">
        <v>1203</v>
      </c>
      <c r="K1622" t="s">
        <v>4982</v>
      </c>
      <c r="L1622" t="s">
        <v>1737</v>
      </c>
      <c r="M1622" t="s">
        <v>4983</v>
      </c>
      <c r="O1622" t="s">
        <v>4988</v>
      </c>
      <c r="Q1622">
        <v>39922</v>
      </c>
      <c r="R1622" s="2" t="s">
        <v>6106</v>
      </c>
      <c r="S1622" t="s">
        <v>3788</v>
      </c>
      <c r="T1622" t="s">
        <v>3788</v>
      </c>
      <c r="W1622" t="s">
        <v>3788</v>
      </c>
    </row>
    <row r="1623" spans="1:24" x14ac:dyDescent="0.25">
      <c r="A1623" t="s">
        <v>24</v>
      </c>
      <c r="B1623">
        <v>2338</v>
      </c>
      <c r="D1623" t="s">
        <v>4758</v>
      </c>
      <c r="E1623" t="s">
        <v>2934</v>
      </c>
      <c r="F1623" t="s">
        <v>4759</v>
      </c>
      <c r="G1623" t="s">
        <v>4760</v>
      </c>
      <c r="H1623" t="s">
        <v>4758</v>
      </c>
      <c r="I1623" t="s">
        <v>74</v>
      </c>
      <c r="J1623" t="s">
        <v>1203</v>
      </c>
      <c r="K1623" t="s">
        <v>4982</v>
      </c>
      <c r="L1623" t="s">
        <v>1737</v>
      </c>
      <c r="M1623" t="s">
        <v>4983</v>
      </c>
      <c r="O1623" t="s">
        <v>4988</v>
      </c>
      <c r="Q1623">
        <v>39922</v>
      </c>
      <c r="R1623" s="2" t="s">
        <v>6106</v>
      </c>
      <c r="S1623" t="s">
        <v>3788</v>
      </c>
      <c r="T1623" t="s">
        <v>3788</v>
      </c>
      <c r="W1623" t="s">
        <v>3788</v>
      </c>
    </row>
    <row r="1624" spans="1:24" x14ac:dyDescent="0.25">
      <c r="A1624" t="s">
        <v>24</v>
      </c>
      <c r="B1624">
        <v>2339</v>
      </c>
      <c r="D1624" t="s">
        <v>4989</v>
      </c>
      <c r="E1624" t="s">
        <v>1191</v>
      </c>
      <c r="F1624" t="s">
        <v>4990</v>
      </c>
      <c r="G1624" t="s">
        <v>1225</v>
      </c>
      <c r="H1624" t="s">
        <v>4989</v>
      </c>
      <c r="I1624" t="s">
        <v>74</v>
      </c>
      <c r="J1624" t="s">
        <v>1203</v>
      </c>
      <c r="K1624" t="s">
        <v>4982</v>
      </c>
      <c r="L1624" t="s">
        <v>1737</v>
      </c>
      <c r="M1624" t="s">
        <v>4983</v>
      </c>
      <c r="O1624" t="s">
        <v>4988</v>
      </c>
      <c r="Q1624">
        <v>39922</v>
      </c>
      <c r="R1624" s="2" t="s">
        <v>6106</v>
      </c>
      <c r="S1624" t="s">
        <v>3788</v>
      </c>
      <c r="T1624" t="s">
        <v>3788</v>
      </c>
      <c r="W1624" t="s">
        <v>3788</v>
      </c>
    </row>
    <row r="1625" spans="1:24" x14ac:dyDescent="0.25">
      <c r="A1625" t="s">
        <v>24</v>
      </c>
      <c r="B1625">
        <v>2340</v>
      </c>
      <c r="D1625" t="s">
        <v>4991</v>
      </c>
      <c r="E1625" t="s">
        <v>190</v>
      </c>
      <c r="F1625" t="s">
        <v>4992</v>
      </c>
      <c r="G1625" t="s">
        <v>4993</v>
      </c>
      <c r="H1625" t="s">
        <v>4991</v>
      </c>
      <c r="I1625" t="s">
        <v>74</v>
      </c>
      <c r="J1625" t="s">
        <v>1203</v>
      </c>
      <c r="K1625" t="s">
        <v>4982</v>
      </c>
      <c r="L1625" t="s">
        <v>1737</v>
      </c>
      <c r="M1625" t="s">
        <v>4983</v>
      </c>
      <c r="O1625" t="s">
        <v>4988</v>
      </c>
      <c r="Q1625">
        <v>39922</v>
      </c>
      <c r="R1625" s="2" t="s">
        <v>6106</v>
      </c>
      <c r="S1625" t="s">
        <v>3788</v>
      </c>
      <c r="T1625" t="s">
        <v>3788</v>
      </c>
      <c r="W1625" t="s">
        <v>3788</v>
      </c>
    </row>
    <row r="1626" spans="1:24" x14ac:dyDescent="0.25">
      <c r="A1626" t="s">
        <v>24</v>
      </c>
      <c r="B1626">
        <v>2341</v>
      </c>
      <c r="D1626" t="s">
        <v>4994</v>
      </c>
      <c r="E1626" t="s">
        <v>877</v>
      </c>
      <c r="F1626" t="s">
        <v>878</v>
      </c>
      <c r="G1626" t="s">
        <v>879</v>
      </c>
      <c r="H1626" t="s">
        <v>4994</v>
      </c>
      <c r="I1626" t="s">
        <v>74</v>
      </c>
      <c r="J1626" t="s">
        <v>1203</v>
      </c>
      <c r="K1626" t="s">
        <v>4982</v>
      </c>
      <c r="L1626" t="s">
        <v>4995</v>
      </c>
      <c r="M1626" t="s">
        <v>4996</v>
      </c>
      <c r="O1626" t="s">
        <v>4997</v>
      </c>
      <c r="Q1626">
        <v>39556</v>
      </c>
      <c r="R1626" s="2" t="s">
        <v>882</v>
      </c>
      <c r="S1626" t="s">
        <v>3788</v>
      </c>
      <c r="T1626" t="s">
        <v>3788</v>
      </c>
      <c r="W1626" t="s">
        <v>3788</v>
      </c>
    </row>
    <row r="1627" spans="1:24" x14ac:dyDescent="0.25">
      <c r="A1627" t="s">
        <v>24</v>
      </c>
      <c r="B1627">
        <v>2342</v>
      </c>
      <c r="D1627" t="s">
        <v>3320</v>
      </c>
      <c r="E1627" t="s">
        <v>926</v>
      </c>
      <c r="F1627" t="s">
        <v>2696</v>
      </c>
      <c r="G1627" t="s">
        <v>3321</v>
      </c>
      <c r="H1627" t="s">
        <v>3320</v>
      </c>
      <c r="I1627" t="s">
        <v>74</v>
      </c>
      <c r="J1627" t="s">
        <v>1203</v>
      </c>
      <c r="K1627" t="s">
        <v>4982</v>
      </c>
      <c r="L1627" t="s">
        <v>4995</v>
      </c>
      <c r="M1627" t="s">
        <v>4996</v>
      </c>
      <c r="Q1627">
        <v>39556</v>
      </c>
      <c r="R1627" s="2" t="s">
        <v>882</v>
      </c>
      <c r="S1627" t="s">
        <v>3788</v>
      </c>
      <c r="T1627" t="s">
        <v>3788</v>
      </c>
      <c r="W1627" t="s">
        <v>3788</v>
      </c>
    </row>
    <row r="1628" spans="1:24" x14ac:dyDescent="0.25">
      <c r="A1628" t="s">
        <v>24</v>
      </c>
      <c r="B1628">
        <v>2343</v>
      </c>
      <c r="D1628" t="s">
        <v>4998</v>
      </c>
      <c r="E1628" t="s">
        <v>2838</v>
      </c>
      <c r="F1628" t="s">
        <v>2839</v>
      </c>
      <c r="G1628" t="s">
        <v>4740</v>
      </c>
      <c r="H1628" t="s">
        <v>4998</v>
      </c>
      <c r="I1628" t="s">
        <v>74</v>
      </c>
      <c r="J1628" t="s">
        <v>1203</v>
      </c>
      <c r="K1628" t="s">
        <v>4982</v>
      </c>
      <c r="L1628" t="s">
        <v>4995</v>
      </c>
      <c r="M1628" t="s">
        <v>4022</v>
      </c>
      <c r="O1628" t="s">
        <v>62</v>
      </c>
      <c r="Q1628">
        <v>39556</v>
      </c>
      <c r="R1628" s="2" t="s">
        <v>882</v>
      </c>
      <c r="S1628" t="s">
        <v>3788</v>
      </c>
      <c r="T1628" t="s">
        <v>3788</v>
      </c>
      <c r="W1628" t="s">
        <v>3788</v>
      </c>
    </row>
    <row r="1629" spans="1:24" x14ac:dyDescent="0.25">
      <c r="A1629" t="s">
        <v>24</v>
      </c>
      <c r="B1629">
        <v>2344</v>
      </c>
      <c r="D1629" t="s">
        <v>3927</v>
      </c>
      <c r="E1629" t="s">
        <v>2479</v>
      </c>
      <c r="F1629" t="s">
        <v>3928</v>
      </c>
      <c r="G1629" t="s">
        <v>3929</v>
      </c>
      <c r="H1629" t="s">
        <v>3927</v>
      </c>
      <c r="I1629" t="s">
        <v>74</v>
      </c>
      <c r="J1629" t="s">
        <v>1203</v>
      </c>
      <c r="K1629" t="s">
        <v>4982</v>
      </c>
      <c r="L1629" t="s">
        <v>4995</v>
      </c>
      <c r="M1629" t="s">
        <v>4022</v>
      </c>
      <c r="Q1629">
        <v>39556</v>
      </c>
      <c r="R1629" s="2" t="s">
        <v>882</v>
      </c>
      <c r="S1629" t="s">
        <v>3788</v>
      </c>
      <c r="T1629" t="s">
        <v>3788</v>
      </c>
      <c r="W1629" t="s">
        <v>3788</v>
      </c>
      <c r="X1629" t="s">
        <v>4999</v>
      </c>
    </row>
    <row r="1630" spans="1:24" x14ac:dyDescent="0.25">
      <c r="A1630" t="s">
        <v>24</v>
      </c>
      <c r="B1630">
        <v>2345</v>
      </c>
      <c r="D1630" t="s">
        <v>4941</v>
      </c>
      <c r="E1630" t="s">
        <v>3831</v>
      </c>
      <c r="F1630" t="s">
        <v>3832</v>
      </c>
      <c r="G1630" t="s">
        <v>4282</v>
      </c>
      <c r="H1630" t="s">
        <v>4941</v>
      </c>
      <c r="I1630" t="s">
        <v>74</v>
      </c>
      <c r="J1630" t="s">
        <v>1203</v>
      </c>
      <c r="K1630" t="s">
        <v>4982</v>
      </c>
      <c r="L1630" t="s">
        <v>1449</v>
      </c>
      <c r="M1630" t="s">
        <v>5000</v>
      </c>
      <c r="O1630" t="s">
        <v>5001</v>
      </c>
      <c r="Q1630">
        <v>39557</v>
      </c>
      <c r="R1630" s="2" t="s">
        <v>582</v>
      </c>
      <c r="S1630" t="s">
        <v>3788</v>
      </c>
      <c r="T1630" t="s">
        <v>3788</v>
      </c>
      <c r="W1630" t="s">
        <v>3788</v>
      </c>
      <c r="X1630" t="s">
        <v>5002</v>
      </c>
    </row>
    <row r="1631" spans="1:24" x14ac:dyDescent="0.25">
      <c r="A1631" t="s">
        <v>24</v>
      </c>
      <c r="B1631">
        <v>2346</v>
      </c>
      <c r="D1631" t="s">
        <v>3978</v>
      </c>
      <c r="E1631" t="s">
        <v>926</v>
      </c>
      <c r="F1631" t="s">
        <v>950</v>
      </c>
      <c r="G1631" t="s">
        <v>951</v>
      </c>
      <c r="H1631" t="s">
        <v>3978</v>
      </c>
      <c r="I1631" t="s">
        <v>74</v>
      </c>
      <c r="J1631" t="s">
        <v>1242</v>
      </c>
      <c r="K1631" t="s">
        <v>5003</v>
      </c>
      <c r="L1631" t="s">
        <v>5004</v>
      </c>
      <c r="M1631" t="s">
        <v>5005</v>
      </c>
      <c r="N1631" t="s">
        <v>1748</v>
      </c>
      <c r="P1631" t="s">
        <v>5006</v>
      </c>
      <c r="Q1631">
        <v>40110</v>
      </c>
      <c r="R1631" s="2" t="s">
        <v>6107</v>
      </c>
      <c r="S1631" t="s">
        <v>3788</v>
      </c>
      <c r="T1631" t="s">
        <v>3788</v>
      </c>
      <c r="W1631" t="s">
        <v>3788</v>
      </c>
    </row>
    <row r="1632" spans="1:24" x14ac:dyDescent="0.25">
      <c r="A1632" t="s">
        <v>24</v>
      </c>
      <c r="B1632">
        <v>2347</v>
      </c>
      <c r="D1632" t="s">
        <v>5007</v>
      </c>
      <c r="E1632" t="s">
        <v>26</v>
      </c>
      <c r="F1632" t="s">
        <v>5008</v>
      </c>
      <c r="G1632" t="s">
        <v>3531</v>
      </c>
      <c r="H1632" t="s">
        <v>5007</v>
      </c>
      <c r="I1632" t="s">
        <v>74</v>
      </c>
      <c r="J1632" t="s">
        <v>1242</v>
      </c>
      <c r="K1632" t="s">
        <v>5003</v>
      </c>
      <c r="L1632" t="s">
        <v>5004</v>
      </c>
      <c r="M1632" t="s">
        <v>5005</v>
      </c>
      <c r="N1632" t="s">
        <v>1748</v>
      </c>
      <c r="P1632" t="s">
        <v>5006</v>
      </c>
      <c r="Q1632">
        <v>40110</v>
      </c>
      <c r="R1632" s="2" t="s">
        <v>6107</v>
      </c>
      <c r="S1632" t="s">
        <v>3788</v>
      </c>
      <c r="T1632" t="s">
        <v>3788</v>
      </c>
      <c r="W1632" t="s">
        <v>3788</v>
      </c>
    </row>
    <row r="1633" spans="1:24" x14ac:dyDescent="0.25">
      <c r="A1633" t="s">
        <v>24</v>
      </c>
      <c r="B1633">
        <v>2348</v>
      </c>
      <c r="D1633" t="s">
        <v>5009</v>
      </c>
      <c r="E1633" t="s">
        <v>26</v>
      </c>
      <c r="F1633" t="s">
        <v>5010</v>
      </c>
      <c r="G1633" t="s">
        <v>951</v>
      </c>
      <c r="H1633" t="s">
        <v>5009</v>
      </c>
      <c r="I1633" t="s">
        <v>74</v>
      </c>
      <c r="J1633" t="s">
        <v>1242</v>
      </c>
      <c r="K1633" t="s">
        <v>5003</v>
      </c>
      <c r="L1633" t="s">
        <v>5004</v>
      </c>
      <c r="M1633" t="s">
        <v>5005</v>
      </c>
      <c r="N1633" t="s">
        <v>1748</v>
      </c>
      <c r="P1633" t="s">
        <v>5006</v>
      </c>
      <c r="Q1633">
        <v>40110</v>
      </c>
      <c r="R1633" s="2" t="s">
        <v>6107</v>
      </c>
      <c r="S1633" t="s">
        <v>3788</v>
      </c>
      <c r="T1633" t="s">
        <v>3788</v>
      </c>
      <c r="W1633" t="s">
        <v>3788</v>
      </c>
    </row>
    <row r="1634" spans="1:24" x14ac:dyDescent="0.25">
      <c r="A1634" t="s">
        <v>24</v>
      </c>
      <c r="B1634">
        <v>2349</v>
      </c>
      <c r="D1634" t="s">
        <v>3820</v>
      </c>
      <c r="E1634" t="s">
        <v>1577</v>
      </c>
      <c r="F1634" t="s">
        <v>3821</v>
      </c>
      <c r="G1634" t="s">
        <v>3564</v>
      </c>
      <c r="H1634" t="s">
        <v>3820</v>
      </c>
      <c r="I1634" t="s">
        <v>74</v>
      </c>
      <c r="J1634" t="s">
        <v>1242</v>
      </c>
      <c r="K1634" t="s">
        <v>5003</v>
      </c>
      <c r="L1634" t="s">
        <v>5004</v>
      </c>
      <c r="N1634" t="s">
        <v>1748</v>
      </c>
      <c r="O1634" t="s">
        <v>4065</v>
      </c>
      <c r="Q1634">
        <v>40110</v>
      </c>
      <c r="R1634" s="2" t="s">
        <v>6107</v>
      </c>
      <c r="S1634" t="s">
        <v>3788</v>
      </c>
      <c r="T1634" t="s">
        <v>3788</v>
      </c>
      <c r="W1634" t="s">
        <v>3788</v>
      </c>
    </row>
    <row r="1635" spans="1:24" x14ac:dyDescent="0.25">
      <c r="A1635" t="s">
        <v>24</v>
      </c>
      <c r="B1635">
        <v>2350</v>
      </c>
      <c r="D1635" t="s">
        <v>5011</v>
      </c>
      <c r="E1635" t="s">
        <v>4294</v>
      </c>
      <c r="F1635" t="s">
        <v>4964</v>
      </c>
      <c r="G1635" t="s">
        <v>5012</v>
      </c>
      <c r="H1635" t="s">
        <v>5011</v>
      </c>
      <c r="I1635" t="s">
        <v>74</v>
      </c>
      <c r="J1635" t="s">
        <v>1242</v>
      </c>
      <c r="K1635" t="s">
        <v>5003</v>
      </c>
      <c r="L1635" t="s">
        <v>5004</v>
      </c>
      <c r="M1635" t="s">
        <v>5005</v>
      </c>
      <c r="N1635" t="s">
        <v>1748</v>
      </c>
      <c r="P1635" t="s">
        <v>5006</v>
      </c>
      <c r="Q1635">
        <v>40110</v>
      </c>
      <c r="R1635" s="2" t="s">
        <v>6107</v>
      </c>
      <c r="S1635" t="s">
        <v>3788</v>
      </c>
      <c r="T1635" t="s">
        <v>3788</v>
      </c>
      <c r="W1635" t="s">
        <v>3788</v>
      </c>
    </row>
    <row r="1636" spans="1:24" x14ac:dyDescent="0.25">
      <c r="A1636" t="s">
        <v>24</v>
      </c>
      <c r="B1636">
        <v>2351</v>
      </c>
      <c r="D1636" t="s">
        <v>4713</v>
      </c>
      <c r="E1636" t="s">
        <v>26</v>
      </c>
      <c r="F1636" t="s">
        <v>759</v>
      </c>
      <c r="G1636" t="s">
        <v>2369</v>
      </c>
      <c r="H1636" t="s">
        <v>4713</v>
      </c>
      <c r="I1636" t="s">
        <v>74</v>
      </c>
      <c r="J1636" t="s">
        <v>1242</v>
      </c>
      <c r="K1636" t="s">
        <v>5003</v>
      </c>
      <c r="L1636" t="s">
        <v>5004</v>
      </c>
      <c r="M1636" t="s">
        <v>5005</v>
      </c>
      <c r="N1636" t="s">
        <v>1748</v>
      </c>
      <c r="P1636" t="s">
        <v>5006</v>
      </c>
      <c r="Q1636">
        <v>40110</v>
      </c>
      <c r="R1636" s="2" t="s">
        <v>6107</v>
      </c>
      <c r="S1636" t="s">
        <v>3788</v>
      </c>
      <c r="T1636" t="s">
        <v>3788</v>
      </c>
      <c r="W1636" t="s">
        <v>3788</v>
      </c>
    </row>
    <row r="1637" spans="1:24" x14ac:dyDescent="0.25">
      <c r="A1637" t="s">
        <v>24</v>
      </c>
      <c r="B1637">
        <v>2352</v>
      </c>
      <c r="D1637" t="s">
        <v>5013</v>
      </c>
      <c r="E1637" t="s">
        <v>218</v>
      </c>
      <c r="F1637" t="s">
        <v>5014</v>
      </c>
      <c r="G1637" t="s">
        <v>5015</v>
      </c>
      <c r="H1637" t="s">
        <v>5013</v>
      </c>
      <c r="I1637" t="s">
        <v>74</v>
      </c>
      <c r="J1637" t="s">
        <v>1242</v>
      </c>
      <c r="K1637" t="s">
        <v>5003</v>
      </c>
      <c r="L1637" t="s">
        <v>5004</v>
      </c>
      <c r="M1637" t="s">
        <v>5005</v>
      </c>
      <c r="N1637" t="s">
        <v>1748</v>
      </c>
      <c r="O1637" t="s">
        <v>4229</v>
      </c>
      <c r="P1637" t="s">
        <v>5006</v>
      </c>
      <c r="Q1637">
        <v>40110</v>
      </c>
      <c r="R1637" s="2" t="s">
        <v>6107</v>
      </c>
      <c r="S1637" t="s">
        <v>3788</v>
      </c>
      <c r="T1637" t="s">
        <v>3788</v>
      </c>
      <c r="W1637" t="s">
        <v>3788</v>
      </c>
    </row>
    <row r="1638" spans="1:24" x14ac:dyDescent="0.25">
      <c r="A1638" t="s">
        <v>24</v>
      </c>
      <c r="B1638">
        <v>2353</v>
      </c>
      <c r="D1638" t="s">
        <v>5016</v>
      </c>
      <c r="E1638" t="s">
        <v>1531</v>
      </c>
      <c r="F1638" t="s">
        <v>5017</v>
      </c>
      <c r="G1638" t="s">
        <v>5018</v>
      </c>
      <c r="H1638" t="s">
        <v>5016</v>
      </c>
      <c r="I1638" t="s">
        <v>74</v>
      </c>
      <c r="J1638" t="s">
        <v>1203</v>
      </c>
      <c r="K1638" t="s">
        <v>4729</v>
      </c>
      <c r="L1638" t="s">
        <v>5019</v>
      </c>
      <c r="O1638" t="s">
        <v>5020</v>
      </c>
      <c r="Q1638">
        <v>39981</v>
      </c>
      <c r="R1638" s="2" t="s">
        <v>6108</v>
      </c>
      <c r="S1638" t="s">
        <v>3788</v>
      </c>
      <c r="T1638" t="s">
        <v>3788</v>
      </c>
      <c r="W1638" t="s">
        <v>3788</v>
      </c>
    </row>
    <row r="1639" spans="1:24" x14ac:dyDescent="0.25">
      <c r="A1639" t="s">
        <v>24</v>
      </c>
      <c r="B1639">
        <v>2354</v>
      </c>
      <c r="D1639" t="s">
        <v>5021</v>
      </c>
      <c r="E1639" t="s">
        <v>1862</v>
      </c>
      <c r="F1639" t="s">
        <v>1863</v>
      </c>
      <c r="G1639" t="s">
        <v>5022</v>
      </c>
      <c r="H1639" t="s">
        <v>5021</v>
      </c>
      <c r="I1639" t="s">
        <v>74</v>
      </c>
      <c r="J1639" t="s">
        <v>1203</v>
      </c>
      <c r="K1639" t="s">
        <v>4729</v>
      </c>
      <c r="L1639" t="s">
        <v>5019</v>
      </c>
      <c r="O1639" t="s">
        <v>5020</v>
      </c>
      <c r="Q1639">
        <v>39981</v>
      </c>
      <c r="R1639" s="2" t="s">
        <v>6108</v>
      </c>
      <c r="S1639" t="s">
        <v>3788</v>
      </c>
      <c r="T1639" t="s">
        <v>3788</v>
      </c>
      <c r="W1639" t="s">
        <v>3788</v>
      </c>
      <c r="X1639" t="s">
        <v>5023</v>
      </c>
    </row>
    <row r="1640" spans="1:24" x14ac:dyDescent="0.25">
      <c r="A1640" t="s">
        <v>24</v>
      </c>
      <c r="B1640">
        <v>2355</v>
      </c>
      <c r="D1640" t="s">
        <v>4751</v>
      </c>
      <c r="E1640" t="s">
        <v>26</v>
      </c>
      <c r="F1640" t="s">
        <v>4752</v>
      </c>
      <c r="G1640" t="s">
        <v>4481</v>
      </c>
      <c r="H1640" t="s">
        <v>4751</v>
      </c>
      <c r="I1640" t="s">
        <v>74</v>
      </c>
      <c r="J1640" t="s">
        <v>1203</v>
      </c>
      <c r="K1640" t="s">
        <v>4729</v>
      </c>
      <c r="L1640" t="s">
        <v>5024</v>
      </c>
      <c r="M1640" t="s">
        <v>5025</v>
      </c>
      <c r="Q1640">
        <v>39981</v>
      </c>
      <c r="R1640" s="2" t="s">
        <v>6108</v>
      </c>
      <c r="S1640" t="s">
        <v>3788</v>
      </c>
      <c r="T1640" t="s">
        <v>3788</v>
      </c>
      <c r="W1640" t="s">
        <v>3788</v>
      </c>
    </row>
    <row r="1641" spans="1:24" x14ac:dyDescent="0.25">
      <c r="A1641" t="s">
        <v>24</v>
      </c>
      <c r="B1641">
        <v>2356</v>
      </c>
      <c r="D1641" t="s">
        <v>5026</v>
      </c>
      <c r="E1641" t="s">
        <v>4815</v>
      </c>
      <c r="F1641" t="s">
        <v>67</v>
      </c>
      <c r="H1641" t="s">
        <v>5026</v>
      </c>
      <c r="I1641" t="s">
        <v>74</v>
      </c>
      <c r="J1641" t="s">
        <v>1203</v>
      </c>
      <c r="K1641" t="s">
        <v>4729</v>
      </c>
      <c r="L1641" t="s">
        <v>5024</v>
      </c>
      <c r="M1641" t="s">
        <v>5025</v>
      </c>
      <c r="Q1641">
        <v>39981</v>
      </c>
      <c r="R1641" s="2" t="s">
        <v>6108</v>
      </c>
      <c r="S1641" t="s">
        <v>3788</v>
      </c>
      <c r="T1641" t="s">
        <v>3788</v>
      </c>
      <c r="W1641" t="s">
        <v>3788</v>
      </c>
    </row>
    <row r="1642" spans="1:24" x14ac:dyDescent="0.25">
      <c r="A1642" t="s">
        <v>24</v>
      </c>
      <c r="B1642">
        <v>2357</v>
      </c>
      <c r="D1642" t="s">
        <v>1080</v>
      </c>
      <c r="E1642" t="s">
        <v>1061</v>
      </c>
      <c r="F1642" t="s">
        <v>1081</v>
      </c>
      <c r="G1642" t="s">
        <v>1082</v>
      </c>
      <c r="H1642" t="s">
        <v>1080</v>
      </c>
      <c r="I1642" t="s">
        <v>74</v>
      </c>
      <c r="J1642" t="s">
        <v>1215</v>
      </c>
      <c r="K1642" t="s">
        <v>5027</v>
      </c>
      <c r="L1642" t="s">
        <v>1217</v>
      </c>
      <c r="M1642" t="s">
        <v>5028</v>
      </c>
      <c r="Q1642">
        <v>40800</v>
      </c>
      <c r="R1642" s="2" t="s">
        <v>6109</v>
      </c>
      <c r="S1642" t="s">
        <v>3788</v>
      </c>
      <c r="T1642" t="s">
        <v>3788</v>
      </c>
      <c r="W1642" t="s">
        <v>3788</v>
      </c>
    </row>
    <row r="1643" spans="1:24" x14ac:dyDescent="0.25">
      <c r="A1643" t="s">
        <v>24</v>
      </c>
      <c r="B1643">
        <v>2358</v>
      </c>
      <c r="D1643" t="s">
        <v>5029</v>
      </c>
      <c r="E1643" t="s">
        <v>1191</v>
      </c>
      <c r="F1643" t="s">
        <v>1213</v>
      </c>
      <c r="G1643" t="s">
        <v>5030</v>
      </c>
      <c r="H1643" t="s">
        <v>5029</v>
      </c>
      <c r="I1643" t="s">
        <v>74</v>
      </c>
      <c r="J1643" t="s">
        <v>1215</v>
      </c>
      <c r="K1643" t="s">
        <v>5027</v>
      </c>
      <c r="L1643" t="s">
        <v>1217</v>
      </c>
      <c r="M1643" t="s">
        <v>5028</v>
      </c>
      <c r="Q1643">
        <v>40800</v>
      </c>
      <c r="R1643" s="2" t="s">
        <v>6109</v>
      </c>
      <c r="S1643" t="s">
        <v>3788</v>
      </c>
      <c r="T1643" t="s">
        <v>3788</v>
      </c>
      <c r="W1643" t="s">
        <v>3788</v>
      </c>
    </row>
    <row r="1644" spans="1:24" x14ac:dyDescent="0.25">
      <c r="A1644" t="s">
        <v>24</v>
      </c>
      <c r="B1644">
        <v>2359</v>
      </c>
      <c r="D1644" t="s">
        <v>866</v>
      </c>
      <c r="E1644" t="s">
        <v>867</v>
      </c>
      <c r="F1644" t="s">
        <v>868</v>
      </c>
      <c r="G1644" t="s">
        <v>528</v>
      </c>
      <c r="H1644" t="s">
        <v>866</v>
      </c>
      <c r="I1644" t="s">
        <v>74</v>
      </c>
      <c r="J1644" t="s">
        <v>1279</v>
      </c>
      <c r="K1644" t="s">
        <v>5031</v>
      </c>
      <c r="M1644" t="s">
        <v>5032</v>
      </c>
      <c r="Q1644">
        <v>40639</v>
      </c>
      <c r="R1644" s="2" t="s">
        <v>6110</v>
      </c>
      <c r="S1644" t="s">
        <v>3788</v>
      </c>
      <c r="T1644" t="s">
        <v>3788</v>
      </c>
      <c r="W1644" t="s">
        <v>3788</v>
      </c>
    </row>
    <row r="1645" spans="1:24" x14ac:dyDescent="0.25">
      <c r="A1645" t="s">
        <v>24</v>
      </c>
      <c r="B1645">
        <v>2360</v>
      </c>
      <c r="D1645" t="s">
        <v>1915</v>
      </c>
      <c r="E1645" t="s">
        <v>1916</v>
      </c>
      <c r="F1645" t="s">
        <v>1917</v>
      </c>
      <c r="G1645" t="s">
        <v>5033</v>
      </c>
      <c r="H1645" t="s">
        <v>1915</v>
      </c>
      <c r="I1645" t="s">
        <v>74</v>
      </c>
      <c r="J1645" t="s">
        <v>1279</v>
      </c>
      <c r="K1645" t="s">
        <v>5034</v>
      </c>
      <c r="L1645" t="s">
        <v>5035</v>
      </c>
      <c r="M1645" t="s">
        <v>5036</v>
      </c>
      <c r="N1645" t="s">
        <v>3735</v>
      </c>
      <c r="O1645" t="s">
        <v>5037</v>
      </c>
      <c r="Q1645">
        <v>40080</v>
      </c>
      <c r="R1645" s="2" t="s">
        <v>6111</v>
      </c>
      <c r="S1645" t="s">
        <v>3788</v>
      </c>
      <c r="T1645" t="s">
        <v>3788</v>
      </c>
      <c r="W1645" t="s">
        <v>3788</v>
      </c>
    </row>
    <row r="1646" spans="1:24" x14ac:dyDescent="0.25">
      <c r="A1646" t="s">
        <v>24</v>
      </c>
      <c r="B1646">
        <v>2361</v>
      </c>
      <c r="D1646" t="s">
        <v>4003</v>
      </c>
      <c r="E1646" t="s">
        <v>2479</v>
      </c>
      <c r="F1646" t="s">
        <v>2480</v>
      </c>
      <c r="G1646" t="s">
        <v>4004</v>
      </c>
      <c r="H1646" t="s">
        <v>4003</v>
      </c>
      <c r="I1646" t="s">
        <v>74</v>
      </c>
      <c r="J1646" t="s">
        <v>1180</v>
      </c>
      <c r="K1646" t="s">
        <v>4366</v>
      </c>
      <c r="L1646" t="s">
        <v>5038</v>
      </c>
      <c r="M1646" t="s">
        <v>5039</v>
      </c>
      <c r="O1646" t="s">
        <v>5040</v>
      </c>
      <c r="Q1646">
        <v>39753</v>
      </c>
      <c r="R1646" s="2" t="s">
        <v>730</v>
      </c>
      <c r="S1646" t="s">
        <v>3788</v>
      </c>
      <c r="T1646" t="s">
        <v>3788</v>
      </c>
      <c r="W1646" t="s">
        <v>3788</v>
      </c>
    </row>
    <row r="1647" spans="1:24" x14ac:dyDescent="0.25">
      <c r="A1647" t="s">
        <v>24</v>
      </c>
      <c r="B1647">
        <v>2362</v>
      </c>
      <c r="D1647" t="s">
        <v>5041</v>
      </c>
      <c r="E1647" t="s">
        <v>919</v>
      </c>
      <c r="F1647" t="s">
        <v>5042</v>
      </c>
      <c r="G1647" t="s">
        <v>46</v>
      </c>
      <c r="H1647" t="s">
        <v>5041</v>
      </c>
      <c r="I1647" t="s">
        <v>74</v>
      </c>
      <c r="J1647" t="s">
        <v>1279</v>
      </c>
      <c r="K1647" t="s">
        <v>5034</v>
      </c>
      <c r="L1647" t="s">
        <v>5035</v>
      </c>
      <c r="M1647" t="s">
        <v>5036</v>
      </c>
      <c r="N1647" t="s">
        <v>3735</v>
      </c>
      <c r="O1647" t="s">
        <v>5043</v>
      </c>
      <c r="Q1647">
        <v>40080</v>
      </c>
      <c r="R1647" s="2" t="s">
        <v>6111</v>
      </c>
      <c r="S1647" t="s">
        <v>3788</v>
      </c>
      <c r="T1647" t="s">
        <v>3788</v>
      </c>
      <c r="W1647" t="s">
        <v>3788</v>
      </c>
    </row>
    <row r="1648" spans="1:24" x14ac:dyDescent="0.25">
      <c r="A1648" t="s">
        <v>24</v>
      </c>
      <c r="B1648">
        <v>2363</v>
      </c>
      <c r="D1648" t="s">
        <v>5044</v>
      </c>
      <c r="E1648" t="s">
        <v>5045</v>
      </c>
      <c r="F1648" t="s">
        <v>3046</v>
      </c>
      <c r="G1648" t="s">
        <v>5046</v>
      </c>
      <c r="H1648" t="s">
        <v>5044</v>
      </c>
      <c r="I1648" t="s">
        <v>74</v>
      </c>
      <c r="J1648" t="s">
        <v>1279</v>
      </c>
      <c r="K1648" t="s">
        <v>5034</v>
      </c>
      <c r="L1648" t="s">
        <v>5047</v>
      </c>
      <c r="M1648" t="s">
        <v>5048</v>
      </c>
      <c r="N1648" t="s">
        <v>1425</v>
      </c>
      <c r="P1648" t="s">
        <v>5049</v>
      </c>
      <c r="Q1648">
        <v>40081</v>
      </c>
      <c r="R1648" s="2" t="s">
        <v>6112</v>
      </c>
      <c r="S1648" t="s">
        <v>3788</v>
      </c>
      <c r="T1648" t="s">
        <v>3788</v>
      </c>
      <c r="W1648" t="s">
        <v>3788</v>
      </c>
    </row>
    <row r="1649" spans="1:23" x14ac:dyDescent="0.25">
      <c r="A1649" t="s">
        <v>24</v>
      </c>
      <c r="B1649">
        <v>2364</v>
      </c>
      <c r="D1649" t="s">
        <v>5051</v>
      </c>
      <c r="E1649" t="s">
        <v>2648</v>
      </c>
      <c r="F1649" t="s">
        <v>4306</v>
      </c>
      <c r="G1649" t="s">
        <v>5050</v>
      </c>
      <c r="H1649" t="s">
        <v>5051</v>
      </c>
      <c r="I1649" t="s">
        <v>74</v>
      </c>
      <c r="J1649" t="s">
        <v>1279</v>
      </c>
      <c r="K1649" t="s">
        <v>5052</v>
      </c>
      <c r="L1649" t="s">
        <v>5053</v>
      </c>
      <c r="M1649" t="s">
        <v>5054</v>
      </c>
      <c r="N1649" t="s">
        <v>1327</v>
      </c>
      <c r="O1649" t="s">
        <v>3004</v>
      </c>
      <c r="P1649" t="s">
        <v>5055</v>
      </c>
      <c r="Q1649">
        <v>40083</v>
      </c>
      <c r="R1649" s="2" t="s">
        <v>6113</v>
      </c>
      <c r="S1649" t="s">
        <v>3788</v>
      </c>
      <c r="T1649" t="s">
        <v>3788</v>
      </c>
      <c r="W1649" t="s">
        <v>3788</v>
      </c>
    </row>
    <row r="1650" spans="1:23" x14ac:dyDescent="0.25">
      <c r="A1650" t="s">
        <v>24</v>
      </c>
      <c r="B1650">
        <v>2365</v>
      </c>
      <c r="D1650" t="s">
        <v>3450</v>
      </c>
      <c r="E1650" t="s">
        <v>1164</v>
      </c>
      <c r="F1650" t="s">
        <v>3451</v>
      </c>
      <c r="G1650" t="s">
        <v>3452</v>
      </c>
      <c r="H1650" t="s">
        <v>3450</v>
      </c>
      <c r="I1650" t="s">
        <v>74</v>
      </c>
      <c r="J1650" t="s">
        <v>1279</v>
      </c>
      <c r="K1650" t="s">
        <v>5052</v>
      </c>
      <c r="L1650" t="s">
        <v>5053</v>
      </c>
      <c r="M1650" t="s">
        <v>5054</v>
      </c>
      <c r="N1650" t="s">
        <v>5056</v>
      </c>
      <c r="O1650" t="s">
        <v>3004</v>
      </c>
      <c r="P1650" t="s">
        <v>5055</v>
      </c>
      <c r="Q1650">
        <v>40083</v>
      </c>
      <c r="R1650" s="2" t="s">
        <v>6113</v>
      </c>
      <c r="S1650" t="s">
        <v>3788</v>
      </c>
      <c r="T1650" t="s">
        <v>3788</v>
      </c>
      <c r="W1650" t="s">
        <v>3788</v>
      </c>
    </row>
    <row r="1651" spans="1:23" x14ac:dyDescent="0.25">
      <c r="A1651" t="s">
        <v>3591</v>
      </c>
      <c r="B1651">
        <v>2366</v>
      </c>
      <c r="C1651" t="s">
        <v>5057</v>
      </c>
      <c r="D1651" t="s">
        <v>3729</v>
      </c>
      <c r="E1651" t="s">
        <v>3593</v>
      </c>
      <c r="F1651" t="s">
        <v>3594</v>
      </c>
      <c r="G1651" t="s">
        <v>3730</v>
      </c>
      <c r="H1651" t="s">
        <v>3729</v>
      </c>
      <c r="I1651" t="s">
        <v>74</v>
      </c>
      <c r="L1651" t="s">
        <v>5058</v>
      </c>
      <c r="M1651" t="s">
        <v>5059</v>
      </c>
      <c r="N1651" t="s">
        <v>1904</v>
      </c>
      <c r="O1651" t="s">
        <v>2226</v>
      </c>
      <c r="P1651" t="s">
        <v>5060</v>
      </c>
      <c r="Q1651">
        <v>41497</v>
      </c>
      <c r="R1651" s="2" t="s">
        <v>6114</v>
      </c>
      <c r="S1651" t="s">
        <v>5061</v>
      </c>
      <c r="T1651" t="s">
        <v>5062</v>
      </c>
      <c r="W1651" t="s">
        <v>5063</v>
      </c>
    </row>
    <row r="1652" spans="1:23" x14ac:dyDescent="0.25">
      <c r="A1652" t="s">
        <v>3591</v>
      </c>
      <c r="B1652">
        <v>2367</v>
      </c>
      <c r="C1652" t="s">
        <v>5064</v>
      </c>
      <c r="D1652" t="s">
        <v>3729</v>
      </c>
      <c r="E1652" t="s">
        <v>3593</v>
      </c>
      <c r="F1652" t="s">
        <v>3594</v>
      </c>
      <c r="G1652" t="s">
        <v>3730</v>
      </c>
      <c r="H1652" t="s">
        <v>3729</v>
      </c>
      <c r="I1652" t="s">
        <v>74</v>
      </c>
      <c r="L1652" t="s">
        <v>5065</v>
      </c>
      <c r="M1652" t="s">
        <v>5066</v>
      </c>
      <c r="N1652" t="s">
        <v>1207</v>
      </c>
      <c r="O1652" t="s">
        <v>2226</v>
      </c>
      <c r="P1652" t="s">
        <v>5067</v>
      </c>
      <c r="Q1652">
        <v>41492</v>
      </c>
      <c r="R1652" s="2" t="s">
        <v>6115</v>
      </c>
      <c r="S1652" t="s">
        <v>5061</v>
      </c>
      <c r="T1652" t="s">
        <v>5062</v>
      </c>
      <c r="W1652" t="s">
        <v>5063</v>
      </c>
    </row>
    <row r="1653" spans="1:23" x14ac:dyDescent="0.25">
      <c r="A1653" t="s">
        <v>3591</v>
      </c>
      <c r="B1653">
        <v>2368</v>
      </c>
      <c r="C1653" t="s">
        <v>5068</v>
      </c>
      <c r="D1653" t="s">
        <v>3729</v>
      </c>
      <c r="E1653" t="s">
        <v>3593</v>
      </c>
      <c r="F1653" t="s">
        <v>3594</v>
      </c>
      <c r="G1653" t="s">
        <v>3730</v>
      </c>
      <c r="H1653" t="s">
        <v>3729</v>
      </c>
      <c r="I1653" t="s">
        <v>74</v>
      </c>
      <c r="L1653" t="s">
        <v>5069</v>
      </c>
      <c r="N1653" t="s">
        <v>5070</v>
      </c>
      <c r="O1653" t="s">
        <v>2226</v>
      </c>
      <c r="P1653" t="s">
        <v>5071</v>
      </c>
      <c r="Q1653">
        <v>41492</v>
      </c>
      <c r="R1653" s="2" t="s">
        <v>6115</v>
      </c>
      <c r="S1653" t="s">
        <v>5061</v>
      </c>
      <c r="T1653" t="s">
        <v>5062</v>
      </c>
      <c r="W1653" t="s">
        <v>5063</v>
      </c>
    </row>
    <row r="1654" spans="1:23" x14ac:dyDescent="0.25">
      <c r="A1654" t="s">
        <v>3591</v>
      </c>
      <c r="B1654">
        <v>2369</v>
      </c>
      <c r="C1654" t="s">
        <v>5072</v>
      </c>
      <c r="D1654" t="s">
        <v>3729</v>
      </c>
      <c r="E1654" t="s">
        <v>3593</v>
      </c>
      <c r="F1654" t="s">
        <v>3594</v>
      </c>
      <c r="G1654" t="s">
        <v>3730</v>
      </c>
      <c r="H1654" t="s">
        <v>3729</v>
      </c>
      <c r="I1654" t="s">
        <v>74</v>
      </c>
      <c r="L1654" t="s">
        <v>5073</v>
      </c>
      <c r="M1654" t="s">
        <v>5074</v>
      </c>
      <c r="N1654" t="s">
        <v>5075</v>
      </c>
      <c r="O1654" t="s">
        <v>2226</v>
      </c>
      <c r="P1654" t="s">
        <v>5076</v>
      </c>
      <c r="Q1654">
        <v>41492</v>
      </c>
      <c r="R1654" s="2" t="s">
        <v>6115</v>
      </c>
      <c r="S1654" t="s">
        <v>5063</v>
      </c>
      <c r="T1654" t="s">
        <v>5062</v>
      </c>
      <c r="W1654" t="s">
        <v>5063</v>
      </c>
    </row>
    <row r="1655" spans="1:23" x14ac:dyDescent="0.25">
      <c r="A1655" t="s">
        <v>3591</v>
      </c>
      <c r="B1655">
        <v>2370</v>
      </c>
      <c r="C1655" t="s">
        <v>5077</v>
      </c>
      <c r="D1655" t="s">
        <v>3729</v>
      </c>
      <c r="E1655" t="s">
        <v>3593</v>
      </c>
      <c r="F1655" t="s">
        <v>3594</v>
      </c>
      <c r="G1655" t="s">
        <v>3730</v>
      </c>
      <c r="H1655" t="s">
        <v>3729</v>
      </c>
      <c r="I1655" t="s">
        <v>74</v>
      </c>
      <c r="L1655" t="s">
        <v>5078</v>
      </c>
      <c r="M1655" t="s">
        <v>5079</v>
      </c>
      <c r="N1655" t="s">
        <v>4134</v>
      </c>
      <c r="O1655" t="s">
        <v>2226</v>
      </c>
      <c r="P1655" t="s">
        <v>5080</v>
      </c>
      <c r="Q1655">
        <v>41495</v>
      </c>
      <c r="R1655" s="2" t="s">
        <v>6116</v>
      </c>
      <c r="S1655" t="s">
        <v>5063</v>
      </c>
      <c r="T1655" t="s">
        <v>5062</v>
      </c>
      <c r="W1655" t="s">
        <v>5063</v>
      </c>
    </row>
    <row r="1656" spans="1:23" x14ac:dyDescent="0.25">
      <c r="A1656" t="s">
        <v>3591</v>
      </c>
      <c r="B1656">
        <v>2371</v>
      </c>
      <c r="C1656" t="s">
        <v>5081</v>
      </c>
      <c r="D1656" t="s">
        <v>3729</v>
      </c>
      <c r="E1656" t="s">
        <v>3593</v>
      </c>
      <c r="F1656" t="s">
        <v>3594</v>
      </c>
      <c r="G1656" t="s">
        <v>3730</v>
      </c>
      <c r="H1656" t="s">
        <v>3729</v>
      </c>
      <c r="I1656" t="s">
        <v>74</v>
      </c>
      <c r="L1656" t="s">
        <v>5082</v>
      </c>
      <c r="M1656" t="s">
        <v>5083</v>
      </c>
      <c r="N1656" t="s">
        <v>5084</v>
      </c>
      <c r="O1656" t="s">
        <v>2226</v>
      </c>
      <c r="P1656" t="s">
        <v>5085</v>
      </c>
      <c r="Q1656">
        <v>41508</v>
      </c>
      <c r="R1656" s="2" t="s">
        <v>6117</v>
      </c>
      <c r="S1656" t="s">
        <v>5063</v>
      </c>
      <c r="T1656" t="s">
        <v>5062</v>
      </c>
      <c r="W1656" t="s">
        <v>5063</v>
      </c>
    </row>
    <row r="1657" spans="1:23" x14ac:dyDescent="0.25">
      <c r="A1657" t="s">
        <v>3591</v>
      </c>
      <c r="B1657">
        <v>2372</v>
      </c>
      <c r="C1657" t="s">
        <v>5086</v>
      </c>
      <c r="D1657" t="s">
        <v>3729</v>
      </c>
      <c r="E1657" t="s">
        <v>3593</v>
      </c>
      <c r="F1657" t="s">
        <v>3594</v>
      </c>
      <c r="G1657" t="s">
        <v>3730</v>
      </c>
      <c r="H1657" t="s">
        <v>3729</v>
      </c>
      <c r="I1657" t="s">
        <v>74</v>
      </c>
      <c r="L1657" t="s">
        <v>5082</v>
      </c>
      <c r="M1657" t="s">
        <v>5087</v>
      </c>
      <c r="N1657" t="s">
        <v>5084</v>
      </c>
      <c r="O1657" t="s">
        <v>2226</v>
      </c>
      <c r="P1657" t="s">
        <v>5088</v>
      </c>
      <c r="Q1657">
        <v>41508</v>
      </c>
      <c r="R1657" s="2" t="s">
        <v>6117</v>
      </c>
      <c r="S1657" t="s">
        <v>5063</v>
      </c>
      <c r="T1657" t="s">
        <v>5062</v>
      </c>
      <c r="W1657" t="s">
        <v>5063</v>
      </c>
    </row>
    <row r="1658" spans="1:23" x14ac:dyDescent="0.25">
      <c r="A1658" t="s">
        <v>3591</v>
      </c>
      <c r="B1658">
        <v>2373</v>
      </c>
      <c r="C1658" t="s">
        <v>5089</v>
      </c>
      <c r="D1658" t="s">
        <v>3729</v>
      </c>
      <c r="E1658" t="s">
        <v>3593</v>
      </c>
      <c r="F1658" t="s">
        <v>3594</v>
      </c>
      <c r="G1658" t="s">
        <v>3730</v>
      </c>
      <c r="H1658" t="s">
        <v>3729</v>
      </c>
      <c r="I1658" t="s">
        <v>74</v>
      </c>
      <c r="L1658" t="s">
        <v>5082</v>
      </c>
      <c r="M1658" t="s">
        <v>5090</v>
      </c>
      <c r="N1658" t="s">
        <v>5091</v>
      </c>
      <c r="O1658" t="s">
        <v>2226</v>
      </c>
      <c r="P1658" t="s">
        <v>5092</v>
      </c>
      <c r="Q1658">
        <v>41508</v>
      </c>
      <c r="R1658" s="2" t="s">
        <v>6117</v>
      </c>
      <c r="S1658" t="s">
        <v>5063</v>
      </c>
      <c r="T1658" t="s">
        <v>5062</v>
      </c>
      <c r="W1658" t="s">
        <v>5063</v>
      </c>
    </row>
    <row r="1659" spans="1:23" x14ac:dyDescent="0.25">
      <c r="A1659" t="s">
        <v>3591</v>
      </c>
      <c r="B1659">
        <v>2374</v>
      </c>
      <c r="C1659" t="s">
        <v>5093</v>
      </c>
      <c r="D1659" t="s">
        <v>3729</v>
      </c>
      <c r="E1659" t="s">
        <v>3593</v>
      </c>
      <c r="F1659" t="s">
        <v>3594</v>
      </c>
      <c r="G1659" t="s">
        <v>3730</v>
      </c>
      <c r="H1659" t="s">
        <v>3729</v>
      </c>
      <c r="I1659" t="s">
        <v>74</v>
      </c>
      <c r="L1659" t="s">
        <v>5094</v>
      </c>
      <c r="N1659" t="s">
        <v>5095</v>
      </c>
      <c r="O1659" t="s">
        <v>2226</v>
      </c>
      <c r="P1659" t="s">
        <v>5096</v>
      </c>
      <c r="Q1659">
        <v>41497</v>
      </c>
      <c r="R1659" s="2" t="s">
        <v>6114</v>
      </c>
      <c r="S1659" t="s">
        <v>5061</v>
      </c>
      <c r="T1659" t="s">
        <v>5062</v>
      </c>
      <c r="W1659" t="s">
        <v>5063</v>
      </c>
    </row>
    <row r="1660" spans="1:23" x14ac:dyDescent="0.25">
      <c r="A1660" t="s">
        <v>3591</v>
      </c>
      <c r="B1660">
        <v>2375</v>
      </c>
      <c r="C1660" t="s">
        <v>5097</v>
      </c>
      <c r="D1660" t="s">
        <v>3729</v>
      </c>
      <c r="E1660" t="s">
        <v>3593</v>
      </c>
      <c r="F1660" t="s">
        <v>3594</v>
      </c>
      <c r="G1660" t="s">
        <v>3730</v>
      </c>
      <c r="H1660" t="s">
        <v>3729</v>
      </c>
      <c r="I1660" t="s">
        <v>74</v>
      </c>
      <c r="L1660" t="s">
        <v>5019</v>
      </c>
      <c r="M1660" t="s">
        <v>5098</v>
      </c>
      <c r="N1660" t="s">
        <v>5099</v>
      </c>
      <c r="O1660" t="s">
        <v>2226</v>
      </c>
      <c r="P1660" t="s">
        <v>5100</v>
      </c>
      <c r="Q1660">
        <v>41497</v>
      </c>
      <c r="R1660" s="2" t="s">
        <v>6114</v>
      </c>
      <c r="S1660" t="s">
        <v>5061</v>
      </c>
      <c r="T1660" t="s">
        <v>5062</v>
      </c>
      <c r="W1660" t="s">
        <v>5063</v>
      </c>
    </row>
    <row r="1661" spans="1:23" x14ac:dyDescent="0.25">
      <c r="A1661" t="s">
        <v>3591</v>
      </c>
      <c r="B1661">
        <v>2376</v>
      </c>
      <c r="C1661" t="s">
        <v>5101</v>
      </c>
      <c r="D1661" t="s">
        <v>3729</v>
      </c>
      <c r="E1661" t="s">
        <v>3593</v>
      </c>
      <c r="F1661" t="s">
        <v>3594</v>
      </c>
      <c r="G1661" t="s">
        <v>3730</v>
      </c>
      <c r="H1661" t="s">
        <v>3729</v>
      </c>
      <c r="I1661" t="s">
        <v>74</v>
      </c>
      <c r="L1661" t="s">
        <v>5102</v>
      </c>
      <c r="M1661" t="s">
        <v>5103</v>
      </c>
      <c r="N1661" t="s">
        <v>5104</v>
      </c>
      <c r="O1661" t="s">
        <v>2226</v>
      </c>
      <c r="P1661" t="s">
        <v>5105</v>
      </c>
      <c r="Q1661">
        <v>41517</v>
      </c>
      <c r="R1661" s="2" t="s">
        <v>6118</v>
      </c>
      <c r="S1661" t="s">
        <v>5106</v>
      </c>
      <c r="T1661" t="s">
        <v>5062</v>
      </c>
      <c r="W1661" t="s">
        <v>5063</v>
      </c>
    </row>
    <row r="1662" spans="1:23" x14ac:dyDescent="0.25">
      <c r="A1662" t="s">
        <v>3591</v>
      </c>
      <c r="B1662">
        <v>2377</v>
      </c>
      <c r="C1662" t="s">
        <v>5107</v>
      </c>
      <c r="D1662" t="s">
        <v>3729</v>
      </c>
      <c r="E1662" t="s">
        <v>3593</v>
      </c>
      <c r="F1662" t="s">
        <v>3594</v>
      </c>
      <c r="G1662" t="s">
        <v>3730</v>
      </c>
      <c r="H1662" t="s">
        <v>3729</v>
      </c>
      <c r="I1662" t="s">
        <v>74</v>
      </c>
      <c r="L1662" t="s">
        <v>5108</v>
      </c>
      <c r="N1662" t="s">
        <v>5109</v>
      </c>
      <c r="O1662" t="s">
        <v>2226</v>
      </c>
      <c r="P1662" t="s">
        <v>5110</v>
      </c>
      <c r="Q1662">
        <v>41517</v>
      </c>
      <c r="R1662" s="2" t="s">
        <v>6118</v>
      </c>
      <c r="S1662" t="s">
        <v>5111</v>
      </c>
      <c r="T1662" t="s">
        <v>5062</v>
      </c>
      <c r="W1662" t="s">
        <v>5063</v>
      </c>
    </row>
    <row r="1663" spans="1:23" x14ac:dyDescent="0.25">
      <c r="A1663" t="s">
        <v>5112</v>
      </c>
      <c r="B1663">
        <v>2378</v>
      </c>
      <c r="D1663" t="s">
        <v>5113</v>
      </c>
      <c r="E1663" t="s">
        <v>5114</v>
      </c>
      <c r="F1663" t="s">
        <v>5115</v>
      </c>
      <c r="G1663" t="s">
        <v>5116</v>
      </c>
      <c r="H1663" t="s">
        <v>5113</v>
      </c>
      <c r="I1663" t="s">
        <v>5117</v>
      </c>
      <c r="J1663" t="s">
        <v>5118</v>
      </c>
      <c r="L1663" t="s">
        <v>5119</v>
      </c>
      <c r="M1663" t="s">
        <v>5120</v>
      </c>
      <c r="Q1663">
        <v>41642</v>
      </c>
      <c r="R1663" s="2" t="s">
        <v>6119</v>
      </c>
      <c r="S1663" t="s">
        <v>5121</v>
      </c>
      <c r="T1663" t="s">
        <v>5121</v>
      </c>
      <c r="W1663" t="s">
        <v>5121</v>
      </c>
    </row>
    <row r="1664" spans="1:23" x14ac:dyDescent="0.25">
      <c r="A1664" t="s">
        <v>24</v>
      </c>
      <c r="B1664">
        <v>2379</v>
      </c>
      <c r="D1664" t="s">
        <v>3483</v>
      </c>
      <c r="E1664" t="s">
        <v>26</v>
      </c>
      <c r="F1664" t="s">
        <v>386</v>
      </c>
      <c r="G1664" t="s">
        <v>2301</v>
      </c>
      <c r="I1664" t="s">
        <v>74</v>
      </c>
      <c r="J1664" t="s">
        <v>1215</v>
      </c>
      <c r="K1664" t="s">
        <v>5122</v>
      </c>
      <c r="L1664" t="s">
        <v>5123</v>
      </c>
      <c r="M1664" t="s">
        <v>5124</v>
      </c>
      <c r="Q1664">
        <v>40072</v>
      </c>
      <c r="R1664" s="2" t="s">
        <v>6120</v>
      </c>
      <c r="S1664" t="s">
        <v>5125</v>
      </c>
      <c r="T1664" t="s">
        <v>3788</v>
      </c>
      <c r="W1664" t="s">
        <v>3788</v>
      </c>
    </row>
    <row r="1665" spans="1:24" x14ac:dyDescent="0.25">
      <c r="A1665" t="s">
        <v>24</v>
      </c>
      <c r="B1665">
        <v>2380</v>
      </c>
      <c r="D1665" t="s">
        <v>4003</v>
      </c>
      <c r="E1665" t="s">
        <v>2479</v>
      </c>
      <c r="F1665" t="s">
        <v>2480</v>
      </c>
      <c r="G1665" t="s">
        <v>4004</v>
      </c>
      <c r="I1665" t="s">
        <v>74</v>
      </c>
      <c r="J1665" t="s">
        <v>1215</v>
      </c>
      <c r="K1665" t="s">
        <v>5122</v>
      </c>
      <c r="L1665" t="s">
        <v>5123</v>
      </c>
      <c r="M1665" t="s">
        <v>5126</v>
      </c>
      <c r="O1665" t="s">
        <v>5127</v>
      </c>
      <c r="Q1665">
        <v>40072</v>
      </c>
      <c r="R1665" s="2" t="s">
        <v>6120</v>
      </c>
      <c r="S1665" t="s">
        <v>5125</v>
      </c>
      <c r="T1665" t="s">
        <v>3788</v>
      </c>
      <c r="W1665" t="s">
        <v>3788</v>
      </c>
    </row>
    <row r="1666" spans="1:24" x14ac:dyDescent="0.25">
      <c r="A1666" t="s">
        <v>24</v>
      </c>
      <c r="B1666">
        <v>2381</v>
      </c>
      <c r="D1666" t="s">
        <v>6121</v>
      </c>
      <c r="E1666" t="s">
        <v>26</v>
      </c>
      <c r="F1666" t="s">
        <v>661</v>
      </c>
      <c r="G1666" t="s">
        <v>5128</v>
      </c>
      <c r="I1666" t="s">
        <v>74</v>
      </c>
      <c r="J1666" t="s">
        <v>1215</v>
      </c>
      <c r="K1666" t="s">
        <v>5122</v>
      </c>
      <c r="L1666" t="s">
        <v>5123</v>
      </c>
      <c r="M1666" t="s">
        <v>5124</v>
      </c>
      <c r="O1666" t="s">
        <v>5129</v>
      </c>
      <c r="Q1666">
        <v>40072</v>
      </c>
      <c r="R1666" s="2" t="s">
        <v>6120</v>
      </c>
      <c r="S1666" t="s">
        <v>5125</v>
      </c>
      <c r="T1666" t="s">
        <v>3788</v>
      </c>
      <c r="W1666" t="s">
        <v>3788</v>
      </c>
    </row>
    <row r="1667" spans="1:24" x14ac:dyDescent="0.25">
      <c r="A1667" t="s">
        <v>24</v>
      </c>
      <c r="B1667">
        <v>2382</v>
      </c>
      <c r="D1667" t="s">
        <v>3099</v>
      </c>
      <c r="E1667" t="s">
        <v>1477</v>
      </c>
      <c r="F1667" t="s">
        <v>3100</v>
      </c>
      <c r="G1667" t="s">
        <v>3101</v>
      </c>
      <c r="I1667" t="s">
        <v>74</v>
      </c>
      <c r="J1667" t="s">
        <v>1226</v>
      </c>
      <c r="K1667" t="s">
        <v>5130</v>
      </c>
      <c r="L1667" t="s">
        <v>3676</v>
      </c>
      <c r="M1667" t="s">
        <v>5131</v>
      </c>
      <c r="O1667" t="s">
        <v>5132</v>
      </c>
      <c r="Q1667">
        <v>40428</v>
      </c>
      <c r="R1667" s="2" t="s">
        <v>6122</v>
      </c>
      <c r="S1667" t="s">
        <v>3788</v>
      </c>
      <c r="T1667" t="s">
        <v>3788</v>
      </c>
      <c r="W1667" t="s">
        <v>3788</v>
      </c>
    </row>
    <row r="1668" spans="1:24" x14ac:dyDescent="0.25">
      <c r="A1668" t="s">
        <v>24</v>
      </c>
      <c r="B1668">
        <v>2383</v>
      </c>
      <c r="D1668" t="s">
        <v>5341</v>
      </c>
      <c r="E1668" t="s">
        <v>2028</v>
      </c>
      <c r="F1668" t="s">
        <v>3430</v>
      </c>
      <c r="G1668" t="s">
        <v>5133</v>
      </c>
      <c r="I1668" t="s">
        <v>74</v>
      </c>
      <c r="J1668" t="s">
        <v>1215</v>
      </c>
      <c r="K1668" t="s">
        <v>5134</v>
      </c>
      <c r="L1668" t="s">
        <v>5135</v>
      </c>
      <c r="M1668" t="s">
        <v>5136</v>
      </c>
      <c r="O1668" t="s">
        <v>5137</v>
      </c>
      <c r="Q1668">
        <v>39980</v>
      </c>
      <c r="R1668" s="2" t="s">
        <v>6123</v>
      </c>
      <c r="S1668" t="s">
        <v>5138</v>
      </c>
      <c r="T1668" t="s">
        <v>3788</v>
      </c>
      <c r="W1668" t="s">
        <v>3788</v>
      </c>
    </row>
    <row r="1669" spans="1:24" x14ac:dyDescent="0.25">
      <c r="A1669" t="s">
        <v>24</v>
      </c>
      <c r="B1669">
        <v>2384</v>
      </c>
      <c r="D1669" t="s">
        <v>6124</v>
      </c>
      <c r="E1669" t="s">
        <v>2605</v>
      </c>
      <c r="F1669" t="s">
        <v>3841</v>
      </c>
      <c r="G1669" t="s">
        <v>5139</v>
      </c>
      <c r="I1669" t="s">
        <v>74</v>
      </c>
      <c r="J1669" t="s">
        <v>1242</v>
      </c>
      <c r="K1669" t="s">
        <v>2486</v>
      </c>
      <c r="L1669" t="s">
        <v>5140</v>
      </c>
      <c r="O1669" t="s">
        <v>5141</v>
      </c>
      <c r="Q1669">
        <v>40564</v>
      </c>
      <c r="R1669" s="2" t="s">
        <v>6125</v>
      </c>
      <c r="S1669" t="s">
        <v>5142</v>
      </c>
      <c r="T1669" t="s">
        <v>3788</v>
      </c>
      <c r="W1669" t="s">
        <v>3788</v>
      </c>
    </row>
    <row r="1670" spans="1:24" x14ac:dyDescent="0.25">
      <c r="A1670" t="s">
        <v>24</v>
      </c>
      <c r="B1670">
        <v>2385</v>
      </c>
      <c r="D1670" t="s">
        <v>3944</v>
      </c>
      <c r="E1670" t="s">
        <v>3945</v>
      </c>
      <c r="F1670" t="s">
        <v>3946</v>
      </c>
      <c r="G1670" t="s">
        <v>3947</v>
      </c>
      <c r="I1670" t="s">
        <v>74</v>
      </c>
      <c r="J1670" t="s">
        <v>1279</v>
      </c>
      <c r="K1670" t="s">
        <v>5034</v>
      </c>
      <c r="L1670" t="s">
        <v>5047</v>
      </c>
      <c r="M1670" t="s">
        <v>5143</v>
      </c>
      <c r="Q1670">
        <v>40082</v>
      </c>
      <c r="R1670" s="2" t="s">
        <v>6126</v>
      </c>
      <c r="S1670" t="s">
        <v>3788</v>
      </c>
      <c r="T1670" t="s">
        <v>3788</v>
      </c>
      <c r="W1670" t="s">
        <v>3788</v>
      </c>
    </row>
    <row r="1671" spans="1:24" x14ac:dyDescent="0.25">
      <c r="A1671" t="s">
        <v>24</v>
      </c>
      <c r="B1671">
        <v>2386</v>
      </c>
      <c r="D1671" t="s">
        <v>6127</v>
      </c>
      <c r="E1671" t="s">
        <v>2028</v>
      </c>
      <c r="F1671" t="s">
        <v>5144</v>
      </c>
      <c r="G1671" t="s">
        <v>5145</v>
      </c>
      <c r="I1671" t="s">
        <v>74</v>
      </c>
      <c r="J1671" t="s">
        <v>1242</v>
      </c>
      <c r="K1671" t="s">
        <v>1243</v>
      </c>
      <c r="L1671" t="s">
        <v>1244</v>
      </c>
      <c r="M1671" t="s">
        <v>5146</v>
      </c>
      <c r="N1671" t="s">
        <v>1307</v>
      </c>
      <c r="O1671" t="s">
        <v>1488</v>
      </c>
      <c r="P1671" t="s">
        <v>5147</v>
      </c>
      <c r="Q1671">
        <v>40464</v>
      </c>
      <c r="R1671" s="2" t="s">
        <v>6128</v>
      </c>
      <c r="S1671" t="s">
        <v>5148</v>
      </c>
      <c r="T1671" t="s">
        <v>3788</v>
      </c>
      <c r="W1671" t="s">
        <v>3788</v>
      </c>
      <c r="X1671" t="s">
        <v>5149</v>
      </c>
    </row>
    <row r="1672" spans="1:24" x14ac:dyDescent="0.25">
      <c r="A1672" t="s">
        <v>24</v>
      </c>
      <c r="B1672">
        <v>2387</v>
      </c>
      <c r="D1672" t="s">
        <v>5356</v>
      </c>
      <c r="E1672" t="s">
        <v>1142</v>
      </c>
      <c r="F1672" t="s">
        <v>2024</v>
      </c>
      <c r="G1672" t="s">
        <v>3441</v>
      </c>
      <c r="I1672" t="s">
        <v>74</v>
      </c>
      <c r="J1672" t="s">
        <v>1242</v>
      </c>
      <c r="K1672" t="s">
        <v>1243</v>
      </c>
      <c r="L1672" t="s">
        <v>1244</v>
      </c>
      <c r="M1672" t="s">
        <v>5146</v>
      </c>
      <c r="N1672" t="s">
        <v>1307</v>
      </c>
      <c r="O1672" t="s">
        <v>5150</v>
      </c>
      <c r="P1672" t="s">
        <v>5147</v>
      </c>
      <c r="Q1672">
        <v>40464</v>
      </c>
      <c r="R1672" s="2" t="s">
        <v>6128</v>
      </c>
      <c r="S1672" t="s">
        <v>5148</v>
      </c>
      <c r="T1672" t="s">
        <v>3788</v>
      </c>
      <c r="W1672" t="s">
        <v>3788</v>
      </c>
      <c r="X1672" t="s">
        <v>5151</v>
      </c>
    </row>
    <row r="1673" spans="1:24" x14ac:dyDescent="0.25">
      <c r="A1673" t="s">
        <v>24</v>
      </c>
      <c r="B1673">
        <v>2388</v>
      </c>
      <c r="D1673" t="s">
        <v>3215</v>
      </c>
      <c r="E1673" t="s">
        <v>3216</v>
      </c>
      <c r="F1673" t="s">
        <v>3217</v>
      </c>
      <c r="G1673" t="s">
        <v>89</v>
      </c>
      <c r="I1673" t="s">
        <v>74</v>
      </c>
      <c r="J1673" t="s">
        <v>1242</v>
      </c>
      <c r="K1673" t="s">
        <v>1243</v>
      </c>
      <c r="L1673" t="s">
        <v>1244</v>
      </c>
      <c r="M1673" t="s">
        <v>5152</v>
      </c>
      <c r="N1673" t="s">
        <v>5153</v>
      </c>
      <c r="O1673" t="s">
        <v>1117</v>
      </c>
      <c r="P1673" t="s">
        <v>5154</v>
      </c>
      <c r="Q1673">
        <v>40464</v>
      </c>
      <c r="R1673" s="2" t="s">
        <v>6128</v>
      </c>
      <c r="S1673" t="s">
        <v>5148</v>
      </c>
      <c r="T1673" t="s">
        <v>3788</v>
      </c>
      <c r="W1673" t="s">
        <v>3788</v>
      </c>
      <c r="X1673" t="s">
        <v>5155</v>
      </c>
    </row>
    <row r="1674" spans="1:24" x14ac:dyDescent="0.25">
      <c r="A1674" t="s">
        <v>24</v>
      </c>
      <c r="B1674">
        <v>2389</v>
      </c>
      <c r="D1674" t="s">
        <v>5340</v>
      </c>
      <c r="E1674" t="s">
        <v>5156</v>
      </c>
      <c r="F1674" t="s">
        <v>5157</v>
      </c>
      <c r="G1674" t="s">
        <v>5158</v>
      </c>
      <c r="I1674" t="s">
        <v>74</v>
      </c>
      <c r="J1674" t="s">
        <v>1242</v>
      </c>
      <c r="K1674" t="s">
        <v>1243</v>
      </c>
      <c r="L1674" t="s">
        <v>1244</v>
      </c>
      <c r="M1674" t="s">
        <v>5152</v>
      </c>
      <c r="N1674" t="s">
        <v>5153</v>
      </c>
      <c r="O1674" t="s">
        <v>1117</v>
      </c>
      <c r="P1674" t="s">
        <v>5154</v>
      </c>
      <c r="Q1674">
        <v>40464</v>
      </c>
      <c r="R1674" s="2" t="s">
        <v>6128</v>
      </c>
      <c r="S1674" t="s">
        <v>5148</v>
      </c>
      <c r="T1674" t="s">
        <v>3788</v>
      </c>
      <c r="W1674" t="s">
        <v>3788</v>
      </c>
      <c r="X1674" t="s">
        <v>5159</v>
      </c>
    </row>
    <row r="1675" spans="1:24" x14ac:dyDescent="0.25">
      <c r="A1675" t="s">
        <v>24</v>
      </c>
      <c r="B1675">
        <v>2390</v>
      </c>
      <c r="D1675" t="s">
        <v>3959</v>
      </c>
      <c r="E1675" t="s">
        <v>2028</v>
      </c>
      <c r="F1675" t="s">
        <v>2035</v>
      </c>
      <c r="G1675" t="s">
        <v>3960</v>
      </c>
      <c r="I1675" t="s">
        <v>74</v>
      </c>
      <c r="J1675" t="s">
        <v>1242</v>
      </c>
      <c r="K1675" t="s">
        <v>1243</v>
      </c>
      <c r="L1675" t="s">
        <v>1244</v>
      </c>
      <c r="M1675" t="s">
        <v>5160</v>
      </c>
      <c r="N1675" t="s">
        <v>2161</v>
      </c>
      <c r="O1675" t="s">
        <v>5161</v>
      </c>
      <c r="P1675" t="s">
        <v>5162</v>
      </c>
      <c r="Q1675">
        <v>40388</v>
      </c>
      <c r="R1675" s="2" t="s">
        <v>6129</v>
      </c>
      <c r="S1675" t="s">
        <v>1308</v>
      </c>
      <c r="T1675" t="s">
        <v>3788</v>
      </c>
      <c r="W1675" t="s">
        <v>3788</v>
      </c>
      <c r="X1675" t="s">
        <v>5163</v>
      </c>
    </row>
    <row r="1676" spans="1:24" x14ac:dyDescent="0.25">
      <c r="A1676" t="s">
        <v>24</v>
      </c>
      <c r="B1676">
        <v>2391</v>
      </c>
      <c r="D1676" t="s">
        <v>1384</v>
      </c>
      <c r="E1676" t="s">
        <v>213</v>
      </c>
      <c r="F1676" t="s">
        <v>1385</v>
      </c>
      <c r="G1676" t="s">
        <v>2630</v>
      </c>
      <c r="I1676" t="s">
        <v>74</v>
      </c>
      <c r="J1676" t="s">
        <v>1242</v>
      </c>
      <c r="K1676" t="s">
        <v>1243</v>
      </c>
      <c r="L1676" t="s">
        <v>1244</v>
      </c>
      <c r="M1676" t="s">
        <v>5164</v>
      </c>
      <c r="N1676" t="s">
        <v>1505</v>
      </c>
      <c r="O1676" t="s">
        <v>5165</v>
      </c>
      <c r="P1676" t="s">
        <v>5166</v>
      </c>
      <c r="Q1676">
        <v>40465</v>
      </c>
      <c r="R1676" s="2" t="s">
        <v>6130</v>
      </c>
      <c r="S1676" t="s">
        <v>5148</v>
      </c>
      <c r="T1676" t="s">
        <v>3788</v>
      </c>
      <c r="W1676" t="s">
        <v>3788</v>
      </c>
      <c r="X1676" t="s">
        <v>5167</v>
      </c>
    </row>
    <row r="1677" spans="1:24" x14ac:dyDescent="0.25">
      <c r="A1677" t="s">
        <v>24</v>
      </c>
      <c r="B1677">
        <v>2392</v>
      </c>
      <c r="D1677" t="s">
        <v>6131</v>
      </c>
      <c r="E1677" t="s">
        <v>243</v>
      </c>
      <c r="F1677" t="s">
        <v>5168</v>
      </c>
      <c r="G1677" t="s">
        <v>4282</v>
      </c>
      <c r="I1677" t="s">
        <v>74</v>
      </c>
      <c r="J1677" t="s">
        <v>1242</v>
      </c>
      <c r="K1677" t="s">
        <v>1243</v>
      </c>
      <c r="L1677" t="s">
        <v>1244</v>
      </c>
      <c r="M1677" t="s">
        <v>5152</v>
      </c>
      <c r="N1677" t="s">
        <v>5153</v>
      </c>
      <c r="O1677" t="s">
        <v>1800</v>
      </c>
      <c r="P1677" t="s">
        <v>5154</v>
      </c>
      <c r="Q1677">
        <v>40464</v>
      </c>
      <c r="R1677" s="2" t="s">
        <v>6128</v>
      </c>
      <c r="S1677" t="s">
        <v>5148</v>
      </c>
      <c r="T1677" t="s">
        <v>3788</v>
      </c>
      <c r="W1677" t="s">
        <v>3788</v>
      </c>
      <c r="X1677" t="s">
        <v>5169</v>
      </c>
    </row>
    <row r="1678" spans="1:24" x14ac:dyDescent="0.25">
      <c r="A1678" t="s">
        <v>24</v>
      </c>
      <c r="B1678">
        <v>2393</v>
      </c>
      <c r="D1678" t="s">
        <v>3495</v>
      </c>
      <c r="E1678" t="s">
        <v>818</v>
      </c>
      <c r="F1678" t="s">
        <v>1619</v>
      </c>
      <c r="G1678" t="s">
        <v>3496</v>
      </c>
      <c r="I1678" t="s">
        <v>74</v>
      </c>
      <c r="J1678" t="s">
        <v>1215</v>
      </c>
      <c r="K1678" t="s">
        <v>5134</v>
      </c>
      <c r="L1678" t="s">
        <v>5135</v>
      </c>
      <c r="M1678" t="s">
        <v>5136</v>
      </c>
      <c r="O1678" t="s">
        <v>5170</v>
      </c>
      <c r="P1678" t="s">
        <v>5171</v>
      </c>
      <c r="Q1678">
        <v>40092</v>
      </c>
      <c r="R1678" s="2" t="s">
        <v>6132</v>
      </c>
      <c r="S1678" t="s">
        <v>5172</v>
      </c>
      <c r="T1678" t="s">
        <v>3020</v>
      </c>
      <c r="W1678" t="s">
        <v>3788</v>
      </c>
    </row>
    <row r="1679" spans="1:24" x14ac:dyDescent="0.25">
      <c r="A1679" t="s">
        <v>24</v>
      </c>
      <c r="B1679">
        <v>2394</v>
      </c>
      <c r="D1679" t="s">
        <v>4290</v>
      </c>
      <c r="E1679" t="s">
        <v>1289</v>
      </c>
      <c r="F1679" t="s">
        <v>198</v>
      </c>
      <c r="G1679" t="s">
        <v>4291</v>
      </c>
      <c r="I1679" t="s">
        <v>74</v>
      </c>
      <c r="J1679" t="s">
        <v>1215</v>
      </c>
      <c r="K1679" t="s">
        <v>5134</v>
      </c>
      <c r="L1679" t="s">
        <v>5135</v>
      </c>
      <c r="M1679" t="s">
        <v>5136</v>
      </c>
      <c r="O1679" t="s">
        <v>5170</v>
      </c>
      <c r="P1679" t="s">
        <v>5171</v>
      </c>
      <c r="Q1679">
        <v>40092</v>
      </c>
      <c r="R1679" s="2" t="s">
        <v>6132</v>
      </c>
      <c r="S1679" t="s">
        <v>5172</v>
      </c>
      <c r="T1679" t="s">
        <v>3788</v>
      </c>
      <c r="W1679" t="s">
        <v>3788</v>
      </c>
      <c r="X1679" t="s">
        <v>5173</v>
      </c>
    </row>
    <row r="1680" spans="1:24" x14ac:dyDescent="0.25">
      <c r="A1680" t="s">
        <v>24</v>
      </c>
      <c r="B1680">
        <v>2395</v>
      </c>
      <c r="D1680" t="s">
        <v>6133</v>
      </c>
      <c r="E1680" t="s">
        <v>818</v>
      </c>
      <c r="F1680" t="s">
        <v>5174</v>
      </c>
      <c r="G1680" t="s">
        <v>5175</v>
      </c>
      <c r="I1680" t="s">
        <v>74</v>
      </c>
      <c r="J1680" t="s">
        <v>1215</v>
      </c>
      <c r="K1680" t="s">
        <v>5134</v>
      </c>
      <c r="L1680" t="s">
        <v>5135</v>
      </c>
      <c r="M1680" t="s">
        <v>5136</v>
      </c>
      <c r="O1680" t="s">
        <v>5176</v>
      </c>
      <c r="P1680" t="s">
        <v>5177</v>
      </c>
      <c r="Q1680">
        <v>40091</v>
      </c>
      <c r="R1680" s="2" t="s">
        <v>6134</v>
      </c>
      <c r="S1680" t="s">
        <v>3788</v>
      </c>
      <c r="T1680" t="s">
        <v>3788</v>
      </c>
      <c r="W1680" t="s">
        <v>3788</v>
      </c>
      <c r="X1680" t="s">
        <v>5178</v>
      </c>
    </row>
    <row r="1681" spans="1:24" x14ac:dyDescent="0.25">
      <c r="A1681" t="s">
        <v>24</v>
      </c>
      <c r="B1681">
        <v>2396</v>
      </c>
      <c r="D1681" t="s">
        <v>6135</v>
      </c>
      <c r="E1681" t="s">
        <v>890</v>
      </c>
      <c r="F1681" t="s">
        <v>5179</v>
      </c>
      <c r="G1681" t="s">
        <v>2433</v>
      </c>
      <c r="I1681" t="s">
        <v>74</v>
      </c>
      <c r="J1681" t="s">
        <v>1215</v>
      </c>
      <c r="K1681" t="s">
        <v>5134</v>
      </c>
      <c r="L1681" t="s">
        <v>5135</v>
      </c>
      <c r="M1681" t="s">
        <v>5136</v>
      </c>
      <c r="O1681" t="s">
        <v>5180</v>
      </c>
      <c r="P1681" t="s">
        <v>5181</v>
      </c>
      <c r="Q1681">
        <v>40092</v>
      </c>
      <c r="R1681" s="2" t="s">
        <v>6132</v>
      </c>
      <c r="S1681" t="s">
        <v>5172</v>
      </c>
      <c r="T1681" t="s">
        <v>3788</v>
      </c>
      <c r="W1681" t="s">
        <v>3788</v>
      </c>
      <c r="X1681" t="s">
        <v>5182</v>
      </c>
    </row>
    <row r="1682" spans="1:24" x14ac:dyDescent="0.25">
      <c r="A1682" t="s">
        <v>24</v>
      </c>
      <c r="B1682">
        <v>2397</v>
      </c>
      <c r="D1682" t="s">
        <v>3355</v>
      </c>
      <c r="E1682" t="s">
        <v>3347</v>
      </c>
      <c r="F1682" t="s">
        <v>3356</v>
      </c>
      <c r="G1682" t="s">
        <v>3357</v>
      </c>
      <c r="I1682" t="s">
        <v>74</v>
      </c>
      <c r="J1682" t="s">
        <v>1215</v>
      </c>
      <c r="K1682" t="s">
        <v>5134</v>
      </c>
      <c r="L1682" t="s">
        <v>5135</v>
      </c>
      <c r="M1682" t="s">
        <v>5136</v>
      </c>
      <c r="O1682" t="s">
        <v>5183</v>
      </c>
      <c r="P1682" t="s">
        <v>5181</v>
      </c>
      <c r="Q1682">
        <v>40092</v>
      </c>
      <c r="R1682" s="2" t="s">
        <v>6132</v>
      </c>
      <c r="S1682" t="s">
        <v>3788</v>
      </c>
      <c r="T1682" t="s">
        <v>3788</v>
      </c>
      <c r="W1682" t="s">
        <v>3788</v>
      </c>
      <c r="X1682" t="s">
        <v>5184</v>
      </c>
    </row>
    <row r="1683" spans="1:24" x14ac:dyDescent="0.25">
      <c r="A1683" t="s">
        <v>24</v>
      </c>
      <c r="B1683">
        <v>2398</v>
      </c>
      <c r="D1683" t="s">
        <v>3355</v>
      </c>
      <c r="E1683" t="s">
        <v>3347</v>
      </c>
      <c r="F1683" t="s">
        <v>3356</v>
      </c>
      <c r="G1683" t="s">
        <v>3357</v>
      </c>
      <c r="I1683" t="s">
        <v>74</v>
      </c>
      <c r="J1683" t="s">
        <v>1215</v>
      </c>
      <c r="K1683" t="s">
        <v>5134</v>
      </c>
      <c r="L1683" t="s">
        <v>5135</v>
      </c>
      <c r="M1683" t="s">
        <v>5136</v>
      </c>
      <c r="O1683" t="s">
        <v>5185</v>
      </c>
      <c r="P1683" t="s">
        <v>5186</v>
      </c>
      <c r="Q1683">
        <v>40091</v>
      </c>
      <c r="R1683" s="2" t="s">
        <v>6134</v>
      </c>
      <c r="S1683" t="s">
        <v>5172</v>
      </c>
      <c r="T1683" t="s">
        <v>3788</v>
      </c>
      <c r="W1683" t="s">
        <v>3788</v>
      </c>
      <c r="X1683" t="s">
        <v>5187</v>
      </c>
    </row>
    <row r="1684" spans="1:24" x14ac:dyDescent="0.25">
      <c r="A1684" t="s">
        <v>24</v>
      </c>
      <c r="B1684">
        <v>2399</v>
      </c>
      <c r="D1684" t="s">
        <v>4592</v>
      </c>
      <c r="E1684" t="s">
        <v>3347</v>
      </c>
      <c r="F1684" t="s">
        <v>3344</v>
      </c>
      <c r="G1684" t="s">
        <v>4593</v>
      </c>
      <c r="I1684" t="s">
        <v>74</v>
      </c>
      <c r="J1684" t="s">
        <v>1215</v>
      </c>
      <c r="K1684" t="s">
        <v>5134</v>
      </c>
      <c r="L1684" t="s">
        <v>5135</v>
      </c>
      <c r="M1684" t="s">
        <v>5136</v>
      </c>
      <c r="O1684" t="s">
        <v>5188</v>
      </c>
      <c r="P1684" t="s">
        <v>5186</v>
      </c>
      <c r="Q1684">
        <v>40091</v>
      </c>
      <c r="R1684" s="2" t="s">
        <v>6134</v>
      </c>
      <c r="S1684" t="s">
        <v>5172</v>
      </c>
      <c r="T1684" t="s">
        <v>3788</v>
      </c>
      <c r="W1684" t="s">
        <v>3788</v>
      </c>
      <c r="X1684" t="s">
        <v>5189</v>
      </c>
    </row>
    <row r="1685" spans="1:24" x14ac:dyDescent="0.25">
      <c r="A1685" t="s">
        <v>24</v>
      </c>
      <c r="B1685">
        <v>2400</v>
      </c>
      <c r="D1685" t="s">
        <v>6136</v>
      </c>
      <c r="E1685" t="s">
        <v>1316</v>
      </c>
      <c r="F1685" t="s">
        <v>67</v>
      </c>
      <c r="I1685" t="s">
        <v>74</v>
      </c>
      <c r="J1685" t="s">
        <v>1215</v>
      </c>
      <c r="K1685" t="s">
        <v>5134</v>
      </c>
      <c r="L1685" t="s">
        <v>5135</v>
      </c>
      <c r="M1685" t="s">
        <v>5136</v>
      </c>
      <c r="O1685" t="s">
        <v>5180</v>
      </c>
      <c r="P1685" t="s">
        <v>5190</v>
      </c>
      <c r="Q1685">
        <v>40108</v>
      </c>
      <c r="R1685" s="2" t="s">
        <v>6137</v>
      </c>
      <c r="S1685" t="s">
        <v>5172</v>
      </c>
      <c r="T1685" t="s">
        <v>3788</v>
      </c>
      <c r="W1685" t="s">
        <v>3788</v>
      </c>
      <c r="X1685" t="s">
        <v>5191</v>
      </c>
    </row>
    <row r="1686" spans="1:24" x14ac:dyDescent="0.25">
      <c r="A1686" t="s">
        <v>24</v>
      </c>
      <c r="B1686">
        <v>2401</v>
      </c>
      <c r="D1686" t="s">
        <v>3881</v>
      </c>
      <c r="E1686" t="s">
        <v>2028</v>
      </c>
      <c r="F1686" t="s">
        <v>3878</v>
      </c>
      <c r="G1686" t="s">
        <v>3882</v>
      </c>
      <c r="I1686" t="s">
        <v>74</v>
      </c>
      <c r="J1686" t="s">
        <v>1215</v>
      </c>
      <c r="K1686" t="s">
        <v>5134</v>
      </c>
      <c r="L1686" t="s">
        <v>5135</v>
      </c>
      <c r="M1686" t="s">
        <v>5136</v>
      </c>
      <c r="O1686" t="s">
        <v>5192</v>
      </c>
      <c r="P1686" t="s">
        <v>5190</v>
      </c>
      <c r="Q1686">
        <v>40108</v>
      </c>
      <c r="R1686" s="2" t="s">
        <v>6137</v>
      </c>
      <c r="S1686" t="s">
        <v>5172</v>
      </c>
      <c r="T1686" t="s">
        <v>3788</v>
      </c>
      <c r="W1686" t="s">
        <v>3788</v>
      </c>
      <c r="X1686" t="s">
        <v>5193</v>
      </c>
    </row>
    <row r="1687" spans="1:24" x14ac:dyDescent="0.25">
      <c r="A1687" t="s">
        <v>24</v>
      </c>
      <c r="B1687">
        <v>2402</v>
      </c>
      <c r="D1687" t="s">
        <v>3450</v>
      </c>
      <c r="E1687" t="s">
        <v>1164</v>
      </c>
      <c r="F1687" t="s">
        <v>3451</v>
      </c>
      <c r="G1687" t="s">
        <v>3452</v>
      </c>
      <c r="I1687" t="s">
        <v>74</v>
      </c>
      <c r="J1687" t="s">
        <v>1215</v>
      </c>
      <c r="K1687" t="s">
        <v>5134</v>
      </c>
      <c r="L1687" t="s">
        <v>5135</v>
      </c>
      <c r="M1687" t="s">
        <v>5136</v>
      </c>
      <c r="O1687" t="s">
        <v>4437</v>
      </c>
      <c r="P1687" t="s">
        <v>5190</v>
      </c>
      <c r="Q1687">
        <v>40108</v>
      </c>
      <c r="R1687" s="2" t="s">
        <v>6137</v>
      </c>
      <c r="S1687" t="s">
        <v>5172</v>
      </c>
      <c r="T1687" t="s">
        <v>3788</v>
      </c>
      <c r="W1687" t="s">
        <v>3788</v>
      </c>
      <c r="X1687" t="s">
        <v>5194</v>
      </c>
    </row>
    <row r="1688" spans="1:24" x14ac:dyDescent="0.25">
      <c r="A1688" t="s">
        <v>24</v>
      </c>
      <c r="B1688">
        <v>2403</v>
      </c>
      <c r="D1688" t="s">
        <v>6138</v>
      </c>
      <c r="E1688" t="s">
        <v>818</v>
      </c>
      <c r="F1688" t="s">
        <v>5195</v>
      </c>
      <c r="G1688" t="s">
        <v>5196</v>
      </c>
      <c r="I1688" t="s">
        <v>74</v>
      </c>
      <c r="J1688" t="s">
        <v>1215</v>
      </c>
      <c r="K1688" t="s">
        <v>5134</v>
      </c>
      <c r="L1688" t="s">
        <v>5135</v>
      </c>
      <c r="M1688" t="s">
        <v>5136</v>
      </c>
      <c r="O1688" t="s">
        <v>5170</v>
      </c>
      <c r="P1688" t="s">
        <v>5197</v>
      </c>
      <c r="Q1688">
        <v>40108</v>
      </c>
      <c r="R1688" s="2" t="s">
        <v>6137</v>
      </c>
      <c r="S1688" t="s">
        <v>5172</v>
      </c>
      <c r="T1688" t="s">
        <v>3788</v>
      </c>
      <c r="W1688" t="s">
        <v>3788</v>
      </c>
      <c r="X1688" t="s">
        <v>5198</v>
      </c>
    </row>
    <row r="1689" spans="1:24" x14ac:dyDescent="0.25">
      <c r="A1689" t="s">
        <v>24</v>
      </c>
      <c r="B1689">
        <v>2404</v>
      </c>
      <c r="D1689" t="s">
        <v>2278</v>
      </c>
      <c r="E1689" t="s">
        <v>1477</v>
      </c>
      <c r="F1689" t="s">
        <v>2279</v>
      </c>
      <c r="G1689" t="s">
        <v>2280</v>
      </c>
      <c r="I1689" t="s">
        <v>74</v>
      </c>
      <c r="J1689" t="s">
        <v>1215</v>
      </c>
      <c r="K1689" t="s">
        <v>5134</v>
      </c>
      <c r="L1689" t="s">
        <v>5135</v>
      </c>
      <c r="M1689" t="s">
        <v>5136</v>
      </c>
      <c r="O1689" t="s">
        <v>4437</v>
      </c>
      <c r="P1689" t="s">
        <v>5199</v>
      </c>
      <c r="Q1689">
        <v>40108</v>
      </c>
      <c r="R1689" s="2" t="s">
        <v>6137</v>
      </c>
      <c r="S1689" t="s">
        <v>5172</v>
      </c>
      <c r="T1689" t="s">
        <v>3788</v>
      </c>
      <c r="W1689" t="s">
        <v>3788</v>
      </c>
      <c r="X1689" t="s">
        <v>5200</v>
      </c>
    </row>
    <row r="1690" spans="1:24" x14ac:dyDescent="0.25">
      <c r="A1690" t="s">
        <v>24</v>
      </c>
      <c r="B1690">
        <v>2405</v>
      </c>
      <c r="D1690" t="s">
        <v>2278</v>
      </c>
      <c r="E1690" t="s">
        <v>1477</v>
      </c>
      <c r="F1690" t="s">
        <v>2279</v>
      </c>
      <c r="G1690" t="s">
        <v>2280</v>
      </c>
      <c r="I1690" t="s">
        <v>74</v>
      </c>
      <c r="J1690" t="s">
        <v>1215</v>
      </c>
      <c r="K1690" t="s">
        <v>5134</v>
      </c>
      <c r="L1690" t="s">
        <v>5135</v>
      </c>
      <c r="M1690" t="s">
        <v>5136</v>
      </c>
      <c r="O1690" t="s">
        <v>4437</v>
      </c>
      <c r="P1690" t="s">
        <v>5201</v>
      </c>
      <c r="Q1690">
        <v>40108</v>
      </c>
      <c r="R1690" s="2" t="s">
        <v>6137</v>
      </c>
      <c r="S1690" t="s">
        <v>5172</v>
      </c>
      <c r="T1690" t="s">
        <v>3788</v>
      </c>
      <c r="W1690" t="s">
        <v>3788</v>
      </c>
      <c r="X1690" t="s">
        <v>5202</v>
      </c>
    </row>
    <row r="1691" spans="1:24" x14ac:dyDescent="0.25">
      <c r="A1691" t="s">
        <v>24</v>
      </c>
      <c r="B1691">
        <v>2406</v>
      </c>
      <c r="D1691" t="s">
        <v>4033</v>
      </c>
      <c r="E1691" t="s">
        <v>818</v>
      </c>
      <c r="F1691" t="s">
        <v>67</v>
      </c>
      <c r="I1691" t="s">
        <v>74</v>
      </c>
      <c r="J1691" t="s">
        <v>1215</v>
      </c>
      <c r="K1691" t="s">
        <v>5134</v>
      </c>
      <c r="L1691" t="s">
        <v>5135</v>
      </c>
      <c r="M1691" t="s">
        <v>5136</v>
      </c>
      <c r="O1691" t="s">
        <v>5180</v>
      </c>
      <c r="P1691" t="s">
        <v>5201</v>
      </c>
      <c r="Q1691">
        <v>40108</v>
      </c>
      <c r="R1691" s="2" t="s">
        <v>6137</v>
      </c>
      <c r="S1691" t="s">
        <v>3788</v>
      </c>
      <c r="T1691" t="s">
        <v>3788</v>
      </c>
      <c r="W1691" t="s">
        <v>3788</v>
      </c>
      <c r="X1691" t="s">
        <v>5203</v>
      </c>
    </row>
    <row r="1692" spans="1:24" x14ac:dyDescent="0.25">
      <c r="A1692" t="s">
        <v>24</v>
      </c>
      <c r="B1692">
        <v>2407</v>
      </c>
      <c r="D1692" t="s">
        <v>4033</v>
      </c>
      <c r="E1692" t="s">
        <v>818</v>
      </c>
      <c r="F1692" t="s">
        <v>67</v>
      </c>
      <c r="I1692" t="s">
        <v>74</v>
      </c>
      <c r="J1692" t="s">
        <v>1215</v>
      </c>
      <c r="K1692" t="s">
        <v>5134</v>
      </c>
      <c r="L1692" t="s">
        <v>5135</v>
      </c>
      <c r="M1692" t="s">
        <v>5136</v>
      </c>
      <c r="O1692" t="s">
        <v>3004</v>
      </c>
      <c r="P1692" t="s">
        <v>5201</v>
      </c>
      <c r="Q1692">
        <v>40108</v>
      </c>
      <c r="R1692" s="2" t="s">
        <v>6137</v>
      </c>
      <c r="S1692" t="s">
        <v>5172</v>
      </c>
      <c r="T1692" t="s">
        <v>3788</v>
      </c>
      <c r="W1692" t="s">
        <v>3788</v>
      </c>
      <c r="X1692" t="s">
        <v>5204</v>
      </c>
    </row>
    <row r="1693" spans="1:24" x14ac:dyDescent="0.25">
      <c r="A1693" t="s">
        <v>24</v>
      </c>
      <c r="B1693">
        <v>2408</v>
      </c>
      <c r="D1693" t="s">
        <v>6139</v>
      </c>
      <c r="E1693" t="s">
        <v>919</v>
      </c>
      <c r="F1693" t="s">
        <v>5042</v>
      </c>
      <c r="G1693" t="s">
        <v>2389</v>
      </c>
      <c r="I1693" t="s">
        <v>74</v>
      </c>
      <c r="J1693" t="s">
        <v>1215</v>
      </c>
      <c r="K1693" t="s">
        <v>5134</v>
      </c>
      <c r="L1693" t="s">
        <v>5135</v>
      </c>
      <c r="M1693" t="s">
        <v>5136</v>
      </c>
      <c r="O1693" t="s">
        <v>3004</v>
      </c>
      <c r="P1693" t="s">
        <v>5201</v>
      </c>
      <c r="Q1693">
        <v>40108</v>
      </c>
      <c r="R1693" s="2" t="s">
        <v>6137</v>
      </c>
      <c r="S1693" t="s">
        <v>3788</v>
      </c>
      <c r="T1693" t="s">
        <v>3788</v>
      </c>
      <c r="W1693" t="s">
        <v>3788</v>
      </c>
      <c r="X1693" t="s">
        <v>5205</v>
      </c>
    </row>
    <row r="1694" spans="1:24" x14ac:dyDescent="0.25">
      <c r="A1694" t="s">
        <v>24</v>
      </c>
      <c r="B1694">
        <v>2409</v>
      </c>
      <c r="D1694" t="s">
        <v>4033</v>
      </c>
      <c r="E1694" t="s">
        <v>818</v>
      </c>
      <c r="F1694" t="s">
        <v>67</v>
      </c>
      <c r="I1694" t="s">
        <v>74</v>
      </c>
      <c r="J1694" t="s">
        <v>1215</v>
      </c>
      <c r="K1694" t="s">
        <v>5134</v>
      </c>
      <c r="L1694" t="s">
        <v>5135</v>
      </c>
      <c r="M1694" t="s">
        <v>5136</v>
      </c>
      <c r="O1694" t="s">
        <v>3004</v>
      </c>
      <c r="P1694" t="s">
        <v>5201</v>
      </c>
      <c r="Q1694">
        <v>40108</v>
      </c>
      <c r="R1694" s="2" t="s">
        <v>6137</v>
      </c>
      <c r="S1694" t="s">
        <v>5172</v>
      </c>
      <c r="T1694" t="s">
        <v>3788</v>
      </c>
      <c r="W1694" t="s">
        <v>3788</v>
      </c>
      <c r="X1694" t="s">
        <v>5205</v>
      </c>
    </row>
    <row r="1695" spans="1:24" x14ac:dyDescent="0.25">
      <c r="A1695" t="s">
        <v>24</v>
      </c>
      <c r="B1695">
        <v>2410</v>
      </c>
      <c r="D1695" t="s">
        <v>6140</v>
      </c>
      <c r="E1695" t="s">
        <v>919</v>
      </c>
      <c r="F1695" t="s">
        <v>5206</v>
      </c>
      <c r="G1695" t="s">
        <v>2389</v>
      </c>
      <c r="I1695" t="s">
        <v>74</v>
      </c>
      <c r="J1695" t="s">
        <v>1215</v>
      </c>
      <c r="K1695" t="s">
        <v>5134</v>
      </c>
      <c r="L1695" t="s">
        <v>5135</v>
      </c>
      <c r="M1695" t="s">
        <v>5136</v>
      </c>
      <c r="O1695" t="s">
        <v>5207</v>
      </c>
      <c r="P1695" t="s">
        <v>5201</v>
      </c>
      <c r="Q1695">
        <v>40108</v>
      </c>
      <c r="R1695" s="2" t="s">
        <v>6137</v>
      </c>
      <c r="S1695" t="s">
        <v>3788</v>
      </c>
      <c r="T1695" t="s">
        <v>3788</v>
      </c>
      <c r="W1695" t="s">
        <v>3788</v>
      </c>
      <c r="X1695" t="s">
        <v>5205</v>
      </c>
    </row>
    <row r="1696" spans="1:24" x14ac:dyDescent="0.25">
      <c r="A1696" t="s">
        <v>24</v>
      </c>
      <c r="B1696">
        <v>2411</v>
      </c>
      <c r="D1696" t="s">
        <v>4283</v>
      </c>
      <c r="E1696" t="s">
        <v>4284</v>
      </c>
      <c r="F1696" t="s">
        <v>3409</v>
      </c>
      <c r="G1696" t="s">
        <v>3410</v>
      </c>
      <c r="I1696" t="s">
        <v>74</v>
      </c>
      <c r="J1696" t="s">
        <v>1215</v>
      </c>
      <c r="K1696" t="s">
        <v>5134</v>
      </c>
      <c r="L1696" t="s">
        <v>5135</v>
      </c>
      <c r="M1696" t="s">
        <v>5136</v>
      </c>
      <c r="O1696" t="s">
        <v>4419</v>
      </c>
      <c r="P1696" t="s">
        <v>5208</v>
      </c>
      <c r="Q1696">
        <v>40109</v>
      </c>
      <c r="R1696" s="2" t="s">
        <v>6141</v>
      </c>
      <c r="S1696" t="s">
        <v>5172</v>
      </c>
      <c r="T1696" t="s">
        <v>3788</v>
      </c>
      <c r="W1696" t="s">
        <v>3788</v>
      </c>
      <c r="X1696" t="s">
        <v>5209</v>
      </c>
    </row>
    <row r="1697" spans="1:24" x14ac:dyDescent="0.25">
      <c r="A1697" t="s">
        <v>24</v>
      </c>
      <c r="B1697">
        <v>2412</v>
      </c>
      <c r="D1697" t="s">
        <v>1618</v>
      </c>
      <c r="E1697" t="s">
        <v>818</v>
      </c>
      <c r="F1697" t="s">
        <v>1619</v>
      </c>
      <c r="G1697" t="s">
        <v>5196</v>
      </c>
      <c r="I1697" t="s">
        <v>74</v>
      </c>
      <c r="J1697" t="s">
        <v>1215</v>
      </c>
      <c r="K1697" t="s">
        <v>5134</v>
      </c>
      <c r="L1697" t="s">
        <v>5135</v>
      </c>
      <c r="M1697" t="s">
        <v>5136</v>
      </c>
      <c r="O1697" t="s">
        <v>5180</v>
      </c>
      <c r="P1697" t="s">
        <v>5208</v>
      </c>
      <c r="Q1697">
        <v>40109</v>
      </c>
      <c r="R1697" s="2" t="s">
        <v>6141</v>
      </c>
      <c r="S1697" t="s">
        <v>5172</v>
      </c>
      <c r="T1697" t="s">
        <v>3020</v>
      </c>
      <c r="W1697" t="s">
        <v>3788</v>
      </c>
      <c r="X1697" t="s">
        <v>5210</v>
      </c>
    </row>
    <row r="1698" spans="1:24" x14ac:dyDescent="0.25">
      <c r="A1698" t="s">
        <v>24</v>
      </c>
      <c r="B1698">
        <v>2413</v>
      </c>
      <c r="D1698" t="s">
        <v>6136</v>
      </c>
      <c r="E1698" t="s">
        <v>1316</v>
      </c>
      <c r="F1698" t="s">
        <v>67</v>
      </c>
      <c r="I1698" t="s">
        <v>74</v>
      </c>
      <c r="J1698" t="s">
        <v>1215</v>
      </c>
      <c r="K1698" t="s">
        <v>5134</v>
      </c>
      <c r="L1698" t="s">
        <v>5135</v>
      </c>
      <c r="M1698" t="s">
        <v>5136</v>
      </c>
      <c r="O1698" t="s">
        <v>5180</v>
      </c>
      <c r="P1698" t="s">
        <v>5208</v>
      </c>
      <c r="Q1698">
        <v>40109</v>
      </c>
      <c r="R1698" s="2" t="s">
        <v>6141</v>
      </c>
      <c r="S1698" t="s">
        <v>5172</v>
      </c>
      <c r="T1698" t="s">
        <v>3788</v>
      </c>
      <c r="W1698" t="s">
        <v>3788</v>
      </c>
      <c r="X1698" t="s">
        <v>5211</v>
      </c>
    </row>
    <row r="1699" spans="1:24" x14ac:dyDescent="0.25">
      <c r="A1699" t="s">
        <v>24</v>
      </c>
      <c r="B1699">
        <v>2414</v>
      </c>
      <c r="D1699" t="s">
        <v>6142</v>
      </c>
      <c r="E1699" t="s">
        <v>5212</v>
      </c>
      <c r="F1699" t="s">
        <v>2793</v>
      </c>
      <c r="G1699" t="s">
        <v>3331</v>
      </c>
      <c r="I1699" t="s">
        <v>74</v>
      </c>
      <c r="J1699" t="s">
        <v>1215</v>
      </c>
      <c r="K1699" t="s">
        <v>5134</v>
      </c>
      <c r="L1699" t="s">
        <v>5135</v>
      </c>
      <c r="M1699" t="s">
        <v>5136</v>
      </c>
      <c r="O1699" t="s">
        <v>4309</v>
      </c>
      <c r="P1699" t="s">
        <v>5208</v>
      </c>
      <c r="Q1699">
        <v>40109</v>
      </c>
      <c r="R1699" s="2" t="s">
        <v>6141</v>
      </c>
      <c r="S1699" t="s">
        <v>5172</v>
      </c>
      <c r="T1699" t="s">
        <v>3788</v>
      </c>
      <c r="W1699" t="s">
        <v>3788</v>
      </c>
      <c r="X1699" t="s">
        <v>5213</v>
      </c>
    </row>
    <row r="1700" spans="1:24" x14ac:dyDescent="0.25">
      <c r="A1700" t="s">
        <v>24</v>
      </c>
      <c r="B1700">
        <v>2415</v>
      </c>
      <c r="D1700" t="s">
        <v>4592</v>
      </c>
      <c r="E1700" t="s">
        <v>3347</v>
      </c>
      <c r="F1700" t="s">
        <v>3344</v>
      </c>
      <c r="G1700" t="s">
        <v>4593</v>
      </c>
      <c r="I1700" t="s">
        <v>74</v>
      </c>
      <c r="J1700" t="s">
        <v>1215</v>
      </c>
      <c r="K1700" t="s">
        <v>5134</v>
      </c>
      <c r="L1700" t="s">
        <v>5135</v>
      </c>
      <c r="M1700" t="s">
        <v>5136</v>
      </c>
      <c r="O1700" t="s">
        <v>5214</v>
      </c>
      <c r="P1700" t="s">
        <v>5215</v>
      </c>
      <c r="Q1700">
        <v>40087</v>
      </c>
      <c r="R1700" s="2" t="s">
        <v>6143</v>
      </c>
      <c r="S1700" t="s">
        <v>3788</v>
      </c>
      <c r="T1700" t="s">
        <v>3788</v>
      </c>
      <c r="W1700" t="s">
        <v>3788</v>
      </c>
      <c r="X1700" t="s">
        <v>5216</v>
      </c>
    </row>
    <row r="1701" spans="1:24" x14ac:dyDescent="0.25">
      <c r="A1701" t="s">
        <v>24</v>
      </c>
      <c r="B1701">
        <v>2416</v>
      </c>
      <c r="D1701" t="s">
        <v>3413</v>
      </c>
      <c r="E1701" t="s">
        <v>3414</v>
      </c>
      <c r="F1701" t="s">
        <v>3415</v>
      </c>
      <c r="G1701" t="s">
        <v>3416</v>
      </c>
      <c r="I1701" t="s">
        <v>74</v>
      </c>
      <c r="J1701" t="s">
        <v>1215</v>
      </c>
      <c r="K1701" t="s">
        <v>5134</v>
      </c>
      <c r="L1701" t="s">
        <v>5135</v>
      </c>
      <c r="M1701" t="s">
        <v>5136</v>
      </c>
      <c r="O1701" t="s">
        <v>5217</v>
      </c>
      <c r="P1701" t="s">
        <v>5218</v>
      </c>
      <c r="Q1701">
        <v>40087</v>
      </c>
      <c r="R1701" s="2" t="s">
        <v>6143</v>
      </c>
      <c r="S1701" t="s">
        <v>3788</v>
      </c>
      <c r="T1701" t="s">
        <v>3788</v>
      </c>
      <c r="W1701" t="s">
        <v>3788</v>
      </c>
      <c r="X1701" t="s">
        <v>5219</v>
      </c>
    </row>
    <row r="1702" spans="1:24" x14ac:dyDescent="0.25">
      <c r="A1702" t="s">
        <v>24</v>
      </c>
      <c r="B1702">
        <v>2417</v>
      </c>
      <c r="D1702" t="s">
        <v>3355</v>
      </c>
      <c r="E1702" t="s">
        <v>3347</v>
      </c>
      <c r="F1702" t="s">
        <v>3356</v>
      </c>
      <c r="G1702" t="s">
        <v>3357</v>
      </c>
      <c r="I1702" t="s">
        <v>74</v>
      </c>
      <c r="J1702" t="s">
        <v>1215</v>
      </c>
      <c r="K1702" t="s">
        <v>5134</v>
      </c>
      <c r="L1702" t="s">
        <v>5135</v>
      </c>
      <c r="M1702" t="s">
        <v>5136</v>
      </c>
      <c r="O1702" t="s">
        <v>5217</v>
      </c>
      <c r="P1702" t="s">
        <v>5218</v>
      </c>
      <c r="Q1702">
        <v>40087</v>
      </c>
      <c r="R1702" s="2" t="s">
        <v>6143</v>
      </c>
      <c r="S1702" t="s">
        <v>3788</v>
      </c>
      <c r="T1702" t="s">
        <v>3788</v>
      </c>
      <c r="W1702" t="s">
        <v>3788</v>
      </c>
      <c r="X1702" t="s">
        <v>5220</v>
      </c>
    </row>
    <row r="1703" spans="1:24" x14ac:dyDescent="0.25">
      <c r="A1703" t="s">
        <v>24</v>
      </c>
      <c r="B1703">
        <v>2418</v>
      </c>
      <c r="D1703" t="s">
        <v>3242</v>
      </c>
      <c r="E1703" t="s">
        <v>818</v>
      </c>
      <c r="F1703" t="s">
        <v>3243</v>
      </c>
      <c r="G1703" t="s">
        <v>2389</v>
      </c>
      <c r="I1703" t="s">
        <v>74</v>
      </c>
      <c r="J1703" t="s">
        <v>1215</v>
      </c>
      <c r="K1703" t="s">
        <v>5134</v>
      </c>
      <c r="L1703" t="s">
        <v>5135</v>
      </c>
      <c r="M1703" t="s">
        <v>5136</v>
      </c>
      <c r="O1703" t="s">
        <v>5217</v>
      </c>
      <c r="P1703" t="s">
        <v>5218</v>
      </c>
      <c r="Q1703">
        <v>40087</v>
      </c>
      <c r="R1703" s="2" t="s">
        <v>6143</v>
      </c>
      <c r="S1703" t="s">
        <v>3788</v>
      </c>
      <c r="T1703" t="s">
        <v>3788</v>
      </c>
      <c r="W1703" t="s">
        <v>3788</v>
      </c>
      <c r="X1703" t="s">
        <v>5219</v>
      </c>
    </row>
    <row r="1704" spans="1:24" x14ac:dyDescent="0.25">
      <c r="A1704" t="s">
        <v>24</v>
      </c>
      <c r="B1704">
        <v>2419</v>
      </c>
      <c r="D1704" t="s">
        <v>6135</v>
      </c>
      <c r="E1704" t="s">
        <v>890</v>
      </c>
      <c r="F1704" t="s">
        <v>5179</v>
      </c>
      <c r="G1704" t="s">
        <v>2433</v>
      </c>
      <c r="I1704" t="s">
        <v>74</v>
      </c>
      <c r="J1704" t="s">
        <v>1215</v>
      </c>
      <c r="K1704" t="s">
        <v>5134</v>
      </c>
      <c r="L1704" t="s">
        <v>5135</v>
      </c>
      <c r="M1704" t="s">
        <v>5136</v>
      </c>
      <c r="O1704" t="s">
        <v>5217</v>
      </c>
      <c r="P1704" t="s">
        <v>5218</v>
      </c>
      <c r="Q1704">
        <v>40087</v>
      </c>
      <c r="R1704" s="2" t="s">
        <v>6143</v>
      </c>
      <c r="S1704" t="s">
        <v>3788</v>
      </c>
      <c r="T1704" t="s">
        <v>3788</v>
      </c>
      <c r="W1704" t="s">
        <v>3788</v>
      </c>
      <c r="X1704" t="s">
        <v>5221</v>
      </c>
    </row>
    <row r="1705" spans="1:24" x14ac:dyDescent="0.25">
      <c r="A1705" t="s">
        <v>24</v>
      </c>
      <c r="B1705">
        <v>2420</v>
      </c>
      <c r="D1705" t="s">
        <v>4592</v>
      </c>
      <c r="E1705" t="s">
        <v>3347</v>
      </c>
      <c r="F1705" t="s">
        <v>3344</v>
      </c>
      <c r="G1705" t="s">
        <v>4593</v>
      </c>
      <c r="I1705" t="s">
        <v>74</v>
      </c>
      <c r="J1705" t="s">
        <v>1215</v>
      </c>
      <c r="K1705" t="s">
        <v>5134</v>
      </c>
      <c r="L1705" t="s">
        <v>5135</v>
      </c>
      <c r="M1705" t="s">
        <v>5136</v>
      </c>
      <c r="O1705" t="s">
        <v>5217</v>
      </c>
      <c r="P1705" t="s">
        <v>5222</v>
      </c>
      <c r="Q1705">
        <v>40086</v>
      </c>
      <c r="R1705" s="2" t="s">
        <v>6144</v>
      </c>
      <c r="S1705" t="s">
        <v>3788</v>
      </c>
      <c r="T1705" t="s">
        <v>3788</v>
      </c>
      <c r="W1705" t="s">
        <v>3788</v>
      </c>
      <c r="X1705" t="s">
        <v>5223</v>
      </c>
    </row>
    <row r="1706" spans="1:24" x14ac:dyDescent="0.25">
      <c r="A1706" t="s">
        <v>24</v>
      </c>
      <c r="B1706">
        <v>2421</v>
      </c>
      <c r="D1706" t="s">
        <v>6135</v>
      </c>
      <c r="E1706" t="s">
        <v>890</v>
      </c>
      <c r="F1706" t="s">
        <v>5179</v>
      </c>
      <c r="G1706" t="s">
        <v>2433</v>
      </c>
      <c r="I1706" t="s">
        <v>74</v>
      </c>
      <c r="J1706" t="s">
        <v>1215</v>
      </c>
      <c r="K1706" t="s">
        <v>5134</v>
      </c>
      <c r="L1706" t="s">
        <v>5135</v>
      </c>
      <c r="M1706" t="s">
        <v>5136</v>
      </c>
      <c r="O1706" t="s">
        <v>5217</v>
      </c>
      <c r="P1706" t="s">
        <v>5222</v>
      </c>
      <c r="Q1706">
        <v>40086</v>
      </c>
      <c r="R1706" s="2" t="s">
        <v>6144</v>
      </c>
      <c r="S1706" t="s">
        <v>5172</v>
      </c>
      <c r="T1706" t="s">
        <v>3788</v>
      </c>
      <c r="W1706" t="s">
        <v>3788</v>
      </c>
      <c r="X1706" t="s">
        <v>5224</v>
      </c>
    </row>
    <row r="1707" spans="1:24" x14ac:dyDescent="0.25">
      <c r="A1707" t="s">
        <v>24</v>
      </c>
      <c r="B1707">
        <v>2422</v>
      </c>
      <c r="D1707" t="s">
        <v>6135</v>
      </c>
      <c r="E1707" t="s">
        <v>890</v>
      </c>
      <c r="F1707" t="s">
        <v>5179</v>
      </c>
      <c r="G1707" t="s">
        <v>2433</v>
      </c>
      <c r="I1707" t="s">
        <v>74</v>
      </c>
      <c r="J1707" t="s">
        <v>1215</v>
      </c>
      <c r="K1707" t="s">
        <v>5134</v>
      </c>
      <c r="L1707" t="s">
        <v>5135</v>
      </c>
      <c r="M1707" t="s">
        <v>5136</v>
      </c>
      <c r="O1707" t="s">
        <v>5185</v>
      </c>
      <c r="P1707" t="s">
        <v>5222</v>
      </c>
      <c r="Q1707">
        <v>40086</v>
      </c>
      <c r="R1707" s="2" t="s">
        <v>6144</v>
      </c>
      <c r="S1707" t="s">
        <v>3788</v>
      </c>
      <c r="T1707" t="s">
        <v>3788</v>
      </c>
      <c r="W1707" t="s">
        <v>3788</v>
      </c>
      <c r="X1707" t="s">
        <v>5225</v>
      </c>
    </row>
    <row r="1708" spans="1:24" x14ac:dyDescent="0.25">
      <c r="A1708" t="s">
        <v>24</v>
      </c>
      <c r="B1708">
        <v>2423</v>
      </c>
      <c r="D1708" t="s">
        <v>6145</v>
      </c>
      <c r="E1708" t="s">
        <v>818</v>
      </c>
      <c r="F1708" t="s">
        <v>5226</v>
      </c>
      <c r="G1708" t="s">
        <v>831</v>
      </c>
      <c r="I1708" t="s">
        <v>74</v>
      </c>
      <c r="J1708" t="s">
        <v>1215</v>
      </c>
      <c r="K1708" t="s">
        <v>5134</v>
      </c>
      <c r="L1708" t="s">
        <v>5135</v>
      </c>
      <c r="M1708" t="s">
        <v>5136</v>
      </c>
      <c r="O1708" t="s">
        <v>5227</v>
      </c>
      <c r="P1708" t="s">
        <v>5228</v>
      </c>
      <c r="Q1708">
        <v>40087</v>
      </c>
      <c r="R1708" s="2" t="s">
        <v>6143</v>
      </c>
      <c r="S1708" t="s">
        <v>5172</v>
      </c>
      <c r="T1708" t="s">
        <v>3788</v>
      </c>
      <c r="W1708" t="s">
        <v>3788</v>
      </c>
      <c r="X1708" t="s">
        <v>5229</v>
      </c>
    </row>
    <row r="1709" spans="1:24" x14ac:dyDescent="0.25">
      <c r="A1709" t="s">
        <v>24</v>
      </c>
      <c r="B1709">
        <v>2424</v>
      </c>
      <c r="D1709" t="s">
        <v>6146</v>
      </c>
      <c r="E1709" t="s">
        <v>1792</v>
      </c>
      <c r="F1709" t="s">
        <v>1112</v>
      </c>
      <c r="G1709" t="s">
        <v>5230</v>
      </c>
      <c r="I1709" t="s">
        <v>74</v>
      </c>
      <c r="J1709" t="s">
        <v>1215</v>
      </c>
      <c r="K1709" t="s">
        <v>5134</v>
      </c>
      <c r="L1709" t="s">
        <v>5135</v>
      </c>
      <c r="M1709" t="s">
        <v>5136</v>
      </c>
      <c r="O1709" t="s">
        <v>3004</v>
      </c>
      <c r="P1709" t="s">
        <v>5228</v>
      </c>
      <c r="Q1709">
        <v>40087</v>
      </c>
      <c r="R1709" s="2" t="s">
        <v>6143</v>
      </c>
      <c r="S1709" t="s">
        <v>5172</v>
      </c>
      <c r="T1709" t="s">
        <v>3788</v>
      </c>
      <c r="W1709" t="s">
        <v>3788</v>
      </c>
      <c r="X1709" t="s">
        <v>5231</v>
      </c>
    </row>
    <row r="1710" spans="1:24" x14ac:dyDescent="0.25">
      <c r="A1710" t="s">
        <v>24</v>
      </c>
      <c r="B1710">
        <v>2425</v>
      </c>
      <c r="D1710" t="s">
        <v>6146</v>
      </c>
      <c r="E1710" t="s">
        <v>1792</v>
      </c>
      <c r="F1710" t="s">
        <v>1112</v>
      </c>
      <c r="G1710" t="s">
        <v>5230</v>
      </c>
      <c r="I1710" t="s">
        <v>74</v>
      </c>
      <c r="J1710" t="s">
        <v>1215</v>
      </c>
      <c r="K1710" t="s">
        <v>5134</v>
      </c>
      <c r="L1710" t="s">
        <v>5135</v>
      </c>
      <c r="M1710" t="s">
        <v>5136</v>
      </c>
      <c r="O1710" t="s">
        <v>5227</v>
      </c>
      <c r="P1710" t="s">
        <v>5228</v>
      </c>
      <c r="Q1710">
        <v>40087</v>
      </c>
      <c r="R1710" s="2" t="s">
        <v>6143</v>
      </c>
      <c r="S1710" t="s">
        <v>3788</v>
      </c>
      <c r="T1710" t="s">
        <v>3788</v>
      </c>
      <c r="W1710" t="s">
        <v>3788</v>
      </c>
      <c r="X1710" t="s">
        <v>5232</v>
      </c>
    </row>
    <row r="1711" spans="1:24" x14ac:dyDescent="0.25">
      <c r="A1711" t="s">
        <v>24</v>
      </c>
      <c r="B1711">
        <v>2426</v>
      </c>
      <c r="D1711" t="s">
        <v>4426</v>
      </c>
      <c r="E1711" t="s">
        <v>818</v>
      </c>
      <c r="F1711" t="s">
        <v>4427</v>
      </c>
      <c r="G1711" t="s">
        <v>4428</v>
      </c>
      <c r="I1711" t="s">
        <v>74</v>
      </c>
      <c r="J1711" t="s">
        <v>1215</v>
      </c>
      <c r="K1711" t="s">
        <v>5134</v>
      </c>
      <c r="L1711" t="s">
        <v>5135</v>
      </c>
      <c r="M1711" t="s">
        <v>5136</v>
      </c>
      <c r="O1711" t="s">
        <v>5233</v>
      </c>
      <c r="P1711" t="s">
        <v>5228</v>
      </c>
      <c r="Q1711">
        <v>40087</v>
      </c>
      <c r="R1711" s="2" t="s">
        <v>6143</v>
      </c>
      <c r="S1711" t="s">
        <v>5172</v>
      </c>
      <c r="T1711" t="s">
        <v>3788</v>
      </c>
      <c r="W1711" t="s">
        <v>3788</v>
      </c>
      <c r="X1711" t="s">
        <v>5234</v>
      </c>
    </row>
    <row r="1712" spans="1:24" x14ac:dyDescent="0.25">
      <c r="A1712" t="s">
        <v>24</v>
      </c>
      <c r="B1712">
        <v>2427</v>
      </c>
      <c r="D1712" t="s">
        <v>4511</v>
      </c>
      <c r="E1712" t="s">
        <v>1152</v>
      </c>
      <c r="F1712" t="s">
        <v>67</v>
      </c>
      <c r="I1712" t="s">
        <v>74</v>
      </c>
      <c r="J1712" t="s">
        <v>1215</v>
      </c>
      <c r="K1712" t="s">
        <v>5134</v>
      </c>
      <c r="L1712" t="s">
        <v>5135</v>
      </c>
      <c r="M1712" t="s">
        <v>5136</v>
      </c>
      <c r="O1712" t="s">
        <v>5217</v>
      </c>
      <c r="P1712" t="s">
        <v>5218</v>
      </c>
      <c r="Q1712">
        <v>40087</v>
      </c>
      <c r="R1712" s="2" t="s">
        <v>6143</v>
      </c>
      <c r="S1712" t="s">
        <v>5172</v>
      </c>
      <c r="T1712" t="s">
        <v>3788</v>
      </c>
      <c r="W1712" t="s">
        <v>3788</v>
      </c>
      <c r="X1712" t="s">
        <v>5235</v>
      </c>
    </row>
    <row r="1713" spans="1:24" x14ac:dyDescent="0.25">
      <c r="A1713" t="s">
        <v>24</v>
      </c>
      <c r="B1713">
        <v>2428</v>
      </c>
      <c r="D1713" t="s">
        <v>6147</v>
      </c>
      <c r="E1713" t="s">
        <v>5236</v>
      </c>
      <c r="F1713" t="s">
        <v>5237</v>
      </c>
      <c r="G1713" t="s">
        <v>5238</v>
      </c>
      <c r="I1713" t="s">
        <v>74</v>
      </c>
      <c r="J1713" t="s">
        <v>1215</v>
      </c>
      <c r="K1713" t="s">
        <v>5134</v>
      </c>
      <c r="L1713" t="s">
        <v>5135</v>
      </c>
      <c r="M1713" t="s">
        <v>5136</v>
      </c>
      <c r="O1713" t="s">
        <v>2393</v>
      </c>
      <c r="P1713" t="s">
        <v>5239</v>
      </c>
      <c r="Q1713">
        <v>39980</v>
      </c>
      <c r="R1713" s="2" t="s">
        <v>6123</v>
      </c>
      <c r="S1713" t="s">
        <v>3788</v>
      </c>
      <c r="T1713" t="s">
        <v>3788</v>
      </c>
      <c r="W1713" t="s">
        <v>3788</v>
      </c>
      <c r="X1713" t="s">
        <v>5240</v>
      </c>
    </row>
    <row r="1714" spans="1:24" x14ac:dyDescent="0.25">
      <c r="A1714" t="s">
        <v>24</v>
      </c>
      <c r="B1714">
        <v>2429</v>
      </c>
      <c r="D1714" t="s">
        <v>6148</v>
      </c>
      <c r="E1714" t="s">
        <v>1152</v>
      </c>
      <c r="F1714" t="s">
        <v>5241</v>
      </c>
      <c r="G1714" t="s">
        <v>831</v>
      </c>
      <c r="I1714" t="s">
        <v>74</v>
      </c>
      <c r="J1714" t="s">
        <v>1215</v>
      </c>
      <c r="K1714" t="s">
        <v>5134</v>
      </c>
      <c r="L1714" t="s">
        <v>5135</v>
      </c>
      <c r="M1714" t="s">
        <v>5242</v>
      </c>
      <c r="O1714" t="s">
        <v>5217</v>
      </c>
      <c r="Q1714">
        <v>40091</v>
      </c>
      <c r="R1714" s="2" t="s">
        <v>6134</v>
      </c>
      <c r="S1714" t="s">
        <v>3788</v>
      </c>
      <c r="T1714" t="s">
        <v>3788</v>
      </c>
      <c r="W1714" t="s">
        <v>3788</v>
      </c>
      <c r="X1714" t="s">
        <v>5243</v>
      </c>
    </row>
    <row r="1715" spans="1:24" x14ac:dyDescent="0.25">
      <c r="A1715" t="s">
        <v>24</v>
      </c>
      <c r="B1715">
        <v>2430</v>
      </c>
      <c r="D1715" t="s">
        <v>6149</v>
      </c>
      <c r="E1715" t="s">
        <v>814</v>
      </c>
      <c r="F1715" t="s">
        <v>815</v>
      </c>
      <c r="G1715" t="s">
        <v>5244</v>
      </c>
      <c r="I1715" t="s">
        <v>74</v>
      </c>
      <c r="J1715" t="s">
        <v>1242</v>
      </c>
      <c r="K1715" t="s">
        <v>2486</v>
      </c>
      <c r="L1715" t="s">
        <v>5245</v>
      </c>
      <c r="O1715" t="s">
        <v>3859</v>
      </c>
      <c r="Q1715">
        <v>40605</v>
      </c>
      <c r="R1715" s="2" t="s">
        <v>6150</v>
      </c>
      <c r="S1715" t="s">
        <v>5246</v>
      </c>
      <c r="T1715" t="s">
        <v>3788</v>
      </c>
      <c r="W1715" t="s">
        <v>3788</v>
      </c>
    </row>
    <row r="1716" spans="1:24" x14ac:dyDescent="0.25">
      <c r="A1716" t="s">
        <v>24</v>
      </c>
      <c r="B1716">
        <v>2431</v>
      </c>
      <c r="D1716" t="s">
        <v>6151</v>
      </c>
      <c r="E1716" t="s">
        <v>5247</v>
      </c>
      <c r="F1716" t="s">
        <v>5248</v>
      </c>
      <c r="G1716" t="s">
        <v>5249</v>
      </c>
      <c r="I1716" t="s">
        <v>74</v>
      </c>
      <c r="J1716" t="s">
        <v>1242</v>
      </c>
      <c r="K1716" t="s">
        <v>2002</v>
      </c>
      <c r="L1716" t="s">
        <v>5250</v>
      </c>
      <c r="M1716" t="s">
        <v>5251</v>
      </c>
      <c r="N1716" t="s">
        <v>5252</v>
      </c>
      <c r="O1716" t="s">
        <v>1819</v>
      </c>
      <c r="P1716" t="s">
        <v>5253</v>
      </c>
      <c r="Q1716">
        <v>40564</v>
      </c>
      <c r="R1716" s="2" t="s">
        <v>6125</v>
      </c>
      <c r="S1716" t="s">
        <v>5254</v>
      </c>
      <c r="T1716" t="s">
        <v>3788</v>
      </c>
      <c r="W1716" t="s">
        <v>3788</v>
      </c>
    </row>
    <row r="1717" spans="1:24" x14ac:dyDescent="0.25">
      <c r="A1717" t="s">
        <v>24</v>
      </c>
      <c r="B1717">
        <v>2432</v>
      </c>
      <c r="D1717" t="s">
        <v>842</v>
      </c>
      <c r="E1717" t="s">
        <v>818</v>
      </c>
      <c r="F1717" t="s">
        <v>1853</v>
      </c>
      <c r="G1717" t="s">
        <v>3502</v>
      </c>
      <c r="I1717" t="s">
        <v>74</v>
      </c>
      <c r="J1717" t="s">
        <v>1242</v>
      </c>
      <c r="K1717" t="s">
        <v>2002</v>
      </c>
      <c r="L1717" t="s">
        <v>5250</v>
      </c>
      <c r="M1717" t="s">
        <v>5251</v>
      </c>
      <c r="N1717" t="s">
        <v>5252</v>
      </c>
      <c r="O1717" t="s">
        <v>1819</v>
      </c>
      <c r="P1717" t="s">
        <v>5253</v>
      </c>
      <c r="Q1717">
        <v>40564</v>
      </c>
      <c r="R1717" s="2" t="s">
        <v>6125</v>
      </c>
      <c r="S1717" t="s">
        <v>5254</v>
      </c>
      <c r="T1717" t="s">
        <v>3788</v>
      </c>
      <c r="W1717" t="s">
        <v>3788</v>
      </c>
    </row>
    <row r="1718" spans="1:24" x14ac:dyDescent="0.25">
      <c r="A1718" t="s">
        <v>24</v>
      </c>
      <c r="B1718">
        <v>2433</v>
      </c>
      <c r="D1718" t="s">
        <v>3286</v>
      </c>
      <c r="E1718" t="s">
        <v>3287</v>
      </c>
      <c r="F1718" t="s">
        <v>3288</v>
      </c>
      <c r="G1718" t="s">
        <v>3289</v>
      </c>
      <c r="I1718" t="s">
        <v>74</v>
      </c>
      <c r="J1718" t="s">
        <v>1242</v>
      </c>
      <c r="K1718" t="s">
        <v>2002</v>
      </c>
      <c r="L1718" t="s">
        <v>5255</v>
      </c>
      <c r="M1718" t="s">
        <v>5256</v>
      </c>
      <c r="N1718" t="s">
        <v>5257</v>
      </c>
      <c r="O1718" t="s">
        <v>912</v>
      </c>
      <c r="P1718" t="s">
        <v>5258</v>
      </c>
      <c r="Q1718">
        <v>40565</v>
      </c>
      <c r="R1718" s="2" t="s">
        <v>6152</v>
      </c>
      <c r="S1718" t="s">
        <v>2519</v>
      </c>
      <c r="T1718" t="s">
        <v>3788</v>
      </c>
      <c r="W1718" t="s">
        <v>3788</v>
      </c>
    </row>
    <row r="1719" spans="1:24" x14ac:dyDescent="0.25">
      <c r="A1719" t="s">
        <v>24</v>
      </c>
      <c r="B1719">
        <v>2434</v>
      </c>
      <c r="D1719" t="s">
        <v>3309</v>
      </c>
      <c r="E1719" t="s">
        <v>2648</v>
      </c>
      <c r="F1719" t="s">
        <v>2649</v>
      </c>
      <c r="G1719" t="s">
        <v>89</v>
      </c>
      <c r="I1719" t="s">
        <v>74</v>
      </c>
      <c r="J1719" t="s">
        <v>1242</v>
      </c>
      <c r="K1719" t="s">
        <v>2002</v>
      </c>
      <c r="L1719" t="s">
        <v>5255</v>
      </c>
      <c r="M1719" t="s">
        <v>5256</v>
      </c>
      <c r="N1719" t="s">
        <v>5257</v>
      </c>
      <c r="O1719" t="s">
        <v>912</v>
      </c>
      <c r="P1719" t="s">
        <v>5258</v>
      </c>
      <c r="Q1719">
        <v>40565</v>
      </c>
      <c r="R1719" s="2" t="s">
        <v>6152</v>
      </c>
      <c r="S1719" t="s">
        <v>2519</v>
      </c>
      <c r="T1719" t="s">
        <v>3788</v>
      </c>
      <c r="W1719" t="s">
        <v>3788</v>
      </c>
      <c r="X1719" t="s">
        <v>5259</v>
      </c>
    </row>
    <row r="1720" spans="1:24" x14ac:dyDescent="0.25">
      <c r="A1720" t="s">
        <v>24</v>
      </c>
      <c r="B1720">
        <v>2435</v>
      </c>
      <c r="D1720" t="s">
        <v>4511</v>
      </c>
      <c r="E1720" t="s">
        <v>1152</v>
      </c>
      <c r="F1720" t="s">
        <v>67</v>
      </c>
      <c r="I1720" t="s">
        <v>4314</v>
      </c>
      <c r="J1720" t="s">
        <v>5260</v>
      </c>
      <c r="M1720" t="s">
        <v>5261</v>
      </c>
      <c r="N1720" t="s">
        <v>5262</v>
      </c>
      <c r="O1720" t="s">
        <v>5263</v>
      </c>
      <c r="Q1720" t="s">
        <v>5264</v>
      </c>
      <c r="R1720" t="s">
        <v>5264</v>
      </c>
      <c r="S1720" t="s">
        <v>5265</v>
      </c>
      <c r="T1720" t="s">
        <v>3788</v>
      </c>
      <c r="W1720" t="s">
        <v>3788</v>
      </c>
    </row>
    <row r="1721" spans="1:24" x14ac:dyDescent="0.25">
      <c r="A1721" t="s">
        <v>24</v>
      </c>
      <c r="B1721">
        <v>2436</v>
      </c>
      <c r="D1721" t="s">
        <v>4511</v>
      </c>
      <c r="E1721" t="s">
        <v>1152</v>
      </c>
      <c r="F1721" t="s">
        <v>67</v>
      </c>
      <c r="I1721" t="s">
        <v>4314</v>
      </c>
      <c r="J1721" t="s">
        <v>5260</v>
      </c>
      <c r="M1721" t="s">
        <v>5266</v>
      </c>
      <c r="N1721" t="s">
        <v>5267</v>
      </c>
      <c r="O1721" t="s">
        <v>4574</v>
      </c>
      <c r="Q1721" t="s">
        <v>5264</v>
      </c>
      <c r="R1721" t="s">
        <v>5264</v>
      </c>
      <c r="S1721" t="s">
        <v>5265</v>
      </c>
      <c r="T1721" t="s">
        <v>3788</v>
      </c>
      <c r="W1721" t="s">
        <v>3788</v>
      </c>
    </row>
    <row r="1722" spans="1:24" x14ac:dyDescent="0.25">
      <c r="A1722" t="s">
        <v>24</v>
      </c>
      <c r="B1722">
        <v>2437</v>
      </c>
      <c r="D1722" t="s">
        <v>6153</v>
      </c>
      <c r="E1722" t="s">
        <v>818</v>
      </c>
      <c r="F1722" t="s">
        <v>5268</v>
      </c>
      <c r="G1722" t="s">
        <v>5269</v>
      </c>
      <c r="I1722" t="s">
        <v>199</v>
      </c>
      <c r="J1722" t="s">
        <v>1909</v>
      </c>
      <c r="K1722" t="s">
        <v>4655</v>
      </c>
      <c r="L1722" t="s">
        <v>4656</v>
      </c>
      <c r="M1722" t="s">
        <v>5270</v>
      </c>
      <c r="N1722" t="s">
        <v>1617</v>
      </c>
      <c r="O1722" t="s">
        <v>1259</v>
      </c>
      <c r="P1722" t="s">
        <v>5271</v>
      </c>
      <c r="Q1722">
        <v>41572</v>
      </c>
      <c r="R1722" s="2" t="s">
        <v>6154</v>
      </c>
      <c r="S1722" t="s">
        <v>1187</v>
      </c>
      <c r="T1722" t="s">
        <v>1188</v>
      </c>
      <c r="W1722" t="s">
        <v>1188</v>
      </c>
    </row>
    <row r="1723" spans="1:24" x14ac:dyDescent="0.25">
      <c r="A1723" t="s">
        <v>24</v>
      </c>
      <c r="B1723">
        <v>2438</v>
      </c>
      <c r="D1723" t="s">
        <v>3242</v>
      </c>
      <c r="E1723" t="s">
        <v>818</v>
      </c>
      <c r="F1723" t="s">
        <v>3243</v>
      </c>
      <c r="G1723" t="s">
        <v>2389</v>
      </c>
      <c r="I1723" t="s">
        <v>199</v>
      </c>
      <c r="J1723" t="s">
        <v>1909</v>
      </c>
      <c r="K1723" t="s">
        <v>4655</v>
      </c>
      <c r="L1723" t="s">
        <v>4656</v>
      </c>
      <c r="M1723" t="s">
        <v>5272</v>
      </c>
      <c r="N1723" t="s">
        <v>1990</v>
      </c>
      <c r="O1723" t="s">
        <v>912</v>
      </c>
      <c r="P1723" t="s">
        <v>5273</v>
      </c>
      <c r="Q1723">
        <v>41572</v>
      </c>
      <c r="R1723" s="2" t="s">
        <v>6154</v>
      </c>
      <c r="S1723" t="s">
        <v>1187</v>
      </c>
      <c r="T1723" t="s">
        <v>1188</v>
      </c>
      <c r="W1723" t="s">
        <v>1188</v>
      </c>
    </row>
    <row r="1724" spans="1:24" x14ac:dyDescent="0.25">
      <c r="A1724" t="s">
        <v>24</v>
      </c>
      <c r="B1724">
        <v>2439</v>
      </c>
      <c r="D1724" t="s">
        <v>6155</v>
      </c>
      <c r="E1724" t="s">
        <v>232</v>
      </c>
      <c r="F1724" t="s">
        <v>1981</v>
      </c>
      <c r="G1724" t="s">
        <v>5274</v>
      </c>
      <c r="I1724" t="s">
        <v>934</v>
      </c>
      <c r="J1724" t="s">
        <v>1679</v>
      </c>
      <c r="K1724" t="s">
        <v>5275</v>
      </c>
      <c r="L1724" t="s">
        <v>5276</v>
      </c>
      <c r="M1724" t="s">
        <v>5277</v>
      </c>
      <c r="N1724" t="s">
        <v>2510</v>
      </c>
      <c r="O1724" t="s">
        <v>5278</v>
      </c>
      <c r="P1724" t="s">
        <v>5279</v>
      </c>
      <c r="Q1724">
        <v>41443</v>
      </c>
      <c r="R1724" s="2" t="s">
        <v>6156</v>
      </c>
      <c r="S1724" t="s">
        <v>5280</v>
      </c>
      <c r="T1724" t="s">
        <v>1188</v>
      </c>
      <c r="W1724" t="s">
        <v>1188</v>
      </c>
      <c r="X1724" t="s">
        <v>5281</v>
      </c>
    </row>
    <row r="1725" spans="1:24" x14ac:dyDescent="0.25">
      <c r="A1725" t="s">
        <v>3591</v>
      </c>
      <c r="B1725">
        <v>2440</v>
      </c>
      <c r="D1725" t="s">
        <v>5282</v>
      </c>
      <c r="E1725" t="s">
        <v>3625</v>
      </c>
      <c r="F1725" t="s">
        <v>3626</v>
      </c>
      <c r="G1725" t="s">
        <v>5283</v>
      </c>
      <c r="I1725" t="s">
        <v>74</v>
      </c>
      <c r="L1725" t="s">
        <v>5284</v>
      </c>
      <c r="M1725" t="s">
        <v>5285</v>
      </c>
      <c r="N1725" t="s">
        <v>3622</v>
      </c>
      <c r="O1725" t="s">
        <v>6157</v>
      </c>
      <c r="P1725" t="s">
        <v>3623</v>
      </c>
      <c r="Q1725">
        <v>41525</v>
      </c>
      <c r="R1725" s="2" t="s">
        <v>6158</v>
      </c>
      <c r="S1725" t="s">
        <v>3598</v>
      </c>
      <c r="T1725" t="s">
        <v>5062</v>
      </c>
      <c r="W1725" t="s">
        <v>5063</v>
      </c>
    </row>
    <row r="1726" spans="1:24" x14ac:dyDescent="0.25">
      <c r="A1726" t="s">
        <v>3591</v>
      </c>
      <c r="B1726">
        <v>2441</v>
      </c>
      <c r="D1726" t="s">
        <v>5287</v>
      </c>
      <c r="E1726" t="s">
        <v>3625</v>
      </c>
      <c r="F1726" t="s">
        <v>3648</v>
      </c>
      <c r="G1726" t="s">
        <v>5288</v>
      </c>
      <c r="I1726" t="s">
        <v>74</v>
      </c>
      <c r="L1726" t="s">
        <v>5284</v>
      </c>
      <c r="M1726" t="s">
        <v>5285</v>
      </c>
      <c r="N1726" t="s">
        <v>3622</v>
      </c>
      <c r="O1726" t="s">
        <v>6157</v>
      </c>
      <c r="P1726" t="s">
        <v>3623</v>
      </c>
      <c r="Q1726">
        <v>41525</v>
      </c>
      <c r="R1726" s="2" t="s">
        <v>6158</v>
      </c>
      <c r="S1726" t="s">
        <v>3598</v>
      </c>
      <c r="T1726" t="s">
        <v>5062</v>
      </c>
      <c r="W1726" t="s">
        <v>5063</v>
      </c>
    </row>
    <row r="1727" spans="1:24" x14ac:dyDescent="0.25">
      <c r="A1727" t="s">
        <v>24</v>
      </c>
      <c r="B1727">
        <v>2442</v>
      </c>
      <c r="D1727" t="s">
        <v>5289</v>
      </c>
      <c r="E1727" t="s">
        <v>1786</v>
      </c>
      <c r="F1727" t="s">
        <v>5290</v>
      </c>
      <c r="G1727" t="s">
        <v>5291</v>
      </c>
      <c r="I1727" t="s">
        <v>934</v>
      </c>
      <c r="J1727" t="s">
        <v>1679</v>
      </c>
      <c r="K1727" t="s">
        <v>5275</v>
      </c>
      <c r="L1727" t="s">
        <v>5292</v>
      </c>
      <c r="M1727" t="s">
        <v>5293</v>
      </c>
      <c r="N1727" t="s">
        <v>5294</v>
      </c>
      <c r="O1727" t="s">
        <v>1259</v>
      </c>
      <c r="P1727" t="s">
        <v>5295</v>
      </c>
      <c r="Q1727">
        <v>41447</v>
      </c>
      <c r="R1727" s="2" t="s">
        <v>6159</v>
      </c>
      <c r="S1727" t="s">
        <v>5280</v>
      </c>
      <c r="T1727" t="s">
        <v>1188</v>
      </c>
      <c r="W1727" t="s">
        <v>1188</v>
      </c>
    </row>
    <row r="1728" spans="1:24" x14ac:dyDescent="0.25">
      <c r="A1728" t="s">
        <v>24</v>
      </c>
      <c r="B1728">
        <v>2443</v>
      </c>
      <c r="D1728" t="s">
        <v>5296</v>
      </c>
      <c r="E1728" t="s">
        <v>818</v>
      </c>
      <c r="F1728" t="s">
        <v>5297</v>
      </c>
      <c r="G1728" t="s">
        <v>4628</v>
      </c>
      <c r="I1728" t="s">
        <v>934</v>
      </c>
      <c r="J1728" t="s">
        <v>1679</v>
      </c>
      <c r="K1728" t="s">
        <v>5275</v>
      </c>
      <c r="L1728" t="s">
        <v>5292</v>
      </c>
      <c r="M1728" t="s">
        <v>5298</v>
      </c>
      <c r="N1728" t="s">
        <v>5294</v>
      </c>
      <c r="O1728" t="s">
        <v>1117</v>
      </c>
      <c r="P1728" t="s">
        <v>5295</v>
      </c>
      <c r="Q1728">
        <v>41447</v>
      </c>
      <c r="R1728" s="2" t="s">
        <v>6159</v>
      </c>
      <c r="S1728" t="s">
        <v>5280</v>
      </c>
      <c r="T1728" t="s">
        <v>1188</v>
      </c>
      <c r="W1728" t="s">
        <v>1188</v>
      </c>
      <c r="X1728" t="s">
        <v>5299</v>
      </c>
    </row>
    <row r="1729" spans="1:23" x14ac:dyDescent="0.25">
      <c r="A1729" t="s">
        <v>24</v>
      </c>
      <c r="B1729">
        <v>2444</v>
      </c>
      <c r="D1729" t="s">
        <v>1701</v>
      </c>
      <c r="E1729" t="s">
        <v>818</v>
      </c>
      <c r="F1729" t="s">
        <v>1702</v>
      </c>
      <c r="G1729" t="s">
        <v>5300</v>
      </c>
      <c r="I1729" t="s">
        <v>934</v>
      </c>
      <c r="J1729" t="s">
        <v>1679</v>
      </c>
      <c r="K1729" t="s">
        <v>5275</v>
      </c>
      <c r="L1729" t="s">
        <v>5292</v>
      </c>
      <c r="M1729" t="s">
        <v>5298</v>
      </c>
      <c r="N1729" t="s">
        <v>5294</v>
      </c>
      <c r="O1729" t="s">
        <v>1117</v>
      </c>
      <c r="P1729" t="s">
        <v>5295</v>
      </c>
      <c r="Q1729">
        <v>41447</v>
      </c>
      <c r="R1729" s="2" t="s">
        <v>6159</v>
      </c>
      <c r="S1729" t="s">
        <v>5280</v>
      </c>
      <c r="T1729" t="s">
        <v>1188</v>
      </c>
      <c r="W1729" t="s">
        <v>1188</v>
      </c>
    </row>
    <row r="1730" spans="1:23" x14ac:dyDescent="0.25">
      <c r="A1730" t="s">
        <v>24</v>
      </c>
      <c r="B1730">
        <v>2445</v>
      </c>
      <c r="D1730" t="s">
        <v>5301</v>
      </c>
      <c r="E1730" t="s">
        <v>984</v>
      </c>
      <c r="F1730" t="s">
        <v>5302</v>
      </c>
      <c r="G1730" t="s">
        <v>5303</v>
      </c>
      <c r="I1730" t="s">
        <v>74</v>
      </c>
      <c r="J1730" t="s">
        <v>1279</v>
      </c>
      <c r="K1730" t="s">
        <v>1668</v>
      </c>
      <c r="M1730" t="s">
        <v>5304</v>
      </c>
      <c r="N1730" t="s">
        <v>2510</v>
      </c>
      <c r="O1730" t="s">
        <v>5305</v>
      </c>
      <c r="Q1730">
        <v>41020</v>
      </c>
      <c r="R1730" s="2" t="s">
        <v>6160</v>
      </c>
      <c r="S1730" t="s">
        <v>1156</v>
      </c>
      <c r="T1730" t="s">
        <v>1156</v>
      </c>
    </row>
    <row r="1731" spans="1:23" x14ac:dyDescent="0.25">
      <c r="A1731" t="s">
        <v>24</v>
      </c>
      <c r="B1731">
        <v>2446</v>
      </c>
      <c r="D1731" t="s">
        <v>4118</v>
      </c>
      <c r="E1731" t="s">
        <v>2028</v>
      </c>
      <c r="F1731" t="s">
        <v>67</v>
      </c>
      <c r="I1731" t="s">
        <v>74</v>
      </c>
      <c r="J1731" t="s">
        <v>1242</v>
      </c>
      <c r="K1731" t="s">
        <v>5306</v>
      </c>
      <c r="L1731" t="s">
        <v>1244</v>
      </c>
      <c r="M1731" t="s">
        <v>5307</v>
      </c>
      <c r="N1731" t="s">
        <v>2194</v>
      </c>
      <c r="O1731" t="s">
        <v>5308</v>
      </c>
      <c r="P1731" t="s">
        <v>5309</v>
      </c>
      <c r="Q1731">
        <v>40386</v>
      </c>
      <c r="R1731" s="2" t="s">
        <v>6161</v>
      </c>
      <c r="S1731" t="s">
        <v>1156</v>
      </c>
      <c r="T1731" t="s">
        <v>1156</v>
      </c>
    </row>
    <row r="1732" spans="1:23" x14ac:dyDescent="0.25">
      <c r="A1732" t="s">
        <v>24</v>
      </c>
      <c r="B1732">
        <v>2447</v>
      </c>
      <c r="D1732" t="s">
        <v>5310</v>
      </c>
      <c r="E1732" t="s">
        <v>1152</v>
      </c>
      <c r="F1732" t="s">
        <v>1159</v>
      </c>
      <c r="G1732" t="s">
        <v>421</v>
      </c>
      <c r="I1732" t="s">
        <v>74</v>
      </c>
      <c r="J1732" t="s">
        <v>1242</v>
      </c>
      <c r="K1732" t="s">
        <v>5306</v>
      </c>
      <c r="L1732" t="s">
        <v>1244</v>
      </c>
      <c r="M1732" t="s">
        <v>5311</v>
      </c>
      <c r="N1732" t="s">
        <v>5312</v>
      </c>
      <c r="O1732" t="s">
        <v>5313</v>
      </c>
      <c r="P1732" t="s">
        <v>5314</v>
      </c>
      <c r="Q1732">
        <v>40387</v>
      </c>
      <c r="R1732" s="2" t="s">
        <v>6162</v>
      </c>
      <c r="S1732" t="s">
        <v>1156</v>
      </c>
      <c r="T1732" t="s">
        <v>1156</v>
      </c>
    </row>
    <row r="1733" spans="1:23" x14ac:dyDescent="0.25">
      <c r="A1733" t="s">
        <v>24</v>
      </c>
      <c r="B1733">
        <v>2448</v>
      </c>
      <c r="D1733" t="s">
        <v>3320</v>
      </c>
      <c r="E1733" t="s">
        <v>926</v>
      </c>
      <c r="F1733" t="s">
        <v>2696</v>
      </c>
      <c r="G1733" t="s">
        <v>3321</v>
      </c>
      <c r="I1733" t="s">
        <v>74</v>
      </c>
      <c r="J1733" t="s">
        <v>1242</v>
      </c>
      <c r="K1733" t="s">
        <v>5306</v>
      </c>
      <c r="L1733" t="s">
        <v>1244</v>
      </c>
      <c r="M1733" t="s">
        <v>5315</v>
      </c>
      <c r="N1733" t="s">
        <v>1356</v>
      </c>
      <c r="O1733" t="s">
        <v>5316</v>
      </c>
      <c r="P1733" t="s">
        <v>5317</v>
      </c>
      <c r="Q1733">
        <v>40387</v>
      </c>
      <c r="R1733" s="2" t="s">
        <v>6162</v>
      </c>
      <c r="S1733" t="s">
        <v>1156</v>
      </c>
      <c r="T1733" t="s">
        <v>1156</v>
      </c>
    </row>
    <row r="1734" spans="1:23" x14ac:dyDescent="0.25">
      <c r="A1734" t="s">
        <v>24</v>
      </c>
      <c r="B1734">
        <v>2449</v>
      </c>
      <c r="D1734" t="s">
        <v>5318</v>
      </c>
      <c r="E1734" t="s">
        <v>26</v>
      </c>
      <c r="F1734" t="s">
        <v>597</v>
      </c>
      <c r="G1734" t="s">
        <v>2750</v>
      </c>
      <c r="I1734" t="s">
        <v>74</v>
      </c>
      <c r="J1734" t="s">
        <v>1242</v>
      </c>
      <c r="K1734" t="s">
        <v>5306</v>
      </c>
      <c r="L1734" t="s">
        <v>1244</v>
      </c>
      <c r="M1734" t="s">
        <v>5319</v>
      </c>
      <c r="O1734" t="s">
        <v>5320</v>
      </c>
      <c r="Q1734">
        <v>40385</v>
      </c>
      <c r="R1734" s="2" t="s">
        <v>6163</v>
      </c>
      <c r="S1734" t="s">
        <v>1156</v>
      </c>
      <c r="T1734" t="s">
        <v>1156</v>
      </c>
    </row>
    <row r="1735" spans="1:23" x14ac:dyDescent="0.25">
      <c r="A1735" t="s">
        <v>24</v>
      </c>
      <c r="B1735">
        <v>2450</v>
      </c>
      <c r="D1735" t="s">
        <v>5321</v>
      </c>
      <c r="E1735" t="s">
        <v>2358</v>
      </c>
      <c r="F1735" t="s">
        <v>5322</v>
      </c>
      <c r="G1735" t="s">
        <v>46</v>
      </c>
      <c r="I1735" t="s">
        <v>74</v>
      </c>
      <c r="J1735" t="s">
        <v>1279</v>
      </c>
      <c r="K1735" t="s">
        <v>5323</v>
      </c>
      <c r="L1735" t="s">
        <v>2151</v>
      </c>
      <c r="M1735" t="s">
        <v>5324</v>
      </c>
      <c r="N1735" t="s">
        <v>2510</v>
      </c>
      <c r="P1735" t="s">
        <v>5325</v>
      </c>
      <c r="Q1735">
        <v>41019</v>
      </c>
      <c r="R1735" s="2" t="s">
        <v>6164</v>
      </c>
      <c r="S1735" t="s">
        <v>1156</v>
      </c>
      <c r="T1735" t="s">
        <v>1156</v>
      </c>
    </row>
    <row r="1736" spans="1:23" x14ac:dyDescent="0.25">
      <c r="A1736" t="s">
        <v>24</v>
      </c>
      <c r="B1736">
        <v>2451</v>
      </c>
      <c r="D1736" t="s">
        <v>3855</v>
      </c>
      <c r="E1736" t="s">
        <v>3508</v>
      </c>
      <c r="F1736" t="s">
        <v>3509</v>
      </c>
      <c r="G1736" t="s">
        <v>3856</v>
      </c>
      <c r="I1736" t="s">
        <v>74</v>
      </c>
      <c r="J1736" t="s">
        <v>1279</v>
      </c>
      <c r="K1736" t="s">
        <v>5323</v>
      </c>
      <c r="L1736" t="s">
        <v>1669</v>
      </c>
      <c r="M1736" t="s">
        <v>5326</v>
      </c>
      <c r="N1736" t="s">
        <v>1671</v>
      </c>
      <c r="P1736" t="s">
        <v>5327</v>
      </c>
      <c r="Q1736">
        <v>41020</v>
      </c>
      <c r="R1736" s="2" t="s">
        <v>6160</v>
      </c>
      <c r="S1736" t="s">
        <v>1156</v>
      </c>
      <c r="T1736" t="s">
        <v>1156</v>
      </c>
    </row>
    <row r="1737" spans="1:23" x14ac:dyDescent="0.25">
      <c r="A1737" t="s">
        <v>24</v>
      </c>
      <c r="B1737">
        <v>2452</v>
      </c>
      <c r="D1737" t="s">
        <v>3351</v>
      </c>
      <c r="E1737" t="s">
        <v>1916</v>
      </c>
      <c r="F1737" t="s">
        <v>3352</v>
      </c>
      <c r="G1737" t="s">
        <v>3353</v>
      </c>
      <c r="I1737" t="s">
        <v>74</v>
      </c>
      <c r="J1737" t="s">
        <v>1279</v>
      </c>
      <c r="K1737" t="s">
        <v>5328</v>
      </c>
      <c r="L1737" t="s">
        <v>5329</v>
      </c>
      <c r="M1737" t="s">
        <v>5330</v>
      </c>
      <c r="Q1737">
        <v>40081</v>
      </c>
      <c r="R1737" s="2" t="s">
        <v>6112</v>
      </c>
      <c r="S1737" t="s">
        <v>1156</v>
      </c>
      <c r="T1737" t="s">
        <v>1156</v>
      </c>
    </row>
    <row r="1738" spans="1:23" x14ac:dyDescent="0.25">
      <c r="A1738" t="s">
        <v>24</v>
      </c>
      <c r="B1738">
        <v>2453</v>
      </c>
      <c r="D1738" t="s">
        <v>987</v>
      </c>
      <c r="E1738" t="s">
        <v>984</v>
      </c>
      <c r="F1738" t="s">
        <v>985</v>
      </c>
      <c r="G1738" t="s">
        <v>986</v>
      </c>
      <c r="I1738" t="s">
        <v>74</v>
      </c>
      <c r="J1738" t="s">
        <v>1215</v>
      </c>
      <c r="K1738" t="s">
        <v>5331</v>
      </c>
      <c r="L1738" t="s">
        <v>5135</v>
      </c>
      <c r="M1738" t="s">
        <v>5136</v>
      </c>
      <c r="O1738" t="s">
        <v>5332</v>
      </c>
      <c r="P1738" t="s">
        <v>5333</v>
      </c>
      <c r="Q1738">
        <v>39980</v>
      </c>
      <c r="R1738" s="2" t="s">
        <v>6123</v>
      </c>
      <c r="S1738" t="s">
        <v>1156</v>
      </c>
      <c r="T1738" t="s">
        <v>1156</v>
      </c>
    </row>
    <row r="1739" spans="1:23" x14ac:dyDescent="0.25">
      <c r="A1739" t="s">
        <v>24</v>
      </c>
      <c r="B1739">
        <v>2454</v>
      </c>
      <c r="D1739" t="s">
        <v>1618</v>
      </c>
      <c r="E1739" t="s">
        <v>818</v>
      </c>
      <c r="F1739" t="s">
        <v>1619</v>
      </c>
      <c r="G1739" t="s">
        <v>5196</v>
      </c>
      <c r="I1739" t="s">
        <v>74</v>
      </c>
      <c r="J1739" t="s">
        <v>1215</v>
      </c>
      <c r="K1739" t="s">
        <v>5331</v>
      </c>
      <c r="L1739" t="s">
        <v>5135</v>
      </c>
      <c r="M1739" t="s">
        <v>5136</v>
      </c>
      <c r="O1739" t="s">
        <v>5332</v>
      </c>
      <c r="P1739" t="s">
        <v>5333</v>
      </c>
      <c r="Q1739">
        <v>39980</v>
      </c>
      <c r="R1739" s="2" t="s">
        <v>6123</v>
      </c>
      <c r="S1739" t="s">
        <v>1156</v>
      </c>
      <c r="T1739" t="s">
        <v>1156</v>
      </c>
    </row>
    <row r="1740" spans="1:23" x14ac:dyDescent="0.25">
      <c r="A1740" t="s">
        <v>24</v>
      </c>
      <c r="B1740">
        <v>2455</v>
      </c>
      <c r="D1740" t="s">
        <v>1852</v>
      </c>
      <c r="E1740" t="s">
        <v>919</v>
      </c>
      <c r="F1740" t="s">
        <v>1853</v>
      </c>
      <c r="G1740" t="s">
        <v>2630</v>
      </c>
      <c r="I1740" t="s">
        <v>74</v>
      </c>
      <c r="J1740" t="s">
        <v>1215</v>
      </c>
      <c r="K1740" t="s">
        <v>5331</v>
      </c>
      <c r="L1740" t="s">
        <v>5135</v>
      </c>
      <c r="M1740" t="s">
        <v>5136</v>
      </c>
      <c r="O1740" t="s">
        <v>4419</v>
      </c>
      <c r="P1740" t="s">
        <v>5334</v>
      </c>
      <c r="Q1740">
        <v>39980</v>
      </c>
      <c r="R1740" s="2" t="s">
        <v>6123</v>
      </c>
      <c r="S1740" t="s">
        <v>1156</v>
      </c>
      <c r="T1740" t="s">
        <v>1156</v>
      </c>
    </row>
    <row r="1741" spans="1:23" x14ac:dyDescent="0.25">
      <c r="A1741" t="s">
        <v>24</v>
      </c>
      <c r="B1741">
        <v>2456</v>
      </c>
      <c r="D1741" t="s">
        <v>4070</v>
      </c>
      <c r="E1741" t="s">
        <v>1370</v>
      </c>
      <c r="F1741" t="s">
        <v>4071</v>
      </c>
      <c r="G1741" t="s">
        <v>5335</v>
      </c>
      <c r="I1741" t="s">
        <v>74</v>
      </c>
      <c r="J1741" t="s">
        <v>1215</v>
      </c>
      <c r="K1741" t="s">
        <v>5331</v>
      </c>
      <c r="L1741" t="s">
        <v>5135</v>
      </c>
      <c r="M1741" t="s">
        <v>5136</v>
      </c>
      <c r="O1741" t="s">
        <v>4430</v>
      </c>
      <c r="P1741" t="s">
        <v>5336</v>
      </c>
      <c r="Q1741">
        <v>39980</v>
      </c>
      <c r="R1741" s="2" t="s">
        <v>6123</v>
      </c>
      <c r="S1741" t="s">
        <v>1156</v>
      </c>
      <c r="T1741" t="s">
        <v>1156</v>
      </c>
    </row>
    <row r="1742" spans="1:23" x14ac:dyDescent="0.25">
      <c r="A1742" t="s">
        <v>24</v>
      </c>
      <c r="B1742">
        <v>2457</v>
      </c>
      <c r="D1742" t="s">
        <v>1476</v>
      </c>
      <c r="E1742" t="s">
        <v>1477</v>
      </c>
      <c r="F1742" t="s">
        <v>1478</v>
      </c>
      <c r="G1742" t="s">
        <v>3951</v>
      </c>
      <c r="I1742" t="s">
        <v>74</v>
      </c>
      <c r="J1742" t="s">
        <v>1242</v>
      </c>
      <c r="K1742" t="s">
        <v>5306</v>
      </c>
      <c r="L1742" t="s">
        <v>1244</v>
      </c>
      <c r="M1742" t="s">
        <v>5337</v>
      </c>
      <c r="N1742" t="s">
        <v>2194</v>
      </c>
      <c r="O1742" t="s">
        <v>5338</v>
      </c>
      <c r="P1742" t="s">
        <v>5339</v>
      </c>
      <c r="Q1742">
        <v>40385</v>
      </c>
      <c r="R1742" s="2" t="s">
        <v>6163</v>
      </c>
      <c r="S1742" t="s">
        <v>1156</v>
      </c>
      <c r="T1742" t="s">
        <v>1156</v>
      </c>
    </row>
    <row r="1743" spans="1:23" x14ac:dyDescent="0.25">
      <c r="A1743" t="s">
        <v>24</v>
      </c>
      <c r="B1743">
        <v>2458</v>
      </c>
      <c r="D1743" t="s">
        <v>5340</v>
      </c>
      <c r="E1743" t="s">
        <v>5156</v>
      </c>
      <c r="F1743" t="s">
        <v>5157</v>
      </c>
      <c r="G1743" t="s">
        <v>5158</v>
      </c>
      <c r="I1743" t="s">
        <v>74</v>
      </c>
      <c r="J1743" t="s">
        <v>1242</v>
      </c>
      <c r="K1743" t="s">
        <v>5306</v>
      </c>
      <c r="L1743" t="s">
        <v>1244</v>
      </c>
      <c r="M1743" t="s">
        <v>5337</v>
      </c>
      <c r="N1743" t="s">
        <v>2194</v>
      </c>
      <c r="O1743" t="s">
        <v>5338</v>
      </c>
      <c r="P1743" t="s">
        <v>5339</v>
      </c>
      <c r="Q1743">
        <v>40385</v>
      </c>
      <c r="R1743" s="2" t="s">
        <v>6163</v>
      </c>
      <c r="S1743" t="s">
        <v>1156</v>
      </c>
      <c r="T1743" t="s">
        <v>1156</v>
      </c>
    </row>
    <row r="1744" spans="1:23" x14ac:dyDescent="0.25">
      <c r="A1744" t="s">
        <v>24</v>
      </c>
      <c r="B1744">
        <v>2459</v>
      </c>
      <c r="D1744" t="s">
        <v>5341</v>
      </c>
      <c r="E1744" t="s">
        <v>2028</v>
      </c>
      <c r="F1744" t="s">
        <v>3430</v>
      </c>
      <c r="G1744" t="s">
        <v>5133</v>
      </c>
      <c r="I1744" t="s">
        <v>74</v>
      </c>
      <c r="J1744" t="s">
        <v>1242</v>
      </c>
      <c r="K1744" t="s">
        <v>5306</v>
      </c>
      <c r="L1744" t="s">
        <v>1244</v>
      </c>
      <c r="M1744" t="s">
        <v>5337</v>
      </c>
      <c r="N1744" t="s">
        <v>2194</v>
      </c>
      <c r="O1744" t="s">
        <v>5320</v>
      </c>
      <c r="P1744" t="s">
        <v>5339</v>
      </c>
      <c r="Q1744">
        <v>40385</v>
      </c>
      <c r="R1744" s="2" t="s">
        <v>6163</v>
      </c>
      <c r="S1744" t="s">
        <v>1156</v>
      </c>
      <c r="T1744" t="s">
        <v>1156</v>
      </c>
    </row>
    <row r="1745" spans="1:21" x14ac:dyDescent="0.25">
      <c r="A1745" t="s">
        <v>24</v>
      </c>
      <c r="B1745">
        <v>2460</v>
      </c>
      <c r="D1745" t="s">
        <v>5342</v>
      </c>
      <c r="E1745" t="s">
        <v>2028</v>
      </c>
      <c r="F1745" t="s">
        <v>3878</v>
      </c>
      <c r="G1745" t="s">
        <v>5343</v>
      </c>
      <c r="I1745" t="s">
        <v>74</v>
      </c>
      <c r="J1745" t="s">
        <v>1242</v>
      </c>
      <c r="K1745" t="s">
        <v>5306</v>
      </c>
      <c r="L1745" t="s">
        <v>1244</v>
      </c>
      <c r="M1745" t="s">
        <v>5344</v>
      </c>
      <c r="N1745" t="s">
        <v>2194</v>
      </c>
      <c r="O1745" t="s">
        <v>5345</v>
      </c>
      <c r="P1745" t="s">
        <v>5346</v>
      </c>
      <c r="Q1745">
        <v>40386</v>
      </c>
      <c r="R1745" s="2" t="s">
        <v>6161</v>
      </c>
      <c r="S1745" t="s">
        <v>1156</v>
      </c>
      <c r="T1745" t="s">
        <v>1156</v>
      </c>
    </row>
    <row r="1746" spans="1:21" x14ac:dyDescent="0.25">
      <c r="A1746" t="s">
        <v>24</v>
      </c>
      <c r="B1746">
        <v>2461</v>
      </c>
      <c r="D1746" t="s">
        <v>5347</v>
      </c>
      <c r="E1746" t="s">
        <v>1233</v>
      </c>
      <c r="F1746" t="s">
        <v>5348</v>
      </c>
      <c r="G1746" t="s">
        <v>5349</v>
      </c>
      <c r="I1746" t="s">
        <v>74</v>
      </c>
      <c r="J1746" t="s">
        <v>1242</v>
      </c>
      <c r="K1746" t="s">
        <v>5306</v>
      </c>
      <c r="L1746" t="s">
        <v>1244</v>
      </c>
      <c r="M1746" t="s">
        <v>5350</v>
      </c>
      <c r="N1746" t="s">
        <v>1356</v>
      </c>
      <c r="O1746" t="s">
        <v>5351</v>
      </c>
      <c r="P1746" t="s">
        <v>5317</v>
      </c>
      <c r="Q1746">
        <v>40387</v>
      </c>
      <c r="R1746" s="2" t="s">
        <v>6162</v>
      </c>
      <c r="S1746" t="s">
        <v>1156</v>
      </c>
      <c r="T1746" t="s">
        <v>1156</v>
      </c>
    </row>
    <row r="1747" spans="1:21" x14ac:dyDescent="0.25">
      <c r="A1747" t="s">
        <v>24</v>
      </c>
      <c r="B1747">
        <v>2462</v>
      </c>
      <c r="D1747" t="s">
        <v>1821</v>
      </c>
      <c r="E1747" t="s">
        <v>890</v>
      </c>
      <c r="F1747" t="s">
        <v>1822</v>
      </c>
      <c r="G1747" t="s">
        <v>5352</v>
      </c>
      <c r="I1747" t="s">
        <v>74</v>
      </c>
      <c r="J1747" t="s">
        <v>1242</v>
      </c>
      <c r="K1747" t="s">
        <v>5306</v>
      </c>
      <c r="L1747" t="s">
        <v>1244</v>
      </c>
      <c r="M1747" t="s">
        <v>5337</v>
      </c>
      <c r="N1747" t="s">
        <v>2194</v>
      </c>
      <c r="O1747" t="s">
        <v>5353</v>
      </c>
      <c r="P1747" t="s">
        <v>5339</v>
      </c>
      <c r="Q1747">
        <v>40385</v>
      </c>
      <c r="R1747" s="2" t="s">
        <v>6163</v>
      </c>
      <c r="S1747" t="s">
        <v>1156</v>
      </c>
      <c r="T1747" t="s">
        <v>1156</v>
      </c>
    </row>
    <row r="1748" spans="1:21" x14ac:dyDescent="0.25">
      <c r="A1748" t="s">
        <v>24</v>
      </c>
      <c r="B1748">
        <v>2463</v>
      </c>
      <c r="D1748" t="s">
        <v>5354</v>
      </c>
      <c r="E1748" t="s">
        <v>1152</v>
      </c>
      <c r="F1748" t="s">
        <v>3537</v>
      </c>
      <c r="G1748" t="s">
        <v>421</v>
      </c>
      <c r="I1748" t="s">
        <v>74</v>
      </c>
      <c r="J1748" t="s">
        <v>1242</v>
      </c>
      <c r="K1748" t="s">
        <v>5306</v>
      </c>
      <c r="L1748" t="s">
        <v>1244</v>
      </c>
      <c r="M1748" t="s">
        <v>5311</v>
      </c>
      <c r="N1748" t="s">
        <v>5312</v>
      </c>
      <c r="O1748" t="s">
        <v>5355</v>
      </c>
      <c r="P1748" t="s">
        <v>5314</v>
      </c>
      <c r="Q1748">
        <v>40387</v>
      </c>
      <c r="R1748" s="2" t="s">
        <v>6162</v>
      </c>
      <c r="S1748" t="s">
        <v>1156</v>
      </c>
      <c r="T1748" t="s">
        <v>1156</v>
      </c>
    </row>
    <row r="1749" spans="1:21" x14ac:dyDescent="0.25">
      <c r="A1749" t="s">
        <v>24</v>
      </c>
      <c r="B1749">
        <v>2464</v>
      </c>
      <c r="D1749" t="s">
        <v>5356</v>
      </c>
      <c r="E1749" t="s">
        <v>1142</v>
      </c>
      <c r="F1749" t="s">
        <v>2024</v>
      </c>
      <c r="G1749" t="s">
        <v>3441</v>
      </c>
      <c r="I1749" t="s">
        <v>74</v>
      </c>
      <c r="J1749" t="s">
        <v>1279</v>
      </c>
      <c r="K1749" t="s">
        <v>5323</v>
      </c>
      <c r="L1749" t="s">
        <v>2151</v>
      </c>
      <c r="M1749" t="s">
        <v>5357</v>
      </c>
      <c r="N1749" t="s">
        <v>5358</v>
      </c>
      <c r="O1749" t="s">
        <v>4419</v>
      </c>
      <c r="Q1749">
        <v>41019</v>
      </c>
      <c r="R1749" s="2" t="s">
        <v>6164</v>
      </c>
      <c r="S1749" t="s">
        <v>1156</v>
      </c>
      <c r="T1749" t="s">
        <v>1156</v>
      </c>
    </row>
    <row r="1750" spans="1:21" x14ac:dyDescent="0.25">
      <c r="A1750" t="s">
        <v>24</v>
      </c>
      <c r="B1750">
        <v>2465</v>
      </c>
      <c r="D1750" t="s">
        <v>5359</v>
      </c>
      <c r="E1750" t="s">
        <v>1337</v>
      </c>
      <c r="F1750" t="s">
        <v>1165</v>
      </c>
      <c r="G1750" t="s">
        <v>5360</v>
      </c>
      <c r="I1750" t="s">
        <v>74</v>
      </c>
      <c r="J1750" t="s">
        <v>1242</v>
      </c>
      <c r="K1750" t="s">
        <v>5306</v>
      </c>
      <c r="L1750" t="s">
        <v>1244</v>
      </c>
      <c r="M1750" t="s">
        <v>5361</v>
      </c>
      <c r="N1750" t="s">
        <v>1505</v>
      </c>
      <c r="O1750" t="s">
        <v>1117</v>
      </c>
      <c r="P1750" t="s">
        <v>5362</v>
      </c>
      <c r="Q1750">
        <v>40387</v>
      </c>
      <c r="R1750" s="2" t="s">
        <v>6162</v>
      </c>
      <c r="S1750" t="s">
        <v>1156</v>
      </c>
      <c r="T1750" t="s">
        <v>1156</v>
      </c>
    </row>
    <row r="1751" spans="1:21" x14ac:dyDescent="0.25">
      <c r="A1751" t="s">
        <v>24</v>
      </c>
      <c r="B1751">
        <v>2466</v>
      </c>
      <c r="D1751" t="s">
        <v>5359</v>
      </c>
      <c r="E1751" t="s">
        <v>1337</v>
      </c>
      <c r="F1751" t="s">
        <v>1165</v>
      </c>
      <c r="G1751" t="s">
        <v>5360</v>
      </c>
      <c r="I1751" t="s">
        <v>74</v>
      </c>
      <c r="J1751" t="s">
        <v>1242</v>
      </c>
      <c r="K1751" t="s">
        <v>5306</v>
      </c>
      <c r="L1751" t="s">
        <v>1244</v>
      </c>
      <c r="M1751" t="s">
        <v>5315</v>
      </c>
      <c r="N1751" t="s">
        <v>1356</v>
      </c>
      <c r="O1751" t="s">
        <v>5351</v>
      </c>
      <c r="P1751" t="s">
        <v>5317</v>
      </c>
      <c r="Q1751">
        <v>40387</v>
      </c>
      <c r="R1751" s="2" t="s">
        <v>6162</v>
      </c>
      <c r="S1751" t="s">
        <v>1156</v>
      </c>
      <c r="T1751" t="s">
        <v>1156</v>
      </c>
    </row>
    <row r="1752" spans="1:21" x14ac:dyDescent="0.25">
      <c r="A1752" t="s">
        <v>24</v>
      </c>
      <c r="B1752">
        <v>2467</v>
      </c>
      <c r="D1752" t="s">
        <v>2278</v>
      </c>
      <c r="E1752" t="s">
        <v>1477</v>
      </c>
      <c r="F1752" t="s">
        <v>2279</v>
      </c>
      <c r="G1752" t="s">
        <v>2280</v>
      </c>
      <c r="I1752" t="s">
        <v>74</v>
      </c>
      <c r="J1752" t="s">
        <v>1242</v>
      </c>
      <c r="K1752" t="s">
        <v>5306</v>
      </c>
      <c r="L1752" t="s">
        <v>1244</v>
      </c>
      <c r="M1752" t="s">
        <v>5344</v>
      </c>
      <c r="N1752" t="s">
        <v>2194</v>
      </c>
      <c r="O1752" t="s">
        <v>5345</v>
      </c>
      <c r="P1752" t="s">
        <v>5346</v>
      </c>
      <c r="Q1752">
        <v>40386</v>
      </c>
      <c r="R1752" s="2" t="s">
        <v>6161</v>
      </c>
      <c r="S1752" t="s">
        <v>1156</v>
      </c>
      <c r="T1752" t="s">
        <v>1156</v>
      </c>
    </row>
    <row r="1753" spans="1:21" x14ac:dyDescent="0.25">
      <c r="A1753" t="s">
        <v>5363</v>
      </c>
      <c r="B1753">
        <v>2468</v>
      </c>
      <c r="D1753" t="s">
        <v>5364</v>
      </c>
      <c r="E1753" t="s">
        <v>5364</v>
      </c>
      <c r="F1753" t="s">
        <v>67</v>
      </c>
      <c r="H1753" t="s">
        <v>5365</v>
      </c>
      <c r="I1753" t="s">
        <v>5366</v>
      </c>
      <c r="K1753" t="s">
        <v>5367</v>
      </c>
      <c r="Q1753">
        <v>1893</v>
      </c>
      <c r="S1753" t="s">
        <v>2343</v>
      </c>
      <c r="U1753" t="s">
        <v>5368</v>
      </c>
    </row>
    <row r="1754" spans="1:21" x14ac:dyDescent="0.25">
      <c r="A1754" t="s">
        <v>5363</v>
      </c>
      <c r="B1754">
        <v>2469</v>
      </c>
      <c r="D1754" t="s">
        <v>5369</v>
      </c>
      <c r="E1754" t="s">
        <v>5369</v>
      </c>
      <c r="F1754" t="s">
        <v>67</v>
      </c>
      <c r="H1754" t="s">
        <v>5365</v>
      </c>
      <c r="I1754" t="s">
        <v>5366</v>
      </c>
      <c r="K1754" t="s">
        <v>5367</v>
      </c>
      <c r="O1754" t="s">
        <v>5370</v>
      </c>
      <c r="Q1754" t="s">
        <v>5371</v>
      </c>
      <c r="S1754" t="s">
        <v>2343</v>
      </c>
      <c r="U1754" t="s">
        <v>5368</v>
      </c>
    </row>
    <row r="1755" spans="1:21" x14ac:dyDescent="0.25">
      <c r="A1755" t="s">
        <v>5363</v>
      </c>
      <c r="B1755">
        <v>2470</v>
      </c>
      <c r="D1755" t="s">
        <v>5372</v>
      </c>
      <c r="E1755" t="s">
        <v>5373</v>
      </c>
      <c r="F1755" t="s">
        <v>5374</v>
      </c>
      <c r="G1755" t="s">
        <v>5375</v>
      </c>
      <c r="H1755" t="s">
        <v>5376</v>
      </c>
      <c r="I1755" t="s">
        <v>5366</v>
      </c>
      <c r="Q1755">
        <v>1893</v>
      </c>
      <c r="S1755" t="s">
        <v>2343</v>
      </c>
      <c r="U1755" t="s">
        <v>5368</v>
      </c>
    </row>
    <row r="1756" spans="1:21" x14ac:dyDescent="0.25">
      <c r="A1756" t="s">
        <v>5363</v>
      </c>
      <c r="B1756">
        <v>2471</v>
      </c>
      <c r="D1756" t="s">
        <v>5377</v>
      </c>
      <c r="E1756" t="s">
        <v>5378</v>
      </c>
      <c r="F1756" t="s">
        <v>5379</v>
      </c>
      <c r="G1756" t="s">
        <v>5380</v>
      </c>
      <c r="H1756" t="s">
        <v>5381</v>
      </c>
      <c r="I1756" t="s">
        <v>5366</v>
      </c>
      <c r="K1756" t="s">
        <v>5382</v>
      </c>
      <c r="Q1756" t="s">
        <v>5371</v>
      </c>
      <c r="S1756" t="s">
        <v>2343</v>
      </c>
      <c r="U1756" t="s">
        <v>5368</v>
      </c>
    </row>
    <row r="1757" spans="1:21" x14ac:dyDescent="0.25">
      <c r="A1757" t="s">
        <v>5363</v>
      </c>
      <c r="B1757">
        <v>2472</v>
      </c>
      <c r="D1757" t="s">
        <v>5377</v>
      </c>
      <c r="E1757" t="s">
        <v>5378</v>
      </c>
      <c r="F1757" t="s">
        <v>5379</v>
      </c>
      <c r="G1757" t="s">
        <v>5380</v>
      </c>
      <c r="H1757" t="s">
        <v>5381</v>
      </c>
      <c r="I1757" t="s">
        <v>5366</v>
      </c>
      <c r="K1757" t="s">
        <v>5383</v>
      </c>
      <c r="Q1757">
        <v>1893</v>
      </c>
      <c r="S1757" t="s">
        <v>2343</v>
      </c>
      <c r="U1757" t="s">
        <v>5368</v>
      </c>
    </row>
    <row r="1758" spans="1:21" x14ac:dyDescent="0.25">
      <c r="A1758" t="s">
        <v>5363</v>
      </c>
      <c r="B1758">
        <v>2473</v>
      </c>
      <c r="D1758" t="s">
        <v>5384</v>
      </c>
      <c r="E1758" t="s">
        <v>5385</v>
      </c>
      <c r="F1758" t="s">
        <v>5386</v>
      </c>
      <c r="G1758" t="s">
        <v>5387</v>
      </c>
      <c r="H1758" t="s">
        <v>5384</v>
      </c>
      <c r="I1758" t="s">
        <v>5366</v>
      </c>
      <c r="K1758" t="s">
        <v>5382</v>
      </c>
      <c r="Q1758">
        <v>1893</v>
      </c>
      <c r="S1758" t="s">
        <v>2343</v>
      </c>
      <c r="U1758" t="s">
        <v>5368</v>
      </c>
    </row>
    <row r="1759" spans="1:21" x14ac:dyDescent="0.25">
      <c r="A1759" t="s">
        <v>5363</v>
      </c>
      <c r="B1759">
        <v>2474</v>
      </c>
      <c r="D1759" t="s">
        <v>5388</v>
      </c>
      <c r="E1759" t="s">
        <v>5389</v>
      </c>
      <c r="F1759" t="s">
        <v>5390</v>
      </c>
      <c r="G1759" t="s">
        <v>5391</v>
      </c>
      <c r="H1759" t="s">
        <v>5392</v>
      </c>
      <c r="I1759" t="s">
        <v>5366</v>
      </c>
      <c r="K1759" t="s">
        <v>5393</v>
      </c>
      <c r="Q1759">
        <v>1894</v>
      </c>
      <c r="S1759" t="s">
        <v>2343</v>
      </c>
      <c r="U1759" t="s">
        <v>5368</v>
      </c>
    </row>
    <row r="1760" spans="1:21" x14ac:dyDescent="0.25">
      <c r="A1760" t="s">
        <v>5363</v>
      </c>
      <c r="B1760">
        <v>2475</v>
      </c>
      <c r="D1760" t="s">
        <v>5394</v>
      </c>
      <c r="E1760" t="s">
        <v>5395</v>
      </c>
      <c r="F1760" t="s">
        <v>5396</v>
      </c>
      <c r="G1760" t="s">
        <v>5397</v>
      </c>
      <c r="H1760" t="s">
        <v>5398</v>
      </c>
      <c r="I1760" t="s">
        <v>5366</v>
      </c>
      <c r="K1760" t="s">
        <v>5383</v>
      </c>
      <c r="Q1760">
        <v>1893</v>
      </c>
      <c r="S1760" t="s">
        <v>2343</v>
      </c>
      <c r="U1760" t="s">
        <v>5368</v>
      </c>
    </row>
    <row r="1761" spans="1:21" x14ac:dyDescent="0.25">
      <c r="A1761" t="s">
        <v>5363</v>
      </c>
      <c r="B1761">
        <v>2476</v>
      </c>
      <c r="D1761" t="s">
        <v>5394</v>
      </c>
      <c r="E1761" t="s">
        <v>5395</v>
      </c>
      <c r="F1761" t="s">
        <v>5396</v>
      </c>
      <c r="G1761" t="s">
        <v>5397</v>
      </c>
      <c r="H1761" t="s">
        <v>5398</v>
      </c>
      <c r="I1761" t="s">
        <v>5366</v>
      </c>
      <c r="K1761" t="s">
        <v>5393</v>
      </c>
      <c r="Q1761">
        <v>1894</v>
      </c>
      <c r="S1761" t="s">
        <v>5399</v>
      </c>
      <c r="U1761" t="s">
        <v>5368</v>
      </c>
    </row>
    <row r="1762" spans="1:21" x14ac:dyDescent="0.25">
      <c r="A1762" t="s">
        <v>5363</v>
      </c>
      <c r="B1762">
        <v>2477</v>
      </c>
      <c r="D1762" t="s">
        <v>5364</v>
      </c>
      <c r="E1762" t="s">
        <v>5364</v>
      </c>
      <c r="F1762" t="s">
        <v>67</v>
      </c>
      <c r="H1762" t="s">
        <v>5400</v>
      </c>
      <c r="I1762" t="s">
        <v>5366</v>
      </c>
      <c r="U1762" t="s">
        <v>5368</v>
      </c>
    </row>
    <row r="1763" spans="1:21" x14ac:dyDescent="0.25">
      <c r="A1763" t="s">
        <v>5363</v>
      </c>
      <c r="B1763">
        <v>2478</v>
      </c>
      <c r="D1763" t="s">
        <v>5401</v>
      </c>
      <c r="E1763" t="s">
        <v>5402</v>
      </c>
      <c r="F1763" t="s">
        <v>5403</v>
      </c>
      <c r="G1763" t="s">
        <v>5404</v>
      </c>
      <c r="H1763" t="s">
        <v>5405</v>
      </c>
      <c r="I1763" t="s">
        <v>5366</v>
      </c>
      <c r="K1763" t="s">
        <v>5406</v>
      </c>
      <c r="Q1763">
        <v>1893</v>
      </c>
      <c r="S1763" t="s">
        <v>2343</v>
      </c>
      <c r="U1763" t="s">
        <v>5368</v>
      </c>
    </row>
    <row r="1764" spans="1:21" x14ac:dyDescent="0.25">
      <c r="A1764" t="s">
        <v>5363</v>
      </c>
      <c r="B1764">
        <v>2479</v>
      </c>
      <c r="D1764" t="s">
        <v>5364</v>
      </c>
      <c r="E1764" t="s">
        <v>5364</v>
      </c>
      <c r="F1764" t="s">
        <v>67</v>
      </c>
      <c r="H1764" t="s">
        <v>5407</v>
      </c>
      <c r="I1764" t="s">
        <v>5366</v>
      </c>
      <c r="Q1764">
        <v>1893</v>
      </c>
      <c r="S1764" t="s">
        <v>2343</v>
      </c>
      <c r="U1764" t="s">
        <v>5368</v>
      </c>
    </row>
    <row r="1765" spans="1:21" x14ac:dyDescent="0.25">
      <c r="A1765" t="s">
        <v>5363</v>
      </c>
      <c r="B1765">
        <v>2480</v>
      </c>
      <c r="D1765" t="s">
        <v>5408</v>
      </c>
      <c r="E1765" t="s">
        <v>5402</v>
      </c>
      <c r="F1765" t="s">
        <v>5409</v>
      </c>
      <c r="G1765" t="s">
        <v>5410</v>
      </c>
      <c r="H1765" t="s">
        <v>5411</v>
      </c>
      <c r="I1765" t="s">
        <v>5366</v>
      </c>
      <c r="K1765" t="s">
        <v>5383</v>
      </c>
      <c r="Q1765">
        <v>1893</v>
      </c>
      <c r="S1765" t="s">
        <v>2343</v>
      </c>
      <c r="U1765" t="s">
        <v>5368</v>
      </c>
    </row>
    <row r="1766" spans="1:21" x14ac:dyDescent="0.25">
      <c r="A1766" t="s">
        <v>5363</v>
      </c>
      <c r="B1766">
        <v>2481</v>
      </c>
      <c r="D1766" t="s">
        <v>5408</v>
      </c>
      <c r="E1766" t="s">
        <v>5402</v>
      </c>
      <c r="F1766" t="s">
        <v>5409</v>
      </c>
      <c r="G1766" t="s">
        <v>5410</v>
      </c>
      <c r="H1766" t="s">
        <v>5412</v>
      </c>
      <c r="I1766" t="s">
        <v>5366</v>
      </c>
      <c r="K1766" t="s">
        <v>5413</v>
      </c>
      <c r="Q1766">
        <v>1893</v>
      </c>
      <c r="S1766" t="s">
        <v>2343</v>
      </c>
      <c r="U1766" t="s">
        <v>5368</v>
      </c>
    </row>
    <row r="1767" spans="1:21" x14ac:dyDescent="0.25">
      <c r="A1767" t="s">
        <v>5363</v>
      </c>
      <c r="B1767">
        <v>2482</v>
      </c>
      <c r="D1767" t="s">
        <v>5414</v>
      </c>
      <c r="E1767" t="s">
        <v>5402</v>
      </c>
      <c r="F1767" t="s">
        <v>5415</v>
      </c>
      <c r="G1767" t="s">
        <v>5410</v>
      </c>
      <c r="H1767" t="s">
        <v>5416</v>
      </c>
      <c r="I1767" t="s">
        <v>5366</v>
      </c>
      <c r="K1767" t="s">
        <v>5383</v>
      </c>
      <c r="U1767" t="s">
        <v>5368</v>
      </c>
    </row>
    <row r="1768" spans="1:21" x14ac:dyDescent="0.25">
      <c r="A1768" t="s">
        <v>5363</v>
      </c>
      <c r="B1768">
        <v>2483</v>
      </c>
      <c r="D1768" t="s">
        <v>5417</v>
      </c>
      <c r="E1768" t="s">
        <v>5418</v>
      </c>
      <c r="F1768" t="s">
        <v>67</v>
      </c>
      <c r="H1768" t="s">
        <v>5419</v>
      </c>
      <c r="I1768" t="s">
        <v>5366</v>
      </c>
      <c r="K1768" t="s">
        <v>5383</v>
      </c>
      <c r="Q1768" t="s">
        <v>5420</v>
      </c>
      <c r="S1768" t="s">
        <v>2343</v>
      </c>
      <c r="U1768" t="s">
        <v>5368</v>
      </c>
    </row>
    <row r="1769" spans="1:21" x14ac:dyDescent="0.25">
      <c r="A1769" t="s">
        <v>5363</v>
      </c>
      <c r="B1769">
        <v>2484</v>
      </c>
      <c r="D1769" t="s">
        <v>5421</v>
      </c>
      <c r="E1769" t="s">
        <v>5418</v>
      </c>
      <c r="F1769" t="s">
        <v>5422</v>
      </c>
      <c r="G1769" t="s">
        <v>5423</v>
      </c>
      <c r="H1769" t="s">
        <v>5419</v>
      </c>
      <c r="I1769" t="s">
        <v>5366</v>
      </c>
      <c r="K1769" t="s">
        <v>5406</v>
      </c>
      <c r="Q1769">
        <v>1893</v>
      </c>
      <c r="S1769" t="s">
        <v>2343</v>
      </c>
      <c r="U1769" t="s">
        <v>5368</v>
      </c>
    </row>
    <row r="1770" spans="1:21" x14ac:dyDescent="0.25">
      <c r="A1770" t="s">
        <v>5363</v>
      </c>
      <c r="B1770">
        <v>2485</v>
      </c>
      <c r="D1770" t="s">
        <v>5414</v>
      </c>
      <c r="E1770" t="s">
        <v>5402</v>
      </c>
      <c r="F1770" t="s">
        <v>5415</v>
      </c>
      <c r="G1770" t="s">
        <v>5410</v>
      </c>
      <c r="H1770" t="s">
        <v>5411</v>
      </c>
      <c r="I1770" t="s">
        <v>5366</v>
      </c>
      <c r="K1770" t="s">
        <v>5367</v>
      </c>
      <c r="Q1770" t="s">
        <v>5420</v>
      </c>
      <c r="U1770" t="s">
        <v>5368</v>
      </c>
    </row>
    <row r="1771" spans="1:21" x14ac:dyDescent="0.25">
      <c r="A1771" t="s">
        <v>5363</v>
      </c>
      <c r="B1771">
        <v>2486</v>
      </c>
      <c r="D1771" t="s">
        <v>5424</v>
      </c>
      <c r="E1771" t="s">
        <v>5418</v>
      </c>
      <c r="F1771" t="s">
        <v>5425</v>
      </c>
      <c r="G1771" t="s">
        <v>5426</v>
      </c>
      <c r="H1771" t="s">
        <v>5427</v>
      </c>
      <c r="I1771" t="s">
        <v>5366</v>
      </c>
      <c r="K1771" t="s">
        <v>5428</v>
      </c>
      <c r="Q1771">
        <v>1893</v>
      </c>
      <c r="S1771" t="s">
        <v>2343</v>
      </c>
      <c r="U1771" t="s">
        <v>5368</v>
      </c>
    </row>
    <row r="1772" spans="1:21" x14ac:dyDescent="0.25">
      <c r="A1772" t="s">
        <v>5363</v>
      </c>
      <c r="B1772">
        <v>2487</v>
      </c>
      <c r="D1772" t="s">
        <v>5414</v>
      </c>
      <c r="E1772" t="s">
        <v>5402</v>
      </c>
      <c r="F1772" t="s">
        <v>5415</v>
      </c>
      <c r="G1772" t="s">
        <v>5410</v>
      </c>
      <c r="H1772" t="s">
        <v>5412</v>
      </c>
      <c r="I1772" t="s">
        <v>5366</v>
      </c>
      <c r="K1772" t="s">
        <v>5429</v>
      </c>
      <c r="Q1772">
        <v>1893</v>
      </c>
      <c r="S1772" t="s">
        <v>2343</v>
      </c>
      <c r="U1772" t="s">
        <v>5368</v>
      </c>
    </row>
    <row r="1773" spans="1:21" x14ac:dyDescent="0.25">
      <c r="A1773" t="s">
        <v>24</v>
      </c>
      <c r="B1773">
        <v>2488</v>
      </c>
      <c r="D1773" t="s">
        <v>4516</v>
      </c>
      <c r="E1773" t="s">
        <v>890</v>
      </c>
      <c r="F1773" t="s">
        <v>67</v>
      </c>
      <c r="I1773" t="s">
        <v>74</v>
      </c>
      <c r="J1773" t="s">
        <v>1279</v>
      </c>
      <c r="K1773" t="s">
        <v>5323</v>
      </c>
      <c r="L1773" t="s">
        <v>2151</v>
      </c>
      <c r="M1773" t="s">
        <v>5430</v>
      </c>
      <c r="N1773" t="s">
        <v>2153</v>
      </c>
      <c r="O1773" t="s">
        <v>6165</v>
      </c>
      <c r="Q1773">
        <v>41019</v>
      </c>
      <c r="R1773" s="2" t="s">
        <v>6164</v>
      </c>
      <c r="S1773" t="s">
        <v>1156</v>
      </c>
      <c r="T1773" t="s">
        <v>1156</v>
      </c>
    </row>
    <row r="1774" spans="1:21" x14ac:dyDescent="0.25">
      <c r="A1774" t="s">
        <v>24</v>
      </c>
      <c r="B1774">
        <v>2489</v>
      </c>
      <c r="D1774" t="s">
        <v>1384</v>
      </c>
      <c r="E1774" t="s">
        <v>213</v>
      </c>
      <c r="F1774" t="s">
        <v>1385</v>
      </c>
      <c r="G1774" t="s">
        <v>2630</v>
      </c>
      <c r="I1774" t="s">
        <v>74</v>
      </c>
      <c r="J1774" t="s">
        <v>1279</v>
      </c>
      <c r="K1774" t="s">
        <v>5323</v>
      </c>
      <c r="L1774" t="s">
        <v>2151</v>
      </c>
      <c r="M1774" t="s">
        <v>5430</v>
      </c>
      <c r="N1774" t="s">
        <v>2153</v>
      </c>
      <c r="O1774" t="s">
        <v>6166</v>
      </c>
      <c r="Q1774">
        <v>41019</v>
      </c>
      <c r="R1774" s="2" t="s">
        <v>6164</v>
      </c>
      <c r="S1774" t="s">
        <v>1156</v>
      </c>
      <c r="T1774" t="s">
        <v>1156</v>
      </c>
    </row>
    <row r="1775" spans="1:21" x14ac:dyDescent="0.25">
      <c r="A1775" t="s">
        <v>24</v>
      </c>
      <c r="B1775">
        <v>2490</v>
      </c>
      <c r="D1775" t="s">
        <v>5433</v>
      </c>
      <c r="E1775" t="s">
        <v>1477</v>
      </c>
      <c r="F1775" t="s">
        <v>5434</v>
      </c>
      <c r="G1775" t="s">
        <v>5435</v>
      </c>
      <c r="I1775" t="s">
        <v>74</v>
      </c>
      <c r="J1775" t="s">
        <v>1279</v>
      </c>
      <c r="K1775" t="s">
        <v>5323</v>
      </c>
      <c r="L1775" t="s">
        <v>2151</v>
      </c>
      <c r="M1775" t="s">
        <v>5430</v>
      </c>
      <c r="N1775" t="s">
        <v>2153</v>
      </c>
      <c r="Q1775">
        <v>41019</v>
      </c>
      <c r="R1775" s="2" t="s">
        <v>6164</v>
      </c>
      <c r="S1775" t="s">
        <v>1156</v>
      </c>
      <c r="T1775" t="s">
        <v>1156</v>
      </c>
    </row>
    <row r="1776" spans="1:21" x14ac:dyDescent="0.25">
      <c r="A1776" t="s">
        <v>24</v>
      </c>
      <c r="B1776">
        <v>2491</v>
      </c>
      <c r="D1776" t="s">
        <v>5436</v>
      </c>
      <c r="E1776" t="s">
        <v>890</v>
      </c>
      <c r="F1776" t="s">
        <v>5437</v>
      </c>
      <c r="G1776" t="s">
        <v>2612</v>
      </c>
      <c r="I1776" t="s">
        <v>74</v>
      </c>
      <c r="J1776" t="s">
        <v>1279</v>
      </c>
      <c r="K1776" t="s">
        <v>5323</v>
      </c>
      <c r="L1776" t="s">
        <v>2151</v>
      </c>
      <c r="M1776" t="s">
        <v>5430</v>
      </c>
      <c r="N1776" t="s">
        <v>2153</v>
      </c>
      <c r="O1776" t="s">
        <v>6167</v>
      </c>
      <c r="Q1776">
        <v>41019</v>
      </c>
      <c r="R1776" s="2" t="s">
        <v>6164</v>
      </c>
      <c r="S1776" t="s">
        <v>1156</v>
      </c>
      <c r="T1776" t="s">
        <v>1156</v>
      </c>
    </row>
    <row r="1777" spans="1:24" x14ac:dyDescent="0.25">
      <c r="A1777" t="s">
        <v>24</v>
      </c>
      <c r="B1777">
        <v>2492</v>
      </c>
      <c r="D1777" t="s">
        <v>5439</v>
      </c>
      <c r="E1777" t="s">
        <v>1966</v>
      </c>
      <c r="F1777" t="s">
        <v>5440</v>
      </c>
      <c r="G1777" t="s">
        <v>4628</v>
      </c>
      <c r="I1777" t="s">
        <v>199</v>
      </c>
      <c r="J1777" t="s">
        <v>2144</v>
      </c>
      <c r="K1777" t="s">
        <v>2442</v>
      </c>
      <c r="L1777" t="s">
        <v>2442</v>
      </c>
      <c r="M1777" t="s">
        <v>5441</v>
      </c>
      <c r="N1777" t="s">
        <v>5442</v>
      </c>
      <c r="O1777" t="s">
        <v>5443</v>
      </c>
      <c r="Q1777">
        <v>22515</v>
      </c>
      <c r="R1777" s="2" t="s">
        <v>6168</v>
      </c>
      <c r="S1777" t="s">
        <v>167</v>
      </c>
      <c r="T1777" t="s">
        <v>167</v>
      </c>
      <c r="W1777" t="s">
        <v>167</v>
      </c>
      <c r="X1777" t="s">
        <v>5444</v>
      </c>
    </row>
    <row r="1778" spans="1:24" x14ac:dyDescent="0.25">
      <c r="A1778" t="s">
        <v>24</v>
      </c>
      <c r="B1778">
        <v>2493</v>
      </c>
      <c r="D1778" t="s">
        <v>5439</v>
      </c>
      <c r="E1778" t="s">
        <v>1966</v>
      </c>
      <c r="F1778" t="s">
        <v>5440</v>
      </c>
      <c r="G1778" t="s">
        <v>4628</v>
      </c>
      <c r="I1778" t="s">
        <v>199</v>
      </c>
      <c r="J1778" t="s">
        <v>2144</v>
      </c>
      <c r="K1778" t="s">
        <v>2442</v>
      </c>
      <c r="L1778" t="s">
        <v>2442</v>
      </c>
      <c r="M1778" t="s">
        <v>5445</v>
      </c>
      <c r="N1778" t="s">
        <v>5446</v>
      </c>
      <c r="O1778" t="s">
        <v>5443</v>
      </c>
      <c r="Q1778">
        <v>23255</v>
      </c>
      <c r="R1778" s="2" t="s">
        <v>6169</v>
      </c>
      <c r="S1778" t="s">
        <v>167</v>
      </c>
      <c r="T1778" t="s">
        <v>167</v>
      </c>
      <c r="W1778" t="s">
        <v>167</v>
      </c>
    </row>
    <row r="1779" spans="1:24" x14ac:dyDescent="0.25">
      <c r="A1779" t="s">
        <v>24</v>
      </c>
      <c r="B1779">
        <v>2494</v>
      </c>
      <c r="D1779" t="s">
        <v>5447</v>
      </c>
      <c r="E1779" t="s">
        <v>1966</v>
      </c>
      <c r="F1779" t="s">
        <v>5448</v>
      </c>
      <c r="G1779" t="s">
        <v>3272</v>
      </c>
      <c r="H1779" t="s">
        <v>5447</v>
      </c>
      <c r="I1779" t="s">
        <v>74</v>
      </c>
      <c r="J1779" t="s">
        <v>1242</v>
      </c>
      <c r="K1779" t="s">
        <v>2245</v>
      </c>
      <c r="L1779" t="s">
        <v>5449</v>
      </c>
      <c r="M1779" t="s">
        <v>5450</v>
      </c>
      <c r="N1779" t="s">
        <v>1683</v>
      </c>
      <c r="O1779" t="s">
        <v>5443</v>
      </c>
      <c r="Q1779">
        <v>23994</v>
      </c>
      <c r="R1779" s="2" t="s">
        <v>6170</v>
      </c>
      <c r="S1779" t="s">
        <v>5451</v>
      </c>
    </row>
    <row r="1780" spans="1:24" x14ac:dyDescent="0.25">
      <c r="A1780" t="s">
        <v>24</v>
      </c>
      <c r="B1780">
        <v>2495</v>
      </c>
      <c r="C1780">
        <v>427</v>
      </c>
      <c r="D1780" t="s">
        <v>5452</v>
      </c>
      <c r="E1780" t="s">
        <v>1966</v>
      </c>
      <c r="F1780" t="s">
        <v>5453</v>
      </c>
      <c r="G1780" t="s">
        <v>5454</v>
      </c>
      <c r="H1780" t="s">
        <v>5452</v>
      </c>
      <c r="I1780" t="s">
        <v>74</v>
      </c>
      <c r="J1780" t="s">
        <v>1242</v>
      </c>
      <c r="K1780" t="s">
        <v>2245</v>
      </c>
      <c r="L1780" t="s">
        <v>2297</v>
      </c>
      <c r="M1780" t="s">
        <v>5455</v>
      </c>
      <c r="N1780" t="s">
        <v>5456</v>
      </c>
      <c r="O1780" t="s">
        <v>1012</v>
      </c>
      <c r="Q1780">
        <v>39650</v>
      </c>
      <c r="R1780" s="2" t="s">
        <v>6171</v>
      </c>
      <c r="S1780" t="s">
        <v>5457</v>
      </c>
      <c r="T1780" t="s">
        <v>5457</v>
      </c>
      <c r="W1780" t="s">
        <v>789</v>
      </c>
    </row>
    <row r="1781" spans="1:24" x14ac:dyDescent="0.25">
      <c r="A1781" t="s">
        <v>24</v>
      </c>
      <c r="B1781">
        <v>2496</v>
      </c>
      <c r="C1781">
        <v>371</v>
      </c>
      <c r="D1781" t="s">
        <v>3404</v>
      </c>
      <c r="E1781" t="s">
        <v>1966</v>
      </c>
      <c r="F1781" t="s">
        <v>3405</v>
      </c>
      <c r="G1781" t="s">
        <v>3406</v>
      </c>
      <c r="H1781" t="s">
        <v>3404</v>
      </c>
      <c r="I1781" t="s">
        <v>74</v>
      </c>
      <c r="J1781" t="s">
        <v>1242</v>
      </c>
      <c r="K1781" t="s">
        <v>2245</v>
      </c>
      <c r="L1781" t="s">
        <v>2297</v>
      </c>
      <c r="M1781" t="s">
        <v>5458</v>
      </c>
      <c r="O1781" t="s">
        <v>1012</v>
      </c>
      <c r="Q1781">
        <v>39651</v>
      </c>
      <c r="R1781" s="2" t="s">
        <v>6172</v>
      </c>
      <c r="S1781" t="s">
        <v>5457</v>
      </c>
      <c r="T1781" t="s">
        <v>5457</v>
      </c>
      <c r="W1781" t="s">
        <v>789</v>
      </c>
    </row>
    <row r="1782" spans="1:24" x14ac:dyDescent="0.25">
      <c r="A1782" t="s">
        <v>24</v>
      </c>
      <c r="B1782">
        <v>2497</v>
      </c>
      <c r="C1782">
        <v>591</v>
      </c>
      <c r="D1782" t="s">
        <v>5459</v>
      </c>
      <c r="E1782" t="s">
        <v>1966</v>
      </c>
      <c r="F1782" t="s">
        <v>2850</v>
      </c>
      <c r="G1782" t="s">
        <v>5460</v>
      </c>
      <c r="H1782" t="s">
        <v>5459</v>
      </c>
      <c r="I1782" t="s">
        <v>74</v>
      </c>
      <c r="J1782" t="s">
        <v>1242</v>
      </c>
      <c r="K1782" t="s">
        <v>5461</v>
      </c>
      <c r="L1782" t="s">
        <v>5462</v>
      </c>
      <c r="M1782" t="s">
        <v>5463</v>
      </c>
      <c r="N1782" t="s">
        <v>5464</v>
      </c>
      <c r="O1782" t="s">
        <v>1012</v>
      </c>
      <c r="Q1782">
        <v>39764</v>
      </c>
      <c r="R1782" s="2" t="s">
        <v>6173</v>
      </c>
      <c r="S1782" t="s">
        <v>5457</v>
      </c>
      <c r="T1782" t="s">
        <v>5457</v>
      </c>
      <c r="W1782" t="s">
        <v>789</v>
      </c>
    </row>
    <row r="1783" spans="1:24" x14ac:dyDescent="0.25">
      <c r="A1783" t="s">
        <v>24</v>
      </c>
      <c r="B1783">
        <v>2498</v>
      </c>
      <c r="D1783" t="s">
        <v>1973</v>
      </c>
      <c r="E1783" t="s">
        <v>1966</v>
      </c>
      <c r="F1783" t="s">
        <v>1974</v>
      </c>
      <c r="G1783" t="s">
        <v>5465</v>
      </c>
      <c r="H1783" t="s">
        <v>1973</v>
      </c>
      <c r="I1783" t="s">
        <v>199</v>
      </c>
      <c r="J1783" t="s">
        <v>2144</v>
      </c>
      <c r="K1783" t="s">
        <v>2442</v>
      </c>
      <c r="L1783" t="s">
        <v>2442</v>
      </c>
      <c r="M1783" t="s">
        <v>5466</v>
      </c>
      <c r="N1783" t="s">
        <v>5467</v>
      </c>
      <c r="O1783" t="s">
        <v>5468</v>
      </c>
      <c r="Q1783">
        <v>23589</v>
      </c>
      <c r="R1783" s="2" t="s">
        <v>6174</v>
      </c>
      <c r="S1783" t="s">
        <v>167</v>
      </c>
      <c r="T1783" t="s">
        <v>167</v>
      </c>
      <c r="W1783" t="s">
        <v>167</v>
      </c>
    </row>
    <row r="1784" spans="1:24" x14ac:dyDescent="0.25">
      <c r="A1784" t="s">
        <v>24</v>
      </c>
      <c r="B1784">
        <v>2499</v>
      </c>
      <c r="C1784">
        <v>83</v>
      </c>
      <c r="D1784" t="s">
        <v>1973</v>
      </c>
      <c r="E1784" t="s">
        <v>1966</v>
      </c>
      <c r="F1784" t="s">
        <v>1974</v>
      </c>
      <c r="G1784" t="s">
        <v>5465</v>
      </c>
      <c r="H1784" t="s">
        <v>1973</v>
      </c>
      <c r="I1784" t="s">
        <v>199</v>
      </c>
      <c r="J1784" t="s">
        <v>2144</v>
      </c>
      <c r="K1784" t="s">
        <v>5469</v>
      </c>
      <c r="L1784" t="s">
        <v>5469</v>
      </c>
      <c r="M1784" t="s">
        <v>5470</v>
      </c>
      <c r="N1784" t="s">
        <v>2220</v>
      </c>
      <c r="O1784" t="s">
        <v>5471</v>
      </c>
      <c r="Q1784">
        <v>23917</v>
      </c>
      <c r="R1784" s="2" t="s">
        <v>6175</v>
      </c>
      <c r="S1784" t="s">
        <v>5472</v>
      </c>
      <c r="T1784" t="s">
        <v>167</v>
      </c>
      <c r="W1784" t="s">
        <v>5473</v>
      </c>
    </row>
    <row r="1785" spans="1:24" x14ac:dyDescent="0.25">
      <c r="A1785" t="s">
        <v>24</v>
      </c>
      <c r="B1785">
        <v>2500</v>
      </c>
      <c r="C1785">
        <v>136</v>
      </c>
      <c r="D1785" t="s">
        <v>1973</v>
      </c>
      <c r="E1785" t="s">
        <v>1966</v>
      </c>
      <c r="F1785" t="s">
        <v>1974</v>
      </c>
      <c r="G1785" t="s">
        <v>5465</v>
      </c>
      <c r="H1785" t="s">
        <v>1973</v>
      </c>
      <c r="I1785" t="s">
        <v>199</v>
      </c>
      <c r="J1785" t="s">
        <v>1613</v>
      </c>
      <c r="K1785" t="s">
        <v>5474</v>
      </c>
      <c r="L1785" t="s">
        <v>5474</v>
      </c>
      <c r="M1785" t="s">
        <v>5475</v>
      </c>
      <c r="N1785" t="s">
        <v>5476</v>
      </c>
      <c r="O1785" t="s">
        <v>5477</v>
      </c>
      <c r="Q1785">
        <v>25066</v>
      </c>
      <c r="R1785" s="2" t="s">
        <v>6176</v>
      </c>
      <c r="S1785" t="s">
        <v>5472</v>
      </c>
      <c r="T1785" t="s">
        <v>167</v>
      </c>
      <c r="W1785" t="s">
        <v>5473</v>
      </c>
    </row>
    <row r="1786" spans="1:24" x14ac:dyDescent="0.25">
      <c r="A1786" t="s">
        <v>24</v>
      </c>
      <c r="B1786">
        <v>2501</v>
      </c>
      <c r="C1786">
        <v>135</v>
      </c>
      <c r="D1786" t="s">
        <v>5447</v>
      </c>
      <c r="E1786" t="s">
        <v>1966</v>
      </c>
      <c r="F1786" t="s">
        <v>5448</v>
      </c>
      <c r="G1786" t="s">
        <v>3272</v>
      </c>
      <c r="H1786" t="s">
        <v>5447</v>
      </c>
      <c r="I1786" t="s">
        <v>199</v>
      </c>
      <c r="J1786" t="s">
        <v>1613</v>
      </c>
      <c r="K1786" t="s">
        <v>5474</v>
      </c>
      <c r="L1786" t="s">
        <v>5474</v>
      </c>
      <c r="M1786" t="s">
        <v>5478</v>
      </c>
      <c r="N1786" t="s">
        <v>1487</v>
      </c>
      <c r="O1786" t="s">
        <v>5479</v>
      </c>
      <c r="Q1786">
        <v>25066</v>
      </c>
      <c r="R1786" s="2" t="s">
        <v>6176</v>
      </c>
      <c r="S1786" t="s">
        <v>5472</v>
      </c>
      <c r="T1786" t="s">
        <v>167</v>
      </c>
      <c r="W1786" t="s">
        <v>5473</v>
      </c>
    </row>
    <row r="1787" spans="1:24" x14ac:dyDescent="0.25">
      <c r="A1787" t="s">
        <v>24</v>
      </c>
      <c r="B1787">
        <v>2502</v>
      </c>
      <c r="D1787" t="s">
        <v>5447</v>
      </c>
      <c r="E1787" t="s">
        <v>1966</v>
      </c>
      <c r="F1787" t="s">
        <v>5448</v>
      </c>
      <c r="G1787" t="s">
        <v>3272</v>
      </c>
      <c r="H1787" t="s">
        <v>5447</v>
      </c>
      <c r="I1787" t="s">
        <v>199</v>
      </c>
      <c r="J1787" t="s">
        <v>2144</v>
      </c>
      <c r="K1787" t="s">
        <v>2442</v>
      </c>
      <c r="L1787" t="s">
        <v>2442</v>
      </c>
      <c r="M1787" t="s">
        <v>5480</v>
      </c>
      <c r="N1787" t="s">
        <v>5481</v>
      </c>
      <c r="O1787" t="s">
        <v>5443</v>
      </c>
      <c r="Q1787">
        <v>23258</v>
      </c>
      <c r="R1787" s="2" t="s">
        <v>6177</v>
      </c>
      <c r="S1787" t="s">
        <v>5482</v>
      </c>
      <c r="T1787" t="s">
        <v>5482</v>
      </c>
    </row>
    <row r="1788" spans="1:24" x14ac:dyDescent="0.25">
      <c r="A1788" t="s">
        <v>24</v>
      </c>
      <c r="B1788">
        <v>2503</v>
      </c>
      <c r="D1788" t="s">
        <v>5483</v>
      </c>
      <c r="E1788" t="s">
        <v>1966</v>
      </c>
      <c r="F1788" t="s">
        <v>5484</v>
      </c>
      <c r="G1788" t="s">
        <v>5485</v>
      </c>
      <c r="H1788" t="s">
        <v>5483</v>
      </c>
      <c r="I1788" t="s">
        <v>199</v>
      </c>
      <c r="J1788" t="s">
        <v>1613</v>
      </c>
      <c r="K1788" t="s">
        <v>5474</v>
      </c>
      <c r="L1788" t="s">
        <v>5486</v>
      </c>
      <c r="M1788" t="s">
        <v>5487</v>
      </c>
      <c r="N1788" t="s">
        <v>5488</v>
      </c>
      <c r="O1788" t="s">
        <v>5479</v>
      </c>
      <c r="Q1788">
        <v>24700</v>
      </c>
      <c r="R1788" s="2" t="s">
        <v>6178</v>
      </c>
      <c r="S1788" t="s">
        <v>167</v>
      </c>
      <c r="T1788" t="s">
        <v>167</v>
      </c>
      <c r="W1788" t="s">
        <v>167</v>
      </c>
    </row>
    <row r="1789" spans="1:24" x14ac:dyDescent="0.25">
      <c r="A1789" t="s">
        <v>24</v>
      </c>
      <c r="B1789">
        <v>2504</v>
      </c>
      <c r="D1789" t="s">
        <v>5483</v>
      </c>
      <c r="E1789" t="s">
        <v>1966</v>
      </c>
      <c r="F1789" t="s">
        <v>5484</v>
      </c>
      <c r="G1789" t="s">
        <v>5485</v>
      </c>
      <c r="H1789" t="s">
        <v>5483</v>
      </c>
      <c r="I1789" t="s">
        <v>199</v>
      </c>
      <c r="J1789" t="s">
        <v>2144</v>
      </c>
      <c r="K1789" t="s">
        <v>5489</v>
      </c>
      <c r="L1789" t="s">
        <v>5489</v>
      </c>
      <c r="M1789" t="s">
        <v>5490</v>
      </c>
      <c r="N1789" t="s">
        <v>5491</v>
      </c>
      <c r="O1789" t="s">
        <v>5492</v>
      </c>
      <c r="Q1789">
        <v>22519</v>
      </c>
      <c r="R1789" s="2" t="s">
        <v>6179</v>
      </c>
      <c r="S1789" t="s">
        <v>167</v>
      </c>
      <c r="T1789" t="s">
        <v>167</v>
      </c>
      <c r="W1789" t="s">
        <v>167</v>
      </c>
    </row>
    <row r="1790" spans="1:24" x14ac:dyDescent="0.25">
      <c r="A1790" t="s">
        <v>24</v>
      </c>
      <c r="B1790">
        <v>2505</v>
      </c>
      <c r="D1790" t="s">
        <v>5493</v>
      </c>
      <c r="E1790" t="s">
        <v>1966</v>
      </c>
      <c r="F1790" t="s">
        <v>5494</v>
      </c>
      <c r="G1790" t="s">
        <v>5495</v>
      </c>
      <c r="H1790" t="s">
        <v>5493</v>
      </c>
      <c r="I1790" t="s">
        <v>199</v>
      </c>
      <c r="J1790" t="s">
        <v>2144</v>
      </c>
      <c r="K1790" t="s">
        <v>2442</v>
      </c>
      <c r="L1790" t="s">
        <v>2442</v>
      </c>
      <c r="M1790" t="s">
        <v>5496</v>
      </c>
      <c r="N1790" t="s">
        <v>5497</v>
      </c>
      <c r="O1790" t="s">
        <v>5443</v>
      </c>
      <c r="Q1790">
        <v>23254</v>
      </c>
      <c r="R1790" s="2" t="s">
        <v>6180</v>
      </c>
      <c r="S1790" t="s">
        <v>167</v>
      </c>
      <c r="T1790" t="s">
        <v>167</v>
      </c>
      <c r="W1790" t="s">
        <v>167</v>
      </c>
    </row>
    <row r="1791" spans="1:24" x14ac:dyDescent="0.25">
      <c r="A1791" t="s">
        <v>24</v>
      </c>
      <c r="B1791">
        <v>2506</v>
      </c>
      <c r="D1791" t="s">
        <v>1973</v>
      </c>
      <c r="E1791" t="s">
        <v>1966</v>
      </c>
      <c r="F1791" t="s">
        <v>1974</v>
      </c>
      <c r="G1791" t="s">
        <v>5465</v>
      </c>
      <c r="H1791" t="s">
        <v>1973</v>
      </c>
      <c r="I1791" t="s">
        <v>199</v>
      </c>
      <c r="J1791" t="s">
        <v>1613</v>
      </c>
      <c r="K1791" t="s">
        <v>5474</v>
      </c>
      <c r="L1791" t="s">
        <v>5474</v>
      </c>
      <c r="M1791" t="s">
        <v>5498</v>
      </c>
      <c r="N1791" t="s">
        <v>5499</v>
      </c>
      <c r="O1791" t="s">
        <v>5479</v>
      </c>
      <c r="Q1791">
        <v>24695</v>
      </c>
      <c r="R1791" s="2" t="s">
        <v>6181</v>
      </c>
      <c r="S1791" t="s">
        <v>167</v>
      </c>
      <c r="T1791" t="s">
        <v>167</v>
      </c>
      <c r="W1791" t="s">
        <v>167</v>
      </c>
    </row>
    <row r="1792" spans="1:24" x14ac:dyDescent="0.25">
      <c r="A1792" t="s">
        <v>24</v>
      </c>
      <c r="B1792">
        <v>2507</v>
      </c>
      <c r="C1792">
        <v>163</v>
      </c>
      <c r="D1792" t="s">
        <v>5500</v>
      </c>
      <c r="E1792" t="s">
        <v>1966</v>
      </c>
      <c r="F1792" t="s">
        <v>5501</v>
      </c>
      <c r="G1792" t="s">
        <v>5485</v>
      </c>
      <c r="H1792" t="s">
        <v>5500</v>
      </c>
      <c r="I1792" t="s">
        <v>27</v>
      </c>
      <c r="J1792" t="s">
        <v>5502</v>
      </c>
      <c r="K1792" t="s">
        <v>5503</v>
      </c>
      <c r="L1792" t="s">
        <v>5504</v>
      </c>
      <c r="M1792" t="s">
        <v>5505</v>
      </c>
      <c r="N1792" t="s">
        <v>5506</v>
      </c>
      <c r="O1792" t="s">
        <v>5479</v>
      </c>
      <c r="Q1792" t="s">
        <v>5507</v>
      </c>
      <c r="R1792" t="s">
        <v>5507</v>
      </c>
      <c r="S1792" t="s">
        <v>5508</v>
      </c>
      <c r="T1792" t="s">
        <v>5508</v>
      </c>
      <c r="W1792" t="s">
        <v>5509</v>
      </c>
    </row>
    <row r="1793" spans="1:24" x14ac:dyDescent="0.25">
      <c r="A1793" t="s">
        <v>24</v>
      </c>
      <c r="B1793">
        <v>2508</v>
      </c>
      <c r="D1793" t="s">
        <v>5510</v>
      </c>
      <c r="E1793" t="s">
        <v>1966</v>
      </c>
      <c r="F1793" t="s">
        <v>5511</v>
      </c>
      <c r="G1793" t="s">
        <v>5485</v>
      </c>
      <c r="H1793" t="s">
        <v>5510</v>
      </c>
      <c r="I1793" t="s">
        <v>199</v>
      </c>
      <c r="J1793" t="s">
        <v>2144</v>
      </c>
      <c r="K1793" t="s">
        <v>5469</v>
      </c>
      <c r="L1793" t="s">
        <v>5469</v>
      </c>
      <c r="M1793" t="s">
        <v>5512</v>
      </c>
      <c r="N1793" t="s">
        <v>1683</v>
      </c>
      <c r="O1793" t="s">
        <v>5513</v>
      </c>
      <c r="Q1793">
        <v>24365</v>
      </c>
      <c r="R1793" s="2" t="s">
        <v>6182</v>
      </c>
      <c r="S1793" t="s">
        <v>167</v>
      </c>
      <c r="T1793" t="s">
        <v>167</v>
      </c>
      <c r="W1793" t="s">
        <v>167</v>
      </c>
    </row>
    <row r="1794" spans="1:24" x14ac:dyDescent="0.25">
      <c r="A1794" t="s">
        <v>24</v>
      </c>
      <c r="B1794">
        <v>2509</v>
      </c>
      <c r="D1794" t="s">
        <v>5500</v>
      </c>
      <c r="E1794" t="s">
        <v>1966</v>
      </c>
      <c r="F1794" t="s">
        <v>5501</v>
      </c>
      <c r="G1794" t="s">
        <v>5485</v>
      </c>
      <c r="H1794" t="s">
        <v>5500</v>
      </c>
      <c r="I1794" t="s">
        <v>199</v>
      </c>
      <c r="J1794" t="s">
        <v>2144</v>
      </c>
      <c r="K1794" t="s">
        <v>2442</v>
      </c>
      <c r="L1794" t="s">
        <v>2442</v>
      </c>
      <c r="M1794" t="s">
        <v>5514</v>
      </c>
      <c r="N1794" t="s">
        <v>5491</v>
      </c>
      <c r="O1794" t="s">
        <v>5443</v>
      </c>
      <c r="Q1794">
        <v>22068</v>
      </c>
      <c r="R1794" s="2" t="s">
        <v>6183</v>
      </c>
      <c r="S1794" t="s">
        <v>167</v>
      </c>
      <c r="T1794" t="s">
        <v>167</v>
      </c>
      <c r="W1794" t="s">
        <v>167</v>
      </c>
    </row>
    <row r="1795" spans="1:24" x14ac:dyDescent="0.25">
      <c r="A1795" t="s">
        <v>24</v>
      </c>
      <c r="B1795">
        <v>2510</v>
      </c>
      <c r="D1795" t="s">
        <v>5515</v>
      </c>
      <c r="E1795" t="s">
        <v>1966</v>
      </c>
      <c r="F1795" t="s">
        <v>5516</v>
      </c>
      <c r="G1795" t="s">
        <v>5517</v>
      </c>
      <c r="H1795" t="s">
        <v>5515</v>
      </c>
      <c r="I1795" t="s">
        <v>199</v>
      </c>
      <c r="J1795" t="s">
        <v>2144</v>
      </c>
      <c r="K1795" t="s">
        <v>5489</v>
      </c>
      <c r="L1795" t="s">
        <v>5489</v>
      </c>
      <c r="M1795" t="s">
        <v>5490</v>
      </c>
      <c r="N1795" t="s">
        <v>5518</v>
      </c>
      <c r="O1795" t="s">
        <v>5492</v>
      </c>
      <c r="Q1795">
        <v>22162</v>
      </c>
      <c r="R1795" s="2" t="s">
        <v>6184</v>
      </c>
      <c r="S1795" t="s">
        <v>167</v>
      </c>
      <c r="T1795" t="s">
        <v>167</v>
      </c>
      <c r="W1795" t="s">
        <v>167</v>
      </c>
    </row>
    <row r="1796" spans="1:24" x14ac:dyDescent="0.25">
      <c r="A1796" t="s">
        <v>24</v>
      </c>
      <c r="B1796">
        <v>2511</v>
      </c>
      <c r="D1796" t="s">
        <v>5519</v>
      </c>
      <c r="E1796" t="s">
        <v>1966</v>
      </c>
      <c r="F1796" t="s">
        <v>5520</v>
      </c>
      <c r="G1796" t="s">
        <v>5521</v>
      </c>
      <c r="H1796" t="s">
        <v>5519</v>
      </c>
      <c r="I1796" t="s">
        <v>199</v>
      </c>
      <c r="J1796" t="s">
        <v>2144</v>
      </c>
      <c r="K1796" t="s">
        <v>5489</v>
      </c>
      <c r="L1796" t="s">
        <v>5489</v>
      </c>
      <c r="M1796" t="s">
        <v>5522</v>
      </c>
      <c r="N1796" t="s">
        <v>5523</v>
      </c>
      <c r="Q1796">
        <v>20296</v>
      </c>
      <c r="R1796" s="2" t="s">
        <v>6185</v>
      </c>
      <c r="S1796" t="s">
        <v>5524</v>
      </c>
      <c r="T1796" t="s">
        <v>195</v>
      </c>
      <c r="W1796" t="s">
        <v>5524</v>
      </c>
    </row>
    <row r="1797" spans="1:24" x14ac:dyDescent="0.25">
      <c r="A1797" t="s">
        <v>24</v>
      </c>
      <c r="B1797">
        <v>2512</v>
      </c>
      <c r="D1797" t="s">
        <v>5525</v>
      </c>
      <c r="E1797" t="s">
        <v>1966</v>
      </c>
      <c r="F1797" t="s">
        <v>5526</v>
      </c>
      <c r="G1797" t="s">
        <v>5465</v>
      </c>
      <c r="H1797" t="s">
        <v>5525</v>
      </c>
      <c r="I1797" t="s">
        <v>5527</v>
      </c>
      <c r="J1797" t="s">
        <v>5528</v>
      </c>
      <c r="K1797" t="s">
        <v>5529</v>
      </c>
      <c r="L1797" t="s">
        <v>5529</v>
      </c>
      <c r="M1797" t="s">
        <v>5530</v>
      </c>
      <c r="N1797" t="s">
        <v>5531</v>
      </c>
      <c r="Q1797">
        <v>22846</v>
      </c>
      <c r="R1797" s="2" t="s">
        <v>6186</v>
      </c>
      <c r="S1797" t="s">
        <v>167</v>
      </c>
      <c r="T1797" t="s">
        <v>167</v>
      </c>
      <c r="W1797" t="s">
        <v>167</v>
      </c>
    </row>
    <row r="1798" spans="1:24" x14ac:dyDescent="0.25">
      <c r="A1798" t="s">
        <v>24</v>
      </c>
      <c r="B1798">
        <v>2513</v>
      </c>
      <c r="D1798" t="s">
        <v>5459</v>
      </c>
      <c r="E1798" t="s">
        <v>1966</v>
      </c>
      <c r="F1798" t="s">
        <v>2850</v>
      </c>
      <c r="G1798" t="s">
        <v>5460</v>
      </c>
      <c r="H1798" t="s">
        <v>5532</v>
      </c>
      <c r="I1798" t="s">
        <v>74</v>
      </c>
      <c r="J1798" t="s">
        <v>1180</v>
      </c>
      <c r="K1798" t="s">
        <v>5533</v>
      </c>
      <c r="L1798" t="s">
        <v>5534</v>
      </c>
      <c r="M1798" t="s">
        <v>5535</v>
      </c>
      <c r="N1798" t="s">
        <v>5536</v>
      </c>
      <c r="O1798" t="s">
        <v>5443</v>
      </c>
      <c r="Q1798">
        <v>23277</v>
      </c>
      <c r="R1798" s="2" t="s">
        <v>6187</v>
      </c>
      <c r="S1798" t="s">
        <v>167</v>
      </c>
      <c r="T1798" t="s">
        <v>167</v>
      </c>
      <c r="W1798" t="s">
        <v>167</v>
      </c>
    </row>
    <row r="1799" spans="1:24" x14ac:dyDescent="0.25">
      <c r="A1799" t="s">
        <v>24</v>
      </c>
      <c r="B1799">
        <v>2514</v>
      </c>
      <c r="D1799" t="s">
        <v>1966</v>
      </c>
      <c r="E1799" t="s">
        <v>1966</v>
      </c>
      <c r="F1799" t="s">
        <v>67</v>
      </c>
      <c r="H1799" t="s">
        <v>1966</v>
      </c>
      <c r="I1799" t="s">
        <v>74</v>
      </c>
      <c r="J1799" t="s">
        <v>1242</v>
      </c>
      <c r="K1799" t="s">
        <v>2245</v>
      </c>
      <c r="L1799" t="s">
        <v>2003</v>
      </c>
      <c r="M1799" t="s">
        <v>5537</v>
      </c>
      <c r="N1799" t="s">
        <v>5538</v>
      </c>
      <c r="O1799" t="s">
        <v>5443</v>
      </c>
      <c r="Q1799">
        <v>35231</v>
      </c>
      <c r="R1799" s="2" t="s">
        <v>6188</v>
      </c>
      <c r="S1799" t="s">
        <v>195</v>
      </c>
      <c r="W1799" t="s">
        <v>195</v>
      </c>
    </row>
    <row r="1800" spans="1:24" x14ac:dyDescent="0.25">
      <c r="A1800" t="s">
        <v>24</v>
      </c>
      <c r="B1800">
        <v>2515</v>
      </c>
      <c r="C1800">
        <v>439</v>
      </c>
      <c r="D1800" t="s">
        <v>5539</v>
      </c>
      <c r="E1800" t="s">
        <v>5540</v>
      </c>
      <c r="F1800" t="s">
        <v>5541</v>
      </c>
      <c r="G1800" t="s">
        <v>5542</v>
      </c>
      <c r="H1800" t="s">
        <v>5539</v>
      </c>
      <c r="I1800" t="s">
        <v>74</v>
      </c>
      <c r="J1800" t="s">
        <v>1242</v>
      </c>
      <c r="K1800" t="s">
        <v>2245</v>
      </c>
      <c r="L1800" t="s">
        <v>2297</v>
      </c>
      <c r="M1800" t="s">
        <v>5455</v>
      </c>
      <c r="N1800" t="s">
        <v>5456</v>
      </c>
      <c r="Q1800">
        <v>39650</v>
      </c>
      <c r="R1800" s="2" t="s">
        <v>6171</v>
      </c>
      <c r="S1800" t="s">
        <v>5457</v>
      </c>
      <c r="T1800" t="s">
        <v>5457</v>
      </c>
      <c r="W1800" t="s">
        <v>789</v>
      </c>
      <c r="X1800" t="s">
        <v>5543</v>
      </c>
    </row>
    <row r="1801" spans="1:24" x14ac:dyDescent="0.25">
      <c r="A1801" t="s">
        <v>24</v>
      </c>
      <c r="B1801">
        <v>2516</v>
      </c>
      <c r="D1801" t="s">
        <v>5544</v>
      </c>
      <c r="E1801" t="s">
        <v>1966</v>
      </c>
      <c r="F1801" t="s">
        <v>5545</v>
      </c>
      <c r="G1801" t="s">
        <v>5546</v>
      </c>
      <c r="H1801" t="s">
        <v>5547</v>
      </c>
      <c r="I1801" t="s">
        <v>5548</v>
      </c>
      <c r="J1801" t="s">
        <v>5549</v>
      </c>
      <c r="K1801" t="s">
        <v>5550</v>
      </c>
      <c r="Q1801">
        <v>7870</v>
      </c>
      <c r="R1801" s="2" t="s">
        <v>6189</v>
      </c>
      <c r="S1801" t="s">
        <v>5521</v>
      </c>
      <c r="T1801" t="s">
        <v>5521</v>
      </c>
      <c r="U1801" t="s">
        <v>5551</v>
      </c>
    </row>
    <row r="1802" spans="1:24" x14ac:dyDescent="0.25">
      <c r="A1802" t="s">
        <v>24</v>
      </c>
      <c r="B1802">
        <v>2517</v>
      </c>
      <c r="D1802" t="s">
        <v>5515</v>
      </c>
      <c r="E1802" t="s">
        <v>1966</v>
      </c>
      <c r="F1802" t="s">
        <v>5516</v>
      </c>
      <c r="G1802" t="s">
        <v>5517</v>
      </c>
      <c r="H1802" t="s">
        <v>5515</v>
      </c>
      <c r="I1802" t="s">
        <v>199</v>
      </c>
      <c r="J1802" t="s">
        <v>2144</v>
      </c>
      <c r="K1802" t="s">
        <v>5489</v>
      </c>
      <c r="L1802" t="s">
        <v>5489</v>
      </c>
      <c r="M1802" t="s">
        <v>5490</v>
      </c>
      <c r="N1802" t="s">
        <v>5552</v>
      </c>
      <c r="O1802" t="s">
        <v>5479</v>
      </c>
      <c r="Q1802">
        <v>20293</v>
      </c>
      <c r="R1802" s="2" t="s">
        <v>6190</v>
      </c>
      <c r="S1802" t="s">
        <v>5524</v>
      </c>
      <c r="T1802" t="s">
        <v>167</v>
      </c>
      <c r="W1802" t="s">
        <v>5524</v>
      </c>
    </row>
    <row r="1803" spans="1:24" x14ac:dyDescent="0.25">
      <c r="A1803" t="s">
        <v>24</v>
      </c>
      <c r="B1803">
        <v>2518</v>
      </c>
      <c r="C1803">
        <v>442</v>
      </c>
      <c r="D1803" t="s">
        <v>5459</v>
      </c>
      <c r="E1803" t="s">
        <v>1966</v>
      </c>
      <c r="F1803" t="s">
        <v>2850</v>
      </c>
      <c r="G1803" t="s">
        <v>5460</v>
      </c>
      <c r="H1803" t="s">
        <v>5532</v>
      </c>
      <c r="I1803" t="s">
        <v>74</v>
      </c>
      <c r="J1803" t="s">
        <v>1242</v>
      </c>
      <c r="K1803" t="s">
        <v>2245</v>
      </c>
      <c r="L1803" t="s">
        <v>2297</v>
      </c>
      <c r="M1803" t="s">
        <v>5455</v>
      </c>
      <c r="N1803" t="s">
        <v>5456</v>
      </c>
      <c r="Q1803">
        <v>39650</v>
      </c>
      <c r="R1803" s="2" t="s">
        <v>6171</v>
      </c>
      <c r="S1803" t="s">
        <v>5457</v>
      </c>
      <c r="T1803" t="s">
        <v>5457</v>
      </c>
      <c r="W1803" t="s">
        <v>789</v>
      </c>
    </row>
    <row r="1804" spans="1:24" x14ac:dyDescent="0.25">
      <c r="A1804" t="s">
        <v>24</v>
      </c>
      <c r="B1804">
        <v>2519</v>
      </c>
      <c r="D1804" t="s">
        <v>5515</v>
      </c>
      <c r="E1804" t="s">
        <v>1966</v>
      </c>
      <c r="F1804" t="s">
        <v>5516</v>
      </c>
      <c r="G1804" t="s">
        <v>5517</v>
      </c>
      <c r="H1804" t="s">
        <v>5515</v>
      </c>
      <c r="I1804" t="s">
        <v>199</v>
      </c>
      <c r="J1804" t="s">
        <v>2144</v>
      </c>
      <c r="K1804" t="s">
        <v>2442</v>
      </c>
      <c r="L1804" t="s">
        <v>2442</v>
      </c>
      <c r="M1804" t="s">
        <v>5553</v>
      </c>
      <c r="N1804" t="s">
        <v>5491</v>
      </c>
      <c r="O1804" t="s">
        <v>5443</v>
      </c>
      <c r="Q1804">
        <v>23257</v>
      </c>
      <c r="R1804" s="2" t="s">
        <v>6191</v>
      </c>
      <c r="S1804" t="s">
        <v>167</v>
      </c>
      <c r="T1804" t="s">
        <v>167</v>
      </c>
      <c r="W1804" t="s">
        <v>5554</v>
      </c>
    </row>
    <row r="1805" spans="1:24" x14ac:dyDescent="0.25">
      <c r="A1805" t="s">
        <v>24</v>
      </c>
      <c r="B1805">
        <v>2520</v>
      </c>
      <c r="C1805">
        <v>73</v>
      </c>
      <c r="D1805" t="s">
        <v>5515</v>
      </c>
      <c r="E1805" t="s">
        <v>1966</v>
      </c>
      <c r="F1805" t="s">
        <v>5516</v>
      </c>
      <c r="G1805" t="s">
        <v>5517</v>
      </c>
      <c r="H1805" t="s">
        <v>5515</v>
      </c>
      <c r="I1805" t="s">
        <v>199</v>
      </c>
      <c r="J1805" t="s">
        <v>2144</v>
      </c>
      <c r="K1805" t="s">
        <v>5489</v>
      </c>
      <c r="L1805" t="s">
        <v>5489</v>
      </c>
      <c r="M1805" t="s">
        <v>5555</v>
      </c>
      <c r="N1805" t="s">
        <v>5556</v>
      </c>
      <c r="O1805" t="s">
        <v>5479</v>
      </c>
      <c r="Q1805">
        <v>20932</v>
      </c>
      <c r="R1805" s="2" t="s">
        <v>6192</v>
      </c>
      <c r="S1805" t="s">
        <v>2164</v>
      </c>
      <c r="T1805" t="s">
        <v>167</v>
      </c>
    </row>
    <row r="1806" spans="1:24" x14ac:dyDescent="0.25">
      <c r="A1806" t="s">
        <v>24</v>
      </c>
      <c r="B1806">
        <v>2521</v>
      </c>
      <c r="D1806" t="s">
        <v>3404</v>
      </c>
      <c r="E1806" t="s">
        <v>1966</v>
      </c>
      <c r="F1806" t="s">
        <v>3405</v>
      </c>
      <c r="G1806" t="s">
        <v>3406</v>
      </c>
      <c r="H1806" t="s">
        <v>3404</v>
      </c>
      <c r="I1806" t="s">
        <v>74</v>
      </c>
      <c r="J1806" t="s">
        <v>1242</v>
      </c>
      <c r="K1806" t="s">
        <v>2245</v>
      </c>
      <c r="L1806" t="s">
        <v>5557</v>
      </c>
      <c r="M1806" t="s">
        <v>5558</v>
      </c>
      <c r="N1806" t="s">
        <v>5559</v>
      </c>
      <c r="O1806" t="s">
        <v>5479</v>
      </c>
      <c r="Q1806">
        <v>23980</v>
      </c>
      <c r="R1806" s="2" t="s">
        <v>6193</v>
      </c>
      <c r="S1806" t="s">
        <v>5482</v>
      </c>
      <c r="T1806" t="s">
        <v>167</v>
      </c>
    </row>
    <row r="1807" spans="1:24" x14ac:dyDescent="0.25">
      <c r="A1807" t="s">
        <v>24</v>
      </c>
      <c r="B1807">
        <v>2522</v>
      </c>
      <c r="C1807">
        <v>812</v>
      </c>
      <c r="D1807" t="s">
        <v>2849</v>
      </c>
      <c r="E1807" t="s">
        <v>1966</v>
      </c>
      <c r="F1807" t="s">
        <v>2850</v>
      </c>
      <c r="G1807" t="s">
        <v>5460</v>
      </c>
      <c r="H1807" t="s">
        <v>5560</v>
      </c>
      <c r="I1807" t="s">
        <v>47</v>
      </c>
      <c r="J1807" t="s">
        <v>47</v>
      </c>
      <c r="K1807" t="s">
        <v>5561</v>
      </c>
      <c r="L1807" t="s">
        <v>5562</v>
      </c>
      <c r="M1807" t="s">
        <v>5563</v>
      </c>
      <c r="O1807" t="s">
        <v>5479</v>
      </c>
      <c r="Q1807">
        <v>15518</v>
      </c>
      <c r="R1807" s="2" t="s">
        <v>6194</v>
      </c>
      <c r="S1807" t="s">
        <v>4683</v>
      </c>
      <c r="T1807" t="s">
        <v>4683</v>
      </c>
      <c r="W1807" t="s">
        <v>5564</v>
      </c>
    </row>
    <row r="1808" spans="1:24" x14ac:dyDescent="0.25">
      <c r="A1808" t="s">
        <v>24</v>
      </c>
      <c r="B1808">
        <v>2523</v>
      </c>
      <c r="C1808">
        <v>811</v>
      </c>
      <c r="D1808" t="s">
        <v>2849</v>
      </c>
      <c r="E1808" t="s">
        <v>1966</v>
      </c>
      <c r="F1808" t="s">
        <v>2850</v>
      </c>
      <c r="G1808" t="s">
        <v>5460</v>
      </c>
      <c r="H1808" t="s">
        <v>5565</v>
      </c>
      <c r="I1808" t="s">
        <v>47</v>
      </c>
      <c r="J1808" t="s">
        <v>5566</v>
      </c>
      <c r="K1808" t="s">
        <v>5567</v>
      </c>
      <c r="L1808" t="s">
        <v>5568</v>
      </c>
      <c r="M1808" t="s">
        <v>5569</v>
      </c>
      <c r="O1808" t="s">
        <v>5513</v>
      </c>
      <c r="Q1808">
        <v>15469</v>
      </c>
      <c r="R1808" s="2" t="s">
        <v>6195</v>
      </c>
      <c r="S1808" t="s">
        <v>4683</v>
      </c>
      <c r="T1808" t="s">
        <v>4683</v>
      </c>
      <c r="W1808" t="s">
        <v>5564</v>
      </c>
    </row>
    <row r="1809" spans="1:24" x14ac:dyDescent="0.25">
      <c r="A1809" t="s">
        <v>3591</v>
      </c>
      <c r="B1809">
        <v>2524</v>
      </c>
      <c r="C1809" t="s">
        <v>5570</v>
      </c>
      <c r="D1809" t="s">
        <v>5571</v>
      </c>
      <c r="E1809" t="s">
        <v>5572</v>
      </c>
      <c r="F1809" t="s">
        <v>5573</v>
      </c>
      <c r="G1809" t="s">
        <v>5574</v>
      </c>
      <c r="H1809" t="s">
        <v>5571</v>
      </c>
      <c r="I1809" t="s">
        <v>74</v>
      </c>
      <c r="J1809" t="s">
        <v>1203</v>
      </c>
      <c r="L1809" t="s">
        <v>5073</v>
      </c>
      <c r="M1809" t="s">
        <v>5575</v>
      </c>
      <c r="N1809" t="s">
        <v>5576</v>
      </c>
      <c r="O1809" t="s">
        <v>5577</v>
      </c>
      <c r="Q1809">
        <v>40994</v>
      </c>
      <c r="R1809" s="2" t="s">
        <v>6196</v>
      </c>
      <c r="S1809" t="s">
        <v>5578</v>
      </c>
      <c r="T1809" t="s">
        <v>5578</v>
      </c>
      <c r="W1809" t="s">
        <v>3598</v>
      </c>
    </row>
    <row r="1810" spans="1:24" x14ac:dyDescent="0.25">
      <c r="A1810" t="s">
        <v>3591</v>
      </c>
      <c r="B1810">
        <v>2525</v>
      </c>
      <c r="C1810" t="s">
        <v>5579</v>
      </c>
      <c r="D1810" t="s">
        <v>5571</v>
      </c>
      <c r="E1810" t="s">
        <v>5572</v>
      </c>
      <c r="F1810" t="s">
        <v>5573</v>
      </c>
      <c r="G1810" t="s">
        <v>5574</v>
      </c>
      <c r="H1810" t="s">
        <v>5571</v>
      </c>
      <c r="I1810" t="s">
        <v>74</v>
      </c>
      <c r="J1810" t="s">
        <v>1203</v>
      </c>
      <c r="L1810" t="s">
        <v>5073</v>
      </c>
      <c r="M1810" t="s">
        <v>5580</v>
      </c>
      <c r="N1810" t="s">
        <v>5581</v>
      </c>
      <c r="O1810" t="s">
        <v>5582</v>
      </c>
      <c r="Q1810">
        <v>41035</v>
      </c>
      <c r="R1810" s="2" t="s">
        <v>6197</v>
      </c>
      <c r="S1810" t="s">
        <v>3598</v>
      </c>
      <c r="T1810" t="s">
        <v>3598</v>
      </c>
      <c r="W1810" t="s">
        <v>3598</v>
      </c>
    </row>
    <row r="1811" spans="1:24" x14ac:dyDescent="0.25">
      <c r="A1811" t="s">
        <v>3591</v>
      </c>
      <c r="B1811">
        <v>2526</v>
      </c>
      <c r="D1811" t="s">
        <v>5571</v>
      </c>
      <c r="E1811" t="s">
        <v>5572</v>
      </c>
      <c r="F1811" t="s">
        <v>5573</v>
      </c>
      <c r="G1811" t="s">
        <v>5574</v>
      </c>
      <c r="H1811" t="s">
        <v>5571</v>
      </c>
      <c r="I1811" t="s">
        <v>74</v>
      </c>
      <c r="J1811" t="s">
        <v>1203</v>
      </c>
      <c r="L1811" t="s">
        <v>5073</v>
      </c>
      <c r="M1811" t="s">
        <v>5583</v>
      </c>
      <c r="N1811" t="s">
        <v>5095</v>
      </c>
      <c r="O1811" t="s">
        <v>5584</v>
      </c>
      <c r="Q1811">
        <v>41095</v>
      </c>
      <c r="R1811" s="2" t="s">
        <v>6198</v>
      </c>
      <c r="S1811" t="s">
        <v>5578</v>
      </c>
      <c r="T1811" t="s">
        <v>5578</v>
      </c>
      <c r="W1811" t="s">
        <v>3598</v>
      </c>
    </row>
    <row r="1812" spans="1:24" x14ac:dyDescent="0.25">
      <c r="A1812" t="s">
        <v>3591</v>
      </c>
      <c r="B1812">
        <v>2527</v>
      </c>
      <c r="D1812" t="s">
        <v>5571</v>
      </c>
      <c r="E1812" t="s">
        <v>5572</v>
      </c>
      <c r="F1812" t="s">
        <v>5573</v>
      </c>
      <c r="G1812" t="s">
        <v>5574</v>
      </c>
      <c r="H1812" t="s">
        <v>5571</v>
      </c>
      <c r="I1812" t="s">
        <v>74</v>
      </c>
      <c r="J1812" t="s">
        <v>1203</v>
      </c>
      <c r="L1812" t="s">
        <v>5073</v>
      </c>
      <c r="M1812" t="s">
        <v>5585</v>
      </c>
      <c r="O1812" t="s">
        <v>5586</v>
      </c>
      <c r="Q1812">
        <v>41022</v>
      </c>
      <c r="R1812" s="2" t="s">
        <v>6199</v>
      </c>
      <c r="S1812" t="s">
        <v>5578</v>
      </c>
      <c r="T1812" t="s">
        <v>5578</v>
      </c>
      <c r="W1812" t="s">
        <v>3598</v>
      </c>
    </row>
    <row r="1813" spans="1:24" x14ac:dyDescent="0.25">
      <c r="A1813" t="s">
        <v>24</v>
      </c>
      <c r="B1813">
        <v>2528</v>
      </c>
      <c r="D1813" t="s">
        <v>4345</v>
      </c>
      <c r="E1813" t="s">
        <v>1061</v>
      </c>
      <c r="F1813" t="s">
        <v>67</v>
      </c>
      <c r="H1813" t="s">
        <v>4345</v>
      </c>
      <c r="I1813" t="s">
        <v>74</v>
      </c>
      <c r="J1813" t="s">
        <v>1242</v>
      </c>
      <c r="K1813" t="s">
        <v>2245</v>
      </c>
      <c r="L1813" t="s">
        <v>5587</v>
      </c>
      <c r="M1813" t="s">
        <v>5588</v>
      </c>
      <c r="N1813" t="s">
        <v>5589</v>
      </c>
      <c r="Q1813">
        <v>34898</v>
      </c>
      <c r="R1813" s="2" t="s">
        <v>6200</v>
      </c>
      <c r="S1813" t="s">
        <v>195</v>
      </c>
    </row>
    <row r="1814" spans="1:24" x14ac:dyDescent="0.25">
      <c r="A1814" t="s">
        <v>24</v>
      </c>
      <c r="B1814" t="s">
        <v>5590</v>
      </c>
      <c r="C1814">
        <v>4374</v>
      </c>
      <c r="D1814" t="s">
        <v>2133</v>
      </c>
      <c r="E1814" t="s">
        <v>2134</v>
      </c>
      <c r="F1814" t="s">
        <v>2135</v>
      </c>
      <c r="G1814" t="s">
        <v>2136</v>
      </c>
      <c r="H1814" t="s">
        <v>2133</v>
      </c>
      <c r="I1814" t="s">
        <v>74</v>
      </c>
      <c r="J1814" t="s">
        <v>1203</v>
      </c>
      <c r="K1814" t="s">
        <v>1204</v>
      </c>
      <c r="L1814" t="s">
        <v>1428</v>
      </c>
      <c r="M1814" t="s">
        <v>5591</v>
      </c>
      <c r="N1814" t="s">
        <v>2141</v>
      </c>
      <c r="O1814" t="s">
        <v>5592</v>
      </c>
      <c r="Q1814" t="s">
        <v>5593</v>
      </c>
      <c r="R1814" s="2" t="s">
        <v>6201</v>
      </c>
      <c r="S1814" t="s">
        <v>1188</v>
      </c>
      <c r="T1814" t="s">
        <v>1188</v>
      </c>
      <c r="W1814" t="s">
        <v>1188</v>
      </c>
    </row>
    <row r="1815" spans="1:24" x14ac:dyDescent="0.25">
      <c r="A1815" t="s">
        <v>24</v>
      </c>
      <c r="B1815" t="s">
        <v>5590</v>
      </c>
      <c r="C1815">
        <v>3246</v>
      </c>
      <c r="D1815" t="s">
        <v>1249</v>
      </c>
      <c r="E1815" t="s">
        <v>1250</v>
      </c>
      <c r="F1815" t="s">
        <v>1251</v>
      </c>
      <c r="G1815" t="s">
        <v>1252</v>
      </c>
      <c r="H1815" t="s">
        <v>1249</v>
      </c>
      <c r="I1815" t="s">
        <v>199</v>
      </c>
      <c r="J1815" t="s">
        <v>2144</v>
      </c>
      <c r="K1815" t="s">
        <v>2145</v>
      </c>
      <c r="L1815" t="s">
        <v>2146</v>
      </c>
      <c r="M1815" t="s">
        <v>5594</v>
      </c>
      <c r="N1815" t="s">
        <v>1487</v>
      </c>
      <c r="O1815" t="s">
        <v>2148</v>
      </c>
      <c r="Q1815">
        <v>40372</v>
      </c>
      <c r="R1815" s="2" t="s">
        <v>6202</v>
      </c>
      <c r="S1815" t="s">
        <v>1188</v>
      </c>
      <c r="T1815" t="s">
        <v>1188</v>
      </c>
      <c r="W1815" t="s">
        <v>1188</v>
      </c>
      <c r="X1815" t="s">
        <v>5595</v>
      </c>
    </row>
    <row r="1816" spans="1:24" x14ac:dyDescent="0.25">
      <c r="A1816" t="s">
        <v>24</v>
      </c>
      <c r="B1816" t="s">
        <v>5590</v>
      </c>
      <c r="C1816">
        <v>4496</v>
      </c>
      <c r="D1816" t="s">
        <v>1261</v>
      </c>
      <c r="E1816" t="s">
        <v>1262</v>
      </c>
      <c r="F1816" t="s">
        <v>1263</v>
      </c>
      <c r="G1816" t="s">
        <v>1264</v>
      </c>
      <c r="H1816" t="s">
        <v>1261</v>
      </c>
      <c r="I1816" t="s">
        <v>74</v>
      </c>
      <c r="J1816" t="s">
        <v>1279</v>
      </c>
      <c r="K1816" t="s">
        <v>1668</v>
      </c>
      <c r="L1816" t="s">
        <v>2151</v>
      </c>
      <c r="M1816" t="s">
        <v>5596</v>
      </c>
      <c r="N1816" t="s">
        <v>2153</v>
      </c>
      <c r="O1816" t="s">
        <v>5597</v>
      </c>
      <c r="Q1816" t="s">
        <v>5598</v>
      </c>
      <c r="R1816" s="2" t="s">
        <v>6164</v>
      </c>
      <c r="S1816" t="s">
        <v>1286</v>
      </c>
      <c r="T1816" t="s">
        <v>1188</v>
      </c>
      <c r="W1816" t="s">
        <v>1188</v>
      </c>
    </row>
    <row r="1817" spans="1:24" x14ac:dyDescent="0.25">
      <c r="A1817" t="s">
        <v>24</v>
      </c>
      <c r="B1817" t="s">
        <v>5590</v>
      </c>
      <c r="C1817">
        <v>6244</v>
      </c>
      <c r="D1817" t="s">
        <v>2984</v>
      </c>
      <c r="E1817" t="s">
        <v>1268</v>
      </c>
      <c r="F1817" t="s">
        <v>2985</v>
      </c>
      <c r="G1817" t="s">
        <v>2986</v>
      </c>
      <c r="H1817" t="s">
        <v>2984</v>
      </c>
      <c r="I1817" t="s">
        <v>74</v>
      </c>
      <c r="J1817" t="s">
        <v>1226</v>
      </c>
      <c r="K1817" t="s">
        <v>2987</v>
      </c>
      <c r="L1817" t="s">
        <v>2988</v>
      </c>
      <c r="M1817" t="s">
        <v>5599</v>
      </c>
      <c r="N1817" t="s">
        <v>2990</v>
      </c>
      <c r="O1817" t="s">
        <v>1444</v>
      </c>
      <c r="Q1817" t="s">
        <v>5600</v>
      </c>
      <c r="R1817" s="2" t="s">
        <v>6203</v>
      </c>
      <c r="S1817" t="s">
        <v>1187</v>
      </c>
      <c r="T1817" t="s">
        <v>1188</v>
      </c>
      <c r="W1817" t="s">
        <v>1188</v>
      </c>
      <c r="X1817" t="s">
        <v>2992</v>
      </c>
    </row>
    <row r="1818" spans="1:24" x14ac:dyDescent="0.25">
      <c r="A1818" t="s">
        <v>24</v>
      </c>
      <c r="B1818" t="s">
        <v>5590</v>
      </c>
      <c r="C1818">
        <v>4316</v>
      </c>
      <c r="D1818" t="s">
        <v>2171</v>
      </c>
      <c r="E1818" t="s">
        <v>1316</v>
      </c>
      <c r="F1818" t="s">
        <v>2172</v>
      </c>
      <c r="H1818" t="s">
        <v>2171</v>
      </c>
      <c r="I1818" t="s">
        <v>74</v>
      </c>
      <c r="J1818" t="s">
        <v>1203</v>
      </c>
      <c r="K1818" t="s">
        <v>1236</v>
      </c>
      <c r="L1818" t="s">
        <v>1449</v>
      </c>
      <c r="M1818" t="s">
        <v>1450</v>
      </c>
      <c r="N1818" t="s">
        <v>1451</v>
      </c>
      <c r="O1818" t="s">
        <v>2176</v>
      </c>
      <c r="Q1818" t="s">
        <v>1453</v>
      </c>
      <c r="R1818" s="2" t="s">
        <v>6204</v>
      </c>
      <c r="S1818" t="s">
        <v>1188</v>
      </c>
      <c r="T1818" t="s">
        <v>1188</v>
      </c>
      <c r="W1818" t="s">
        <v>1188</v>
      </c>
      <c r="X1818" t="s">
        <v>2178</v>
      </c>
    </row>
    <row r="1819" spans="1:24" x14ac:dyDescent="0.25">
      <c r="A1819" t="s">
        <v>24</v>
      </c>
      <c r="B1819" t="s">
        <v>5590</v>
      </c>
      <c r="C1819">
        <v>4544</v>
      </c>
      <c r="D1819" t="s">
        <v>2179</v>
      </c>
      <c r="E1819" t="s">
        <v>1316</v>
      </c>
      <c r="F1819" t="s">
        <v>2180</v>
      </c>
      <c r="H1819" t="s">
        <v>2179</v>
      </c>
      <c r="I1819" t="s">
        <v>74</v>
      </c>
      <c r="J1819" t="s">
        <v>1279</v>
      </c>
      <c r="K1819" t="s">
        <v>1668</v>
      </c>
      <c r="L1819" t="s">
        <v>2151</v>
      </c>
      <c r="M1819" t="s">
        <v>5601</v>
      </c>
      <c r="N1819" t="s">
        <v>2183</v>
      </c>
      <c r="O1819" t="s">
        <v>1117</v>
      </c>
      <c r="Q1819" t="s">
        <v>5598</v>
      </c>
      <c r="R1819" s="2" t="s">
        <v>6164</v>
      </c>
      <c r="S1819" t="s">
        <v>1286</v>
      </c>
      <c r="T1819" t="s">
        <v>1188</v>
      </c>
      <c r="W1819" t="s">
        <v>1188</v>
      </c>
      <c r="X1819" t="s">
        <v>2185</v>
      </c>
    </row>
    <row r="1820" spans="1:24" x14ac:dyDescent="0.25">
      <c r="A1820" t="s">
        <v>24</v>
      </c>
      <c r="B1820" t="s">
        <v>5590</v>
      </c>
      <c r="C1820">
        <v>4435</v>
      </c>
      <c r="D1820" t="s">
        <v>2209</v>
      </c>
      <c r="E1820" t="s">
        <v>218</v>
      </c>
      <c r="F1820" t="s">
        <v>5602</v>
      </c>
      <c r="H1820" t="s">
        <v>2209</v>
      </c>
      <c r="I1820" t="s">
        <v>74</v>
      </c>
      <c r="J1820" t="s">
        <v>1203</v>
      </c>
      <c r="K1820" t="s">
        <v>1204</v>
      </c>
      <c r="L1820" t="s">
        <v>1947</v>
      </c>
      <c r="M1820" t="s">
        <v>5603</v>
      </c>
      <c r="N1820" t="s">
        <v>1327</v>
      </c>
      <c r="O1820" t="s">
        <v>2213</v>
      </c>
      <c r="Q1820" t="s">
        <v>5604</v>
      </c>
      <c r="R1820" s="2" t="s">
        <v>6205</v>
      </c>
      <c r="S1820" t="s">
        <v>1188</v>
      </c>
      <c r="T1820" t="s">
        <v>1188</v>
      </c>
      <c r="W1820" t="s">
        <v>1188</v>
      </c>
    </row>
    <row r="1821" spans="1:24" x14ac:dyDescent="0.25">
      <c r="A1821" t="s">
        <v>24</v>
      </c>
      <c r="B1821" t="s">
        <v>5590</v>
      </c>
      <c r="C1821">
        <v>4248</v>
      </c>
      <c r="D1821" t="s">
        <v>5605</v>
      </c>
      <c r="E1821" t="s">
        <v>218</v>
      </c>
      <c r="F1821" t="s">
        <v>2216</v>
      </c>
      <c r="H1821" t="s">
        <v>5605</v>
      </c>
      <c r="I1821" t="s">
        <v>1253</v>
      </c>
      <c r="J1821" t="s">
        <v>1394</v>
      </c>
      <c r="K1821" t="s">
        <v>5606</v>
      </c>
      <c r="L1821" t="s">
        <v>1396</v>
      </c>
      <c r="M1821" t="s">
        <v>5607</v>
      </c>
      <c r="N1821" t="s">
        <v>2220</v>
      </c>
      <c r="O1821" t="s">
        <v>2221</v>
      </c>
      <c r="Q1821" t="s">
        <v>1400</v>
      </c>
      <c r="R1821" s="2" t="s">
        <v>6206</v>
      </c>
      <c r="S1821" t="s">
        <v>1286</v>
      </c>
      <c r="T1821" t="s">
        <v>1188</v>
      </c>
      <c r="W1821" t="s">
        <v>1188</v>
      </c>
    </row>
    <row r="1822" spans="1:24" x14ac:dyDescent="0.25">
      <c r="A1822" t="s">
        <v>24</v>
      </c>
      <c r="B1822" t="s">
        <v>5590</v>
      </c>
      <c r="C1822">
        <v>4638</v>
      </c>
      <c r="D1822" t="s">
        <v>1433</v>
      </c>
      <c r="E1822" t="s">
        <v>218</v>
      </c>
      <c r="F1822" t="s">
        <v>1434</v>
      </c>
      <c r="H1822" t="s">
        <v>1433</v>
      </c>
      <c r="I1822" t="s">
        <v>74</v>
      </c>
      <c r="J1822" t="s">
        <v>1203</v>
      </c>
      <c r="K1822" t="s">
        <v>1204</v>
      </c>
      <c r="L1822" t="s">
        <v>1428</v>
      </c>
      <c r="M1822" t="s">
        <v>1883</v>
      </c>
      <c r="N1822" t="s">
        <v>1207</v>
      </c>
      <c r="O1822" t="s">
        <v>1885</v>
      </c>
      <c r="Q1822" t="s">
        <v>5608</v>
      </c>
      <c r="R1822" s="2" t="s">
        <v>6207</v>
      </c>
      <c r="S1822" t="s">
        <v>3913</v>
      </c>
      <c r="T1822" t="s">
        <v>1188</v>
      </c>
      <c r="W1822" t="s">
        <v>1188</v>
      </c>
    </row>
    <row r="1823" spans="1:24" x14ac:dyDescent="0.25">
      <c r="A1823" t="s">
        <v>24</v>
      </c>
      <c r="B1823" t="s">
        <v>5590</v>
      </c>
      <c r="C1823">
        <v>5125</v>
      </c>
      <c r="D1823" t="s">
        <v>236</v>
      </c>
      <c r="E1823" t="s">
        <v>232</v>
      </c>
      <c r="F1823" t="s">
        <v>237</v>
      </c>
      <c r="H1823" t="s">
        <v>236</v>
      </c>
      <c r="I1823" t="s">
        <v>74</v>
      </c>
      <c r="J1823" t="s">
        <v>3558</v>
      </c>
      <c r="K1823" t="s">
        <v>3559</v>
      </c>
      <c r="L1823" t="s">
        <v>3560</v>
      </c>
      <c r="M1823" t="s">
        <v>5609</v>
      </c>
      <c r="N1823" t="s">
        <v>1764</v>
      </c>
      <c r="O1823" t="s">
        <v>1672</v>
      </c>
      <c r="Q1823" t="s">
        <v>5610</v>
      </c>
      <c r="R1823" s="2" t="s">
        <v>6208</v>
      </c>
      <c r="S1823" t="s">
        <v>1308</v>
      </c>
      <c r="T1823" t="s">
        <v>1188</v>
      </c>
      <c r="W1823" t="s">
        <v>1188</v>
      </c>
      <c r="X1823" t="s">
        <v>3563</v>
      </c>
    </row>
    <row r="1824" spans="1:24" x14ac:dyDescent="0.25">
      <c r="A1824" t="s">
        <v>24</v>
      </c>
      <c r="B1824" t="s">
        <v>5590</v>
      </c>
      <c r="C1824">
        <v>2447</v>
      </c>
      <c r="D1824" t="s">
        <v>1468</v>
      </c>
      <c r="E1824" t="s">
        <v>284</v>
      </c>
      <c r="F1824" t="s">
        <v>285</v>
      </c>
      <c r="H1824" t="s">
        <v>1468</v>
      </c>
      <c r="I1824" t="s">
        <v>199</v>
      </c>
      <c r="J1824" t="s">
        <v>1613</v>
      </c>
      <c r="K1824" t="s">
        <v>1614</v>
      </c>
      <c r="L1824" t="s">
        <v>5611</v>
      </c>
      <c r="M1824" t="s">
        <v>5612</v>
      </c>
      <c r="N1824" t="s">
        <v>1505</v>
      </c>
      <c r="O1824" t="s">
        <v>5613</v>
      </c>
      <c r="Q1824">
        <v>40088</v>
      </c>
      <c r="R1824" s="2" t="s">
        <v>6209</v>
      </c>
      <c r="S1824" t="s">
        <v>5614</v>
      </c>
      <c r="T1824" t="s">
        <v>1188</v>
      </c>
      <c r="W1824" t="s">
        <v>1188</v>
      </c>
      <c r="X1824" t="s">
        <v>5615</v>
      </c>
    </row>
    <row r="1825" spans="1:24" x14ac:dyDescent="0.25">
      <c r="A1825" t="s">
        <v>24</v>
      </c>
      <c r="B1825" t="s">
        <v>5590</v>
      </c>
      <c r="C1825">
        <v>4030</v>
      </c>
      <c r="D1825" t="s">
        <v>1482</v>
      </c>
      <c r="E1825" t="s">
        <v>26</v>
      </c>
      <c r="F1825" t="s">
        <v>308</v>
      </c>
      <c r="G1825" t="s">
        <v>2301</v>
      </c>
      <c r="H1825" t="s">
        <v>1482</v>
      </c>
      <c r="I1825" t="s">
        <v>74</v>
      </c>
      <c r="J1825" t="s">
        <v>1279</v>
      </c>
      <c r="K1825" t="s">
        <v>1559</v>
      </c>
      <c r="L1825" t="s">
        <v>1560</v>
      </c>
      <c r="M1825" t="s">
        <v>5616</v>
      </c>
      <c r="N1825" t="s">
        <v>1258</v>
      </c>
      <c r="O1825" t="s">
        <v>2306</v>
      </c>
      <c r="Q1825">
        <v>40786</v>
      </c>
      <c r="R1825" s="2" t="s">
        <v>6210</v>
      </c>
      <c r="S1825" t="s">
        <v>1188</v>
      </c>
      <c r="T1825" t="s">
        <v>1188</v>
      </c>
      <c r="W1825" t="s">
        <v>1188</v>
      </c>
    </row>
    <row r="1826" spans="1:24" x14ac:dyDescent="0.25">
      <c r="A1826" t="s">
        <v>24</v>
      </c>
      <c r="B1826" t="s">
        <v>5590</v>
      </c>
      <c r="C1826">
        <v>4099</v>
      </c>
      <c r="D1826" t="s">
        <v>2376</v>
      </c>
      <c r="E1826" t="s">
        <v>2358</v>
      </c>
      <c r="F1826" t="s">
        <v>2377</v>
      </c>
      <c r="H1826" t="s">
        <v>2376</v>
      </c>
      <c r="I1826" t="s">
        <v>199</v>
      </c>
      <c r="J1826" t="s">
        <v>1613</v>
      </c>
      <c r="K1826" t="s">
        <v>1614</v>
      </c>
      <c r="L1826" t="s">
        <v>2894</v>
      </c>
      <c r="M1826" t="s">
        <v>5617</v>
      </c>
      <c r="N1826" t="s">
        <v>2380</v>
      </c>
      <c r="O1826" t="s">
        <v>1964</v>
      </c>
      <c r="Q1826">
        <v>40682</v>
      </c>
      <c r="R1826" s="2" t="s">
        <v>6211</v>
      </c>
      <c r="S1826" t="s">
        <v>1286</v>
      </c>
      <c r="T1826" t="s">
        <v>1248</v>
      </c>
      <c r="W1826" t="s">
        <v>1188</v>
      </c>
    </row>
    <row r="1827" spans="1:24" x14ac:dyDescent="0.25">
      <c r="A1827" t="s">
        <v>24</v>
      </c>
      <c r="B1827" t="s">
        <v>5590</v>
      </c>
      <c r="C1827">
        <v>4367</v>
      </c>
      <c r="D1827" t="s">
        <v>2425</v>
      </c>
      <c r="E1827" t="s">
        <v>2426</v>
      </c>
      <c r="F1827" t="s">
        <v>2427</v>
      </c>
      <c r="H1827" t="s">
        <v>2425</v>
      </c>
      <c r="I1827" t="s">
        <v>74</v>
      </c>
      <c r="J1827" t="s">
        <v>1203</v>
      </c>
      <c r="K1827" t="s">
        <v>1204</v>
      </c>
      <c r="L1827" t="s">
        <v>1428</v>
      </c>
      <c r="M1827" t="s">
        <v>5591</v>
      </c>
      <c r="N1827" t="s">
        <v>2141</v>
      </c>
      <c r="O1827" t="s">
        <v>1885</v>
      </c>
      <c r="Q1827" t="s">
        <v>5593</v>
      </c>
      <c r="R1827" s="2" t="s">
        <v>6201</v>
      </c>
      <c r="S1827" t="s">
        <v>1188</v>
      </c>
      <c r="T1827" t="s">
        <v>1188</v>
      </c>
      <c r="W1827" t="s">
        <v>1188</v>
      </c>
    </row>
    <row r="1828" spans="1:24" x14ac:dyDescent="0.25">
      <c r="A1828" t="s">
        <v>24</v>
      </c>
      <c r="B1828" t="s">
        <v>5590</v>
      </c>
      <c r="C1828">
        <v>4109</v>
      </c>
      <c r="D1828" t="s">
        <v>2465</v>
      </c>
      <c r="E1828" t="s">
        <v>1551</v>
      </c>
      <c r="F1828" t="s">
        <v>2466</v>
      </c>
      <c r="H1828" t="s">
        <v>2465</v>
      </c>
      <c r="I1828" t="s">
        <v>199</v>
      </c>
      <c r="J1828" t="s">
        <v>1613</v>
      </c>
      <c r="K1828" t="s">
        <v>1614</v>
      </c>
      <c r="L1828" t="s">
        <v>2894</v>
      </c>
      <c r="M1828" t="s">
        <v>5617</v>
      </c>
      <c r="N1828" t="s">
        <v>2380</v>
      </c>
      <c r="O1828" t="s">
        <v>1893</v>
      </c>
      <c r="Q1828">
        <v>40682</v>
      </c>
      <c r="R1828" s="2" t="s">
        <v>6211</v>
      </c>
      <c r="S1828" t="s">
        <v>1286</v>
      </c>
      <c r="T1828" t="s">
        <v>1188</v>
      </c>
      <c r="W1828" t="s">
        <v>1188</v>
      </c>
    </row>
    <row r="1829" spans="1:24" x14ac:dyDescent="0.25">
      <c r="A1829" t="s">
        <v>24</v>
      </c>
      <c r="B1829" t="s">
        <v>5590</v>
      </c>
      <c r="C1829">
        <v>4359</v>
      </c>
      <c r="D1829" t="s">
        <v>1554</v>
      </c>
      <c r="E1829" t="s">
        <v>811</v>
      </c>
      <c r="F1829" t="s">
        <v>812</v>
      </c>
      <c r="H1829" t="s">
        <v>1554</v>
      </c>
      <c r="I1829" t="s">
        <v>74</v>
      </c>
      <c r="J1829" t="s">
        <v>1203</v>
      </c>
      <c r="K1829" t="s">
        <v>1204</v>
      </c>
      <c r="L1829" t="s">
        <v>1428</v>
      </c>
      <c r="M1829" t="s">
        <v>5591</v>
      </c>
      <c r="N1829" t="s">
        <v>2141</v>
      </c>
      <c r="O1829" t="s">
        <v>2477</v>
      </c>
      <c r="Q1829" t="s">
        <v>5593</v>
      </c>
      <c r="R1829" s="2" t="s">
        <v>6201</v>
      </c>
      <c r="S1829" t="s">
        <v>1188</v>
      </c>
      <c r="T1829" t="s">
        <v>1188</v>
      </c>
      <c r="W1829" t="s">
        <v>1188</v>
      </c>
    </row>
    <row r="1830" spans="1:24" x14ac:dyDescent="0.25">
      <c r="A1830" t="s">
        <v>24</v>
      </c>
      <c r="B1830" t="s">
        <v>5590</v>
      </c>
      <c r="C1830">
        <v>4321</v>
      </c>
      <c r="D1830" t="s">
        <v>2260</v>
      </c>
      <c r="E1830" t="s">
        <v>1477</v>
      </c>
      <c r="F1830" t="s">
        <v>2261</v>
      </c>
      <c r="H1830" t="s">
        <v>2260</v>
      </c>
      <c r="I1830" t="s">
        <v>74</v>
      </c>
      <c r="J1830" t="s">
        <v>1242</v>
      </c>
      <c r="K1830" t="s">
        <v>5618</v>
      </c>
      <c r="L1830" t="s">
        <v>2264</v>
      </c>
      <c r="M1830" t="s">
        <v>5619</v>
      </c>
      <c r="N1830" t="s">
        <v>1590</v>
      </c>
      <c r="O1830" t="s">
        <v>1893</v>
      </c>
      <c r="Q1830" t="s">
        <v>5620</v>
      </c>
      <c r="R1830" s="2" t="s">
        <v>6212</v>
      </c>
      <c r="S1830" t="s">
        <v>5621</v>
      </c>
      <c r="T1830" t="s">
        <v>1188</v>
      </c>
      <c r="W1830" t="s">
        <v>1188</v>
      </c>
      <c r="X1830" t="s">
        <v>5622</v>
      </c>
    </row>
    <row r="1831" spans="1:24" x14ac:dyDescent="0.25">
      <c r="A1831" t="s">
        <v>24</v>
      </c>
      <c r="B1831" t="s">
        <v>5590</v>
      </c>
      <c r="C1831">
        <v>4347</v>
      </c>
      <c r="D1831" t="s">
        <v>2272</v>
      </c>
      <c r="E1831" t="s">
        <v>1477</v>
      </c>
      <c r="F1831" t="s">
        <v>2273</v>
      </c>
      <c r="H1831" t="s">
        <v>2272</v>
      </c>
      <c r="I1831" t="s">
        <v>74</v>
      </c>
      <c r="J1831" t="s">
        <v>1203</v>
      </c>
      <c r="K1831" t="s">
        <v>1236</v>
      </c>
      <c r="L1831" t="s">
        <v>1737</v>
      </c>
      <c r="M1831" t="s">
        <v>1738</v>
      </c>
      <c r="N1831" t="s">
        <v>1739</v>
      </c>
      <c r="O1831" t="s">
        <v>1740</v>
      </c>
      <c r="Q1831" t="s">
        <v>1741</v>
      </c>
      <c r="R1831" s="2" t="s">
        <v>6213</v>
      </c>
      <c r="S1831" t="s">
        <v>1188</v>
      </c>
      <c r="T1831" t="s">
        <v>1188</v>
      </c>
      <c r="W1831" t="s">
        <v>1188</v>
      </c>
    </row>
    <row r="1832" spans="1:24" x14ac:dyDescent="0.25">
      <c r="A1832" t="s">
        <v>24</v>
      </c>
      <c r="B1832" t="s">
        <v>5590</v>
      </c>
      <c r="C1832">
        <v>4522</v>
      </c>
      <c r="D1832" t="s">
        <v>2278</v>
      </c>
      <c r="E1832" t="s">
        <v>1477</v>
      </c>
      <c r="F1832" t="s">
        <v>2279</v>
      </c>
      <c r="H1832" t="s">
        <v>2278</v>
      </c>
      <c r="I1832" t="s">
        <v>74</v>
      </c>
      <c r="J1832" t="s">
        <v>1279</v>
      </c>
      <c r="K1832" t="s">
        <v>1668</v>
      </c>
      <c r="L1832" t="s">
        <v>2151</v>
      </c>
      <c r="M1832" t="s">
        <v>5596</v>
      </c>
      <c r="N1832" t="s">
        <v>2153</v>
      </c>
      <c r="O1832" t="s">
        <v>2282</v>
      </c>
      <c r="Q1832" t="s">
        <v>5598</v>
      </c>
      <c r="R1832" s="2" t="s">
        <v>6164</v>
      </c>
      <c r="S1832" t="s">
        <v>1286</v>
      </c>
      <c r="T1832" t="s">
        <v>1188</v>
      </c>
      <c r="W1832" t="s">
        <v>1188</v>
      </c>
      <c r="X1832" t="s">
        <v>2283</v>
      </c>
    </row>
    <row r="1833" spans="1:24" x14ac:dyDescent="0.25">
      <c r="A1833" t="s">
        <v>24</v>
      </c>
      <c r="B1833" t="s">
        <v>5590</v>
      </c>
      <c r="C1833">
        <v>4309</v>
      </c>
      <c r="D1833" t="s">
        <v>2506</v>
      </c>
      <c r="E1833" t="s">
        <v>818</v>
      </c>
      <c r="F1833" t="s">
        <v>2507</v>
      </c>
      <c r="H1833" t="s">
        <v>2506</v>
      </c>
      <c r="I1833" t="s">
        <v>74</v>
      </c>
      <c r="J1833" t="s">
        <v>1203</v>
      </c>
      <c r="K1833" t="s">
        <v>1236</v>
      </c>
      <c r="L1833" t="s">
        <v>1449</v>
      </c>
      <c r="M1833" t="s">
        <v>1450</v>
      </c>
      <c r="N1833" t="s">
        <v>2510</v>
      </c>
      <c r="O1833" t="s">
        <v>2085</v>
      </c>
      <c r="Q1833" t="s">
        <v>1453</v>
      </c>
      <c r="R1833" s="2" t="s">
        <v>6204</v>
      </c>
      <c r="S1833" t="s">
        <v>1188</v>
      </c>
      <c r="T1833" t="s">
        <v>1188</v>
      </c>
      <c r="W1833" t="s">
        <v>1188</v>
      </c>
      <c r="X1833" t="s">
        <v>5623</v>
      </c>
    </row>
    <row r="1834" spans="1:24" x14ac:dyDescent="0.25">
      <c r="A1834" t="s">
        <v>24</v>
      </c>
      <c r="B1834" t="s">
        <v>5590</v>
      </c>
      <c r="C1834">
        <v>3343</v>
      </c>
      <c r="D1834" t="s">
        <v>4668</v>
      </c>
      <c r="E1834" t="s">
        <v>818</v>
      </c>
      <c r="F1834" t="s">
        <v>2514</v>
      </c>
      <c r="H1834" t="s">
        <v>4668</v>
      </c>
      <c r="I1834" t="s">
        <v>74</v>
      </c>
      <c r="J1834" t="s">
        <v>1242</v>
      </c>
      <c r="K1834" t="s">
        <v>5624</v>
      </c>
      <c r="L1834" t="s">
        <v>2515</v>
      </c>
      <c r="M1834" t="s">
        <v>5625</v>
      </c>
      <c r="N1834" t="s">
        <v>2517</v>
      </c>
      <c r="O1834" t="s">
        <v>912</v>
      </c>
      <c r="Q1834">
        <v>40564</v>
      </c>
      <c r="R1834" s="2" t="s">
        <v>6125</v>
      </c>
      <c r="S1834" t="s">
        <v>2519</v>
      </c>
      <c r="T1834" t="s">
        <v>1188</v>
      </c>
      <c r="W1834" t="s">
        <v>1188</v>
      </c>
      <c r="X1834" t="s">
        <v>5626</v>
      </c>
    </row>
    <row r="1835" spans="1:24" x14ac:dyDescent="0.25">
      <c r="A1835" t="s">
        <v>24</v>
      </c>
      <c r="B1835" t="s">
        <v>5590</v>
      </c>
      <c r="C1835">
        <v>4265</v>
      </c>
      <c r="D1835" t="s">
        <v>2533</v>
      </c>
      <c r="E1835" t="s">
        <v>1733</v>
      </c>
      <c r="F1835" t="s">
        <v>2534</v>
      </c>
      <c r="H1835" t="s">
        <v>2533</v>
      </c>
      <c r="I1835" t="s">
        <v>1253</v>
      </c>
      <c r="J1835" t="s">
        <v>1394</v>
      </c>
      <c r="K1835" t="s">
        <v>5606</v>
      </c>
      <c r="L1835" t="s">
        <v>1396</v>
      </c>
      <c r="M1835" t="s">
        <v>5627</v>
      </c>
      <c r="N1835" t="s">
        <v>5628</v>
      </c>
      <c r="O1835" t="s">
        <v>1374</v>
      </c>
      <c r="Q1835" t="s">
        <v>5629</v>
      </c>
      <c r="R1835" s="2" t="s">
        <v>6214</v>
      </c>
      <c r="S1835" t="s">
        <v>1286</v>
      </c>
      <c r="T1835" t="s">
        <v>1188</v>
      </c>
      <c r="W1835" t="s">
        <v>1188</v>
      </c>
    </row>
    <row r="1836" spans="1:24" x14ac:dyDescent="0.25">
      <c r="A1836" t="s">
        <v>24</v>
      </c>
      <c r="B1836" t="s">
        <v>5590</v>
      </c>
      <c r="C1836">
        <v>5070</v>
      </c>
      <c r="D1836" t="s">
        <v>1732</v>
      </c>
      <c r="E1836" t="s">
        <v>1733</v>
      </c>
      <c r="F1836" t="s">
        <v>1734</v>
      </c>
      <c r="H1836" t="s">
        <v>1732</v>
      </c>
      <c r="I1836" t="s">
        <v>74</v>
      </c>
      <c r="J1836" t="s">
        <v>1242</v>
      </c>
      <c r="K1836" t="s">
        <v>3576</v>
      </c>
      <c r="L1836" t="s">
        <v>5630</v>
      </c>
      <c r="M1836" t="s">
        <v>5631</v>
      </c>
      <c r="N1836" t="s">
        <v>3579</v>
      </c>
      <c r="O1836" t="s">
        <v>840</v>
      </c>
      <c r="Q1836" t="s">
        <v>5632</v>
      </c>
      <c r="R1836" s="2" t="s">
        <v>6215</v>
      </c>
      <c r="S1836" t="s">
        <v>1188</v>
      </c>
      <c r="T1836" t="s">
        <v>1188</v>
      </c>
      <c r="W1836" t="s">
        <v>1188</v>
      </c>
      <c r="X1836" t="s">
        <v>3581</v>
      </c>
    </row>
    <row r="1837" spans="1:24" x14ac:dyDescent="0.25">
      <c r="A1837" t="s">
        <v>24</v>
      </c>
      <c r="B1837" t="s">
        <v>5590</v>
      </c>
      <c r="C1837">
        <v>6245</v>
      </c>
      <c r="D1837" t="s">
        <v>2993</v>
      </c>
      <c r="E1837" t="s">
        <v>877</v>
      </c>
      <c r="F1837" t="s">
        <v>2994</v>
      </c>
      <c r="H1837" t="s">
        <v>2993</v>
      </c>
      <c r="I1837" t="s">
        <v>74</v>
      </c>
      <c r="J1837" t="s">
        <v>1226</v>
      </c>
      <c r="K1837" t="s">
        <v>2987</v>
      </c>
      <c r="L1837" t="s">
        <v>2988</v>
      </c>
      <c r="M1837" t="s">
        <v>5599</v>
      </c>
      <c r="N1837" t="s">
        <v>2990</v>
      </c>
      <c r="O1837" t="s">
        <v>2996</v>
      </c>
      <c r="Q1837" t="s">
        <v>5600</v>
      </c>
      <c r="R1837" s="2" t="s">
        <v>6203</v>
      </c>
      <c r="S1837" t="s">
        <v>1187</v>
      </c>
      <c r="T1837" t="s">
        <v>1188</v>
      </c>
      <c r="W1837" t="s">
        <v>1188</v>
      </c>
    </row>
    <row r="1838" spans="1:24" x14ac:dyDescent="0.25">
      <c r="A1838" t="s">
        <v>24</v>
      </c>
      <c r="B1838" t="s">
        <v>5590</v>
      </c>
      <c r="C1838">
        <v>4490</v>
      </c>
      <c r="D1838" t="s">
        <v>1802</v>
      </c>
      <c r="E1838" t="s">
        <v>890</v>
      </c>
      <c r="F1838" t="s">
        <v>1803</v>
      </c>
      <c r="H1838" t="s">
        <v>1802</v>
      </c>
      <c r="I1838" t="s">
        <v>74</v>
      </c>
      <c r="J1838" t="s">
        <v>1279</v>
      </c>
      <c r="K1838" t="s">
        <v>1668</v>
      </c>
      <c r="L1838" t="s">
        <v>2151</v>
      </c>
      <c r="M1838" t="s">
        <v>5633</v>
      </c>
      <c r="N1838" t="s">
        <v>1239</v>
      </c>
      <c r="O1838" t="s">
        <v>2615</v>
      </c>
      <c r="Q1838" t="s">
        <v>5634</v>
      </c>
      <c r="R1838" s="2" t="s">
        <v>6216</v>
      </c>
      <c r="S1838" t="s">
        <v>1286</v>
      </c>
      <c r="T1838" t="s">
        <v>1188</v>
      </c>
      <c r="W1838" t="s">
        <v>1188</v>
      </c>
      <c r="X1838" t="s">
        <v>2617</v>
      </c>
    </row>
    <row r="1839" spans="1:24" x14ac:dyDescent="0.25">
      <c r="A1839" t="s">
        <v>24</v>
      </c>
      <c r="B1839" t="s">
        <v>5590</v>
      </c>
      <c r="C1839">
        <v>4447</v>
      </c>
      <c r="D1839" t="s">
        <v>1852</v>
      </c>
      <c r="E1839" t="s">
        <v>919</v>
      </c>
      <c r="F1839" t="s">
        <v>1853</v>
      </c>
      <c r="H1839" t="s">
        <v>1852</v>
      </c>
      <c r="I1839" t="s">
        <v>74</v>
      </c>
      <c r="J1839" t="s">
        <v>1203</v>
      </c>
      <c r="K1839" t="s">
        <v>1204</v>
      </c>
      <c r="L1839" t="s">
        <v>1947</v>
      </c>
      <c r="M1839" t="s">
        <v>5635</v>
      </c>
      <c r="N1839" t="s">
        <v>1851</v>
      </c>
      <c r="O1839" t="s">
        <v>912</v>
      </c>
      <c r="Q1839" t="s">
        <v>5604</v>
      </c>
      <c r="R1839" s="2" t="s">
        <v>6205</v>
      </c>
      <c r="S1839" t="s">
        <v>1188</v>
      </c>
      <c r="T1839" t="s">
        <v>1188</v>
      </c>
      <c r="W1839" t="s">
        <v>1188</v>
      </c>
      <c r="X1839" t="s">
        <v>5636</v>
      </c>
    </row>
    <row r="1840" spans="1:24" x14ac:dyDescent="0.25">
      <c r="A1840" t="s">
        <v>24</v>
      </c>
      <c r="B1840" t="s">
        <v>5590</v>
      </c>
      <c r="C1840">
        <v>4495</v>
      </c>
      <c r="D1840" t="s">
        <v>987</v>
      </c>
      <c r="E1840" t="s">
        <v>984</v>
      </c>
      <c r="F1840" t="s">
        <v>985</v>
      </c>
      <c r="H1840" t="s">
        <v>987</v>
      </c>
      <c r="I1840" t="s">
        <v>74</v>
      </c>
      <c r="J1840" t="s">
        <v>1279</v>
      </c>
      <c r="K1840" t="s">
        <v>1668</v>
      </c>
      <c r="L1840" t="s">
        <v>2151</v>
      </c>
      <c r="M1840" t="s">
        <v>5596</v>
      </c>
      <c r="N1840" t="s">
        <v>2153</v>
      </c>
      <c r="O1840" t="s">
        <v>2784</v>
      </c>
      <c r="Q1840" t="s">
        <v>5598</v>
      </c>
      <c r="R1840" s="2" t="s">
        <v>6164</v>
      </c>
      <c r="S1840" t="s">
        <v>1286</v>
      </c>
      <c r="T1840" t="s">
        <v>1188</v>
      </c>
      <c r="W1840" t="s">
        <v>1188</v>
      </c>
    </row>
    <row r="1841" spans="1:24" x14ac:dyDescent="0.25">
      <c r="A1841" t="s">
        <v>24</v>
      </c>
      <c r="B1841" t="s">
        <v>5590</v>
      </c>
      <c r="C1841">
        <v>3733</v>
      </c>
      <c r="D1841" t="s">
        <v>5637</v>
      </c>
      <c r="E1841" t="s">
        <v>1033</v>
      </c>
      <c r="F1841" t="s">
        <v>2859</v>
      </c>
      <c r="H1841" t="s">
        <v>5637</v>
      </c>
      <c r="I1841" t="s">
        <v>74</v>
      </c>
      <c r="J1841" t="s">
        <v>1203</v>
      </c>
      <c r="K1841" t="s">
        <v>1318</v>
      </c>
      <c r="L1841" t="s">
        <v>1319</v>
      </c>
      <c r="M1841" t="s">
        <v>5638</v>
      </c>
      <c r="N1841" t="s">
        <v>2862</v>
      </c>
      <c r="O1841" t="s">
        <v>2863</v>
      </c>
      <c r="Q1841">
        <v>40781</v>
      </c>
      <c r="R1841" s="2" t="s">
        <v>6217</v>
      </c>
      <c r="S1841" t="s">
        <v>1188</v>
      </c>
      <c r="T1841" t="s">
        <v>1188</v>
      </c>
      <c r="W1841" t="s">
        <v>1188</v>
      </c>
      <c r="X1841" t="s">
        <v>1344</v>
      </c>
    </row>
    <row r="1842" spans="1:24" x14ac:dyDescent="0.25">
      <c r="A1842" t="s">
        <v>24</v>
      </c>
      <c r="B1842" t="s">
        <v>5590</v>
      </c>
      <c r="C1842">
        <v>4395</v>
      </c>
      <c r="D1842" t="s">
        <v>5639</v>
      </c>
      <c r="E1842" t="s">
        <v>1033</v>
      </c>
      <c r="F1842" t="s">
        <v>2866</v>
      </c>
      <c r="H1842" t="s">
        <v>5639</v>
      </c>
      <c r="I1842" t="s">
        <v>74</v>
      </c>
      <c r="J1842" t="s">
        <v>1203</v>
      </c>
      <c r="K1842" t="s">
        <v>1236</v>
      </c>
      <c r="L1842" t="s">
        <v>1237</v>
      </c>
      <c r="M1842" t="s">
        <v>5640</v>
      </c>
      <c r="N1842" t="s">
        <v>5641</v>
      </c>
      <c r="O1842" t="s">
        <v>1426</v>
      </c>
      <c r="Q1842" t="s">
        <v>5642</v>
      </c>
      <c r="R1842" s="2" t="s">
        <v>6196</v>
      </c>
      <c r="S1842" t="s">
        <v>1188</v>
      </c>
      <c r="T1842" t="s">
        <v>1188</v>
      </c>
      <c r="W1842" t="s">
        <v>1188</v>
      </c>
    </row>
    <row r="1843" spans="1:24" x14ac:dyDescent="0.25">
      <c r="A1843" t="s">
        <v>24</v>
      </c>
      <c r="B1843" t="s">
        <v>5590</v>
      </c>
      <c r="C1843">
        <v>4431</v>
      </c>
      <c r="D1843" t="s">
        <v>2871</v>
      </c>
      <c r="E1843" t="s">
        <v>1033</v>
      </c>
      <c r="F1843" t="s">
        <v>2872</v>
      </c>
      <c r="H1843" t="s">
        <v>2871</v>
      </c>
      <c r="I1843" t="s">
        <v>74</v>
      </c>
      <c r="J1843" t="s">
        <v>1203</v>
      </c>
      <c r="K1843" t="s">
        <v>1204</v>
      </c>
      <c r="L1843" t="s">
        <v>1947</v>
      </c>
      <c r="M1843" t="s">
        <v>5643</v>
      </c>
      <c r="N1843" t="s">
        <v>2875</v>
      </c>
      <c r="O1843" t="s">
        <v>1893</v>
      </c>
      <c r="Q1843" t="s">
        <v>1951</v>
      </c>
      <c r="R1843" s="2" t="s">
        <v>6218</v>
      </c>
      <c r="S1843" t="s">
        <v>1952</v>
      </c>
      <c r="T1843" t="s">
        <v>1188</v>
      </c>
      <c r="W1843" t="s">
        <v>1188</v>
      </c>
      <c r="X1843" t="s">
        <v>5644</v>
      </c>
    </row>
    <row r="1844" spans="1:24" x14ac:dyDescent="0.25">
      <c r="A1844" t="s">
        <v>24</v>
      </c>
      <c r="B1844" t="s">
        <v>5590</v>
      </c>
      <c r="C1844">
        <v>4353</v>
      </c>
      <c r="D1844" t="s">
        <v>2878</v>
      </c>
      <c r="E1844" t="s">
        <v>1033</v>
      </c>
      <c r="F1844" t="s">
        <v>2879</v>
      </c>
      <c r="H1844" t="s">
        <v>2878</v>
      </c>
      <c r="I1844" t="s">
        <v>74</v>
      </c>
      <c r="J1844" t="s">
        <v>1203</v>
      </c>
      <c r="K1844" t="s">
        <v>1236</v>
      </c>
      <c r="L1844" t="s">
        <v>1237</v>
      </c>
      <c r="M1844" t="s">
        <v>5645</v>
      </c>
      <c r="N1844" t="s">
        <v>5641</v>
      </c>
      <c r="O1844" t="s">
        <v>2882</v>
      </c>
      <c r="Q1844" t="s">
        <v>1741</v>
      </c>
      <c r="R1844" s="2" t="s">
        <v>6213</v>
      </c>
      <c r="S1844" t="s">
        <v>1188</v>
      </c>
      <c r="T1844" t="s">
        <v>1188</v>
      </c>
      <c r="W1844" t="s">
        <v>1188</v>
      </c>
    </row>
    <row r="1845" spans="1:24" x14ac:dyDescent="0.25">
      <c r="A1845" t="s">
        <v>24</v>
      </c>
      <c r="B1845" t="s">
        <v>5590</v>
      </c>
      <c r="C1845">
        <v>4103</v>
      </c>
      <c r="D1845" t="s">
        <v>5646</v>
      </c>
      <c r="E1845" t="s">
        <v>2000</v>
      </c>
      <c r="F1845" t="s">
        <v>2892</v>
      </c>
      <c r="H1845" t="s">
        <v>5646</v>
      </c>
      <c r="I1845" t="s">
        <v>199</v>
      </c>
      <c r="J1845" t="s">
        <v>1613</v>
      </c>
      <c r="K1845" t="s">
        <v>1614</v>
      </c>
      <c r="L1845" t="s">
        <v>2894</v>
      </c>
      <c r="M1845" t="s">
        <v>5617</v>
      </c>
      <c r="N1845" t="s">
        <v>2380</v>
      </c>
      <c r="O1845" t="s">
        <v>1893</v>
      </c>
      <c r="Q1845">
        <v>40682</v>
      </c>
      <c r="R1845" s="2" t="s">
        <v>6211</v>
      </c>
      <c r="S1845" t="s">
        <v>1286</v>
      </c>
      <c r="T1845" t="s">
        <v>1188</v>
      </c>
      <c r="W1845" t="s">
        <v>1188</v>
      </c>
    </row>
    <row r="1846" spans="1:24" x14ac:dyDescent="0.25">
      <c r="A1846" t="s">
        <v>24</v>
      </c>
      <c r="B1846" t="s">
        <v>5590</v>
      </c>
      <c r="C1846">
        <v>4422</v>
      </c>
      <c r="D1846" t="s">
        <v>5647</v>
      </c>
      <c r="E1846" t="s">
        <v>3414</v>
      </c>
      <c r="F1846" t="s">
        <v>2901</v>
      </c>
      <c r="H1846" t="s">
        <v>5647</v>
      </c>
      <c r="I1846" t="s">
        <v>74</v>
      </c>
      <c r="J1846" t="s">
        <v>1203</v>
      </c>
      <c r="K1846" t="s">
        <v>1204</v>
      </c>
      <c r="L1846" t="s">
        <v>1947</v>
      </c>
      <c r="M1846" t="s">
        <v>5648</v>
      </c>
      <c r="N1846" t="s">
        <v>1207</v>
      </c>
      <c r="O1846" t="s">
        <v>1374</v>
      </c>
      <c r="Q1846" t="s">
        <v>1951</v>
      </c>
      <c r="R1846" s="2" t="s">
        <v>6218</v>
      </c>
      <c r="S1846" t="s">
        <v>1952</v>
      </c>
      <c r="T1846" t="s">
        <v>1188</v>
      </c>
      <c r="W1846" t="s">
        <v>1188</v>
      </c>
      <c r="X1846" t="s">
        <v>2903</v>
      </c>
    </row>
    <row r="1847" spans="1:24" x14ac:dyDescent="0.25">
      <c r="A1847" t="s">
        <v>24</v>
      </c>
      <c r="B1847" t="s">
        <v>5590</v>
      </c>
      <c r="C1847">
        <v>4436</v>
      </c>
      <c r="D1847" t="s">
        <v>2884</v>
      </c>
      <c r="E1847" t="s">
        <v>2885</v>
      </c>
      <c r="F1847" t="s">
        <v>2886</v>
      </c>
      <c r="H1847" t="s">
        <v>2884</v>
      </c>
      <c r="I1847" t="s">
        <v>74</v>
      </c>
      <c r="J1847" t="s">
        <v>1203</v>
      </c>
      <c r="K1847" t="s">
        <v>1204</v>
      </c>
      <c r="L1847" t="s">
        <v>1947</v>
      </c>
      <c r="M1847" t="s">
        <v>5603</v>
      </c>
      <c r="N1847" t="s">
        <v>1327</v>
      </c>
      <c r="O1847" t="s">
        <v>2213</v>
      </c>
      <c r="Q1847" t="s">
        <v>5604</v>
      </c>
      <c r="R1847" s="2" t="s">
        <v>6205</v>
      </c>
      <c r="S1847" t="s">
        <v>1188</v>
      </c>
      <c r="T1847" t="s">
        <v>1188</v>
      </c>
      <c r="W1847" t="s">
        <v>1188</v>
      </c>
      <c r="X1847" t="s">
        <v>2890</v>
      </c>
    </row>
    <row r="1848" spans="1:24" x14ac:dyDescent="0.25">
      <c r="A1848" t="s">
        <v>24</v>
      </c>
      <c r="B1848" t="s">
        <v>5590</v>
      </c>
      <c r="C1848">
        <v>5096</v>
      </c>
      <c r="D1848" t="s">
        <v>3584</v>
      </c>
      <c r="E1848" t="s">
        <v>3585</v>
      </c>
      <c r="F1848" t="s">
        <v>3586</v>
      </c>
      <c r="H1848" t="s">
        <v>3584</v>
      </c>
      <c r="I1848" t="s">
        <v>74</v>
      </c>
      <c r="J1848" t="s">
        <v>1303</v>
      </c>
      <c r="K1848" t="s">
        <v>1604</v>
      </c>
      <c r="L1848" t="s">
        <v>3588</v>
      </c>
      <c r="M1848" t="s">
        <v>5649</v>
      </c>
      <c r="N1848" t="s">
        <v>1843</v>
      </c>
      <c r="O1848" t="s">
        <v>2064</v>
      </c>
      <c r="Q1848" t="s">
        <v>5650</v>
      </c>
      <c r="R1848" s="2" t="s">
        <v>6219</v>
      </c>
      <c r="S1848" t="s">
        <v>1188</v>
      </c>
      <c r="T1848" t="s">
        <v>1188</v>
      </c>
      <c r="W1848" t="s">
        <v>1188</v>
      </c>
    </row>
    <row r="1849" spans="1:24" x14ac:dyDescent="0.25">
      <c r="A1849" t="s">
        <v>24</v>
      </c>
      <c r="B1849">
        <v>2529</v>
      </c>
      <c r="C1849">
        <v>175</v>
      </c>
      <c r="D1849" t="s">
        <v>6220</v>
      </c>
      <c r="E1849" t="s">
        <v>26</v>
      </c>
      <c r="F1849" t="s">
        <v>5651</v>
      </c>
      <c r="G1849" t="s">
        <v>2750</v>
      </c>
      <c r="H1849" t="s">
        <v>5652</v>
      </c>
      <c r="I1849" t="s">
        <v>74</v>
      </c>
      <c r="J1849" t="s">
        <v>1180</v>
      </c>
      <c r="K1849" t="s">
        <v>1182</v>
      </c>
      <c r="M1849" t="s">
        <v>5653</v>
      </c>
      <c r="N1849" t="s">
        <v>5654</v>
      </c>
      <c r="Q1849">
        <v>11159</v>
      </c>
      <c r="R1849" s="2" t="s">
        <v>6221</v>
      </c>
      <c r="S1849" t="s">
        <v>124</v>
      </c>
      <c r="T1849" t="s">
        <v>124</v>
      </c>
      <c r="U1849" t="s">
        <v>649</v>
      </c>
      <c r="W1849" t="s">
        <v>5655</v>
      </c>
      <c r="X1849" t="s">
        <v>5656</v>
      </c>
    </row>
    <row r="1850" spans="1:24" x14ac:dyDescent="0.25">
      <c r="A1850" t="s">
        <v>24</v>
      </c>
      <c r="B1850">
        <v>2530</v>
      </c>
      <c r="C1850">
        <v>175</v>
      </c>
      <c r="D1850" t="s">
        <v>6220</v>
      </c>
      <c r="E1850" t="s">
        <v>26</v>
      </c>
      <c r="F1850" t="s">
        <v>5651</v>
      </c>
      <c r="G1850" t="s">
        <v>2750</v>
      </c>
      <c r="H1850" t="s">
        <v>5652</v>
      </c>
      <c r="I1850" t="s">
        <v>74</v>
      </c>
      <c r="J1850" t="s">
        <v>1180</v>
      </c>
      <c r="K1850" t="s">
        <v>1182</v>
      </c>
      <c r="M1850" t="s">
        <v>5653</v>
      </c>
      <c r="N1850" t="s">
        <v>5654</v>
      </c>
      <c r="Q1850">
        <v>11159</v>
      </c>
      <c r="R1850" s="2" t="s">
        <v>6221</v>
      </c>
      <c r="S1850" t="s">
        <v>124</v>
      </c>
      <c r="T1850" t="s">
        <v>124</v>
      </c>
      <c r="U1850" t="s">
        <v>649</v>
      </c>
      <c r="W1850" t="s">
        <v>5655</v>
      </c>
      <c r="X1850" t="s">
        <v>5656</v>
      </c>
    </row>
    <row r="1851" spans="1:24" x14ac:dyDescent="0.25">
      <c r="A1851" t="s">
        <v>24</v>
      </c>
      <c r="B1851">
        <v>2531</v>
      </c>
      <c r="C1851">
        <v>175</v>
      </c>
      <c r="D1851" t="s">
        <v>6220</v>
      </c>
      <c r="E1851" t="s">
        <v>26</v>
      </c>
      <c r="F1851" t="s">
        <v>5651</v>
      </c>
      <c r="G1851" t="s">
        <v>2750</v>
      </c>
      <c r="H1851" t="s">
        <v>5652</v>
      </c>
      <c r="I1851" t="s">
        <v>74</v>
      </c>
      <c r="J1851" t="s">
        <v>1180</v>
      </c>
      <c r="K1851" t="s">
        <v>1182</v>
      </c>
      <c r="M1851" t="s">
        <v>5653</v>
      </c>
      <c r="N1851" t="s">
        <v>5654</v>
      </c>
      <c r="Q1851">
        <v>11159</v>
      </c>
      <c r="R1851" s="2" t="s">
        <v>6221</v>
      </c>
      <c r="S1851" t="s">
        <v>124</v>
      </c>
      <c r="T1851" t="s">
        <v>124</v>
      </c>
      <c r="U1851" t="s">
        <v>649</v>
      </c>
      <c r="W1851" t="s">
        <v>5655</v>
      </c>
      <c r="X1851" t="s">
        <v>5656</v>
      </c>
    </row>
    <row r="1852" spans="1:24" x14ac:dyDescent="0.25">
      <c r="A1852" t="s">
        <v>24</v>
      </c>
      <c r="B1852">
        <v>2532</v>
      </c>
      <c r="C1852">
        <v>175</v>
      </c>
      <c r="D1852" t="s">
        <v>6220</v>
      </c>
      <c r="E1852" t="s">
        <v>26</v>
      </c>
      <c r="F1852" t="s">
        <v>5651</v>
      </c>
      <c r="G1852" t="s">
        <v>2750</v>
      </c>
      <c r="H1852" t="s">
        <v>5652</v>
      </c>
      <c r="I1852" t="s">
        <v>74</v>
      </c>
      <c r="J1852" t="s">
        <v>1180</v>
      </c>
      <c r="K1852" t="s">
        <v>1182</v>
      </c>
      <c r="M1852" t="s">
        <v>5653</v>
      </c>
      <c r="N1852" t="s">
        <v>5654</v>
      </c>
      <c r="Q1852">
        <v>11159</v>
      </c>
      <c r="R1852" s="2" t="s">
        <v>6221</v>
      </c>
      <c r="S1852" t="s">
        <v>124</v>
      </c>
      <c r="T1852" t="s">
        <v>124</v>
      </c>
      <c r="U1852" t="s">
        <v>649</v>
      </c>
      <c r="W1852" t="s">
        <v>5655</v>
      </c>
      <c r="X1852" t="s">
        <v>5656</v>
      </c>
    </row>
    <row r="1853" spans="1:24" x14ac:dyDescent="0.25">
      <c r="A1853" t="s">
        <v>24</v>
      </c>
      <c r="B1853">
        <v>2533</v>
      </c>
      <c r="C1853">
        <v>54</v>
      </c>
      <c r="D1853" t="s">
        <v>6222</v>
      </c>
      <c r="E1853" t="s">
        <v>1966</v>
      </c>
      <c r="F1853" t="s">
        <v>5657</v>
      </c>
      <c r="G1853" t="s">
        <v>1225</v>
      </c>
      <c r="H1853" t="s">
        <v>5658</v>
      </c>
      <c r="I1853" t="s">
        <v>74</v>
      </c>
      <c r="J1853" t="s">
        <v>1180</v>
      </c>
      <c r="K1853" t="s">
        <v>5533</v>
      </c>
      <c r="M1853" t="s">
        <v>5659</v>
      </c>
      <c r="Q1853">
        <v>1917</v>
      </c>
      <c r="S1853" t="s">
        <v>129</v>
      </c>
      <c r="T1853" t="s">
        <v>5660</v>
      </c>
      <c r="W1853" t="s">
        <v>5661</v>
      </c>
      <c r="X1853" t="s">
        <v>5662</v>
      </c>
    </row>
    <row r="1854" spans="1:24" x14ac:dyDescent="0.25">
      <c r="A1854" t="s">
        <v>24</v>
      </c>
      <c r="B1854">
        <v>2534</v>
      </c>
      <c r="C1854">
        <v>80</v>
      </c>
      <c r="D1854" t="s">
        <v>6223</v>
      </c>
      <c r="E1854" t="s">
        <v>1191</v>
      </c>
      <c r="F1854" t="s">
        <v>5663</v>
      </c>
      <c r="G1854" t="s">
        <v>2759</v>
      </c>
      <c r="H1854" t="s">
        <v>5664</v>
      </c>
      <c r="I1854" t="s">
        <v>74</v>
      </c>
      <c r="J1854" t="s">
        <v>3558</v>
      </c>
      <c r="K1854" t="s">
        <v>5665</v>
      </c>
      <c r="L1854" t="s">
        <v>5666</v>
      </c>
      <c r="M1854" t="s">
        <v>5667</v>
      </c>
      <c r="N1854" t="s">
        <v>3754</v>
      </c>
      <c r="Q1854">
        <v>1928</v>
      </c>
      <c r="S1854" t="s">
        <v>138</v>
      </c>
      <c r="T1854" t="s">
        <v>4628</v>
      </c>
      <c r="W1854" t="s">
        <v>5668</v>
      </c>
      <c r="X1854" t="s">
        <v>5662</v>
      </c>
    </row>
    <row r="1855" spans="1:24" x14ac:dyDescent="0.25">
      <c r="A1855" t="s">
        <v>24</v>
      </c>
      <c r="B1855">
        <v>2535</v>
      </c>
      <c r="C1855">
        <v>80</v>
      </c>
      <c r="D1855" t="s">
        <v>6223</v>
      </c>
      <c r="E1855" t="s">
        <v>1191</v>
      </c>
      <c r="F1855" t="s">
        <v>5663</v>
      </c>
      <c r="G1855" t="s">
        <v>2759</v>
      </c>
      <c r="H1855" t="s">
        <v>5664</v>
      </c>
      <c r="I1855" t="s">
        <v>74</v>
      </c>
      <c r="J1855" t="s">
        <v>3558</v>
      </c>
      <c r="K1855" t="s">
        <v>5665</v>
      </c>
      <c r="L1855" t="s">
        <v>5666</v>
      </c>
      <c r="M1855" t="s">
        <v>5667</v>
      </c>
      <c r="N1855" t="s">
        <v>3754</v>
      </c>
      <c r="Q1855">
        <v>1928</v>
      </c>
      <c r="S1855" t="s">
        <v>138</v>
      </c>
      <c r="T1855" t="s">
        <v>4628</v>
      </c>
      <c r="W1855" t="s">
        <v>5668</v>
      </c>
      <c r="X1855" t="s">
        <v>5662</v>
      </c>
    </row>
    <row r="1856" spans="1:24" x14ac:dyDescent="0.25">
      <c r="A1856" t="s">
        <v>24</v>
      </c>
      <c r="B1856">
        <v>2536</v>
      </c>
      <c r="C1856">
        <v>46</v>
      </c>
      <c r="D1856" t="s">
        <v>5670</v>
      </c>
      <c r="E1856" t="s">
        <v>1191</v>
      </c>
      <c r="F1856" t="s">
        <v>5669</v>
      </c>
      <c r="G1856" t="s">
        <v>4628</v>
      </c>
      <c r="H1856" t="s">
        <v>5670</v>
      </c>
      <c r="I1856" t="s">
        <v>74</v>
      </c>
      <c r="J1856" t="s">
        <v>3558</v>
      </c>
      <c r="K1856" t="s">
        <v>5665</v>
      </c>
      <c r="L1856" t="s">
        <v>1414</v>
      </c>
      <c r="M1856" t="s">
        <v>5671</v>
      </c>
      <c r="N1856" t="s">
        <v>5672</v>
      </c>
      <c r="Q1856">
        <v>1927</v>
      </c>
      <c r="S1856" t="s">
        <v>138</v>
      </c>
      <c r="T1856" t="s">
        <v>4628</v>
      </c>
      <c r="W1856" t="s">
        <v>5668</v>
      </c>
      <c r="X1856" t="s">
        <v>5662</v>
      </c>
    </row>
    <row r="1857" spans="1:24" x14ac:dyDescent="0.25">
      <c r="A1857" t="s">
        <v>24</v>
      </c>
      <c r="B1857">
        <v>2537</v>
      </c>
      <c r="C1857">
        <v>46</v>
      </c>
      <c r="D1857" t="s">
        <v>5670</v>
      </c>
      <c r="E1857" t="s">
        <v>1191</v>
      </c>
      <c r="F1857" t="s">
        <v>5669</v>
      </c>
      <c r="G1857" t="s">
        <v>4628</v>
      </c>
      <c r="H1857" t="s">
        <v>5670</v>
      </c>
      <c r="I1857" t="s">
        <v>74</v>
      </c>
      <c r="J1857" t="s">
        <v>3558</v>
      </c>
      <c r="K1857" t="s">
        <v>5665</v>
      </c>
      <c r="L1857" t="s">
        <v>1414</v>
      </c>
      <c r="M1857" t="s">
        <v>5671</v>
      </c>
      <c r="N1857" t="s">
        <v>5672</v>
      </c>
      <c r="Q1857">
        <v>1927</v>
      </c>
      <c r="S1857" t="s">
        <v>138</v>
      </c>
      <c r="T1857" t="s">
        <v>4628</v>
      </c>
      <c r="W1857" t="s">
        <v>5668</v>
      </c>
      <c r="X1857" t="s">
        <v>5662</v>
      </c>
    </row>
    <row r="1858" spans="1:24" x14ac:dyDescent="0.25">
      <c r="A1858" t="s">
        <v>24</v>
      </c>
      <c r="B1858">
        <v>2538</v>
      </c>
      <c r="C1858">
        <v>48</v>
      </c>
      <c r="D1858" t="s">
        <v>6224</v>
      </c>
      <c r="E1858" t="s">
        <v>190</v>
      </c>
      <c r="F1858" t="s">
        <v>5673</v>
      </c>
      <c r="G1858" t="s">
        <v>5674</v>
      </c>
      <c r="H1858" t="s">
        <v>5675</v>
      </c>
      <c r="I1858" t="s">
        <v>74</v>
      </c>
      <c r="J1858" t="s">
        <v>3558</v>
      </c>
      <c r="K1858" t="s">
        <v>5665</v>
      </c>
      <c r="L1858" t="s">
        <v>1414</v>
      </c>
      <c r="M1858" t="s">
        <v>5676</v>
      </c>
      <c r="N1858" t="s">
        <v>5677</v>
      </c>
      <c r="Q1858">
        <v>1927</v>
      </c>
      <c r="S1858" t="s">
        <v>138</v>
      </c>
      <c r="T1858" t="s">
        <v>138</v>
      </c>
      <c r="W1858" t="s">
        <v>5668</v>
      </c>
      <c r="X1858" t="s">
        <v>5662</v>
      </c>
    </row>
    <row r="1859" spans="1:24" x14ac:dyDescent="0.25">
      <c r="A1859" t="s">
        <v>24</v>
      </c>
      <c r="B1859">
        <v>2539</v>
      </c>
      <c r="C1859">
        <v>48</v>
      </c>
      <c r="D1859" t="s">
        <v>6224</v>
      </c>
      <c r="E1859" t="s">
        <v>190</v>
      </c>
      <c r="F1859" t="s">
        <v>5673</v>
      </c>
      <c r="G1859" t="s">
        <v>5674</v>
      </c>
      <c r="H1859" t="s">
        <v>5675</v>
      </c>
      <c r="I1859" t="s">
        <v>74</v>
      </c>
      <c r="J1859" t="s">
        <v>3558</v>
      </c>
      <c r="K1859" t="s">
        <v>5665</v>
      </c>
      <c r="L1859" t="s">
        <v>1414</v>
      </c>
      <c r="M1859" t="s">
        <v>5676</v>
      </c>
      <c r="N1859" t="s">
        <v>5677</v>
      </c>
      <c r="Q1859">
        <v>1927</v>
      </c>
      <c r="S1859" t="s">
        <v>138</v>
      </c>
      <c r="T1859" t="s">
        <v>138</v>
      </c>
      <c r="W1859" t="s">
        <v>5668</v>
      </c>
      <c r="X1859" t="s">
        <v>5662</v>
      </c>
    </row>
    <row r="1860" spans="1:24" x14ac:dyDescent="0.25">
      <c r="A1860" t="s">
        <v>24</v>
      </c>
      <c r="B1860">
        <v>2540</v>
      </c>
      <c r="C1860">
        <v>50</v>
      </c>
      <c r="D1860" t="s">
        <v>6225</v>
      </c>
      <c r="E1860" t="s">
        <v>818</v>
      </c>
      <c r="F1860" t="s">
        <v>1412</v>
      </c>
      <c r="G1860" t="s">
        <v>5678</v>
      </c>
      <c r="H1860" t="s">
        <v>5679</v>
      </c>
      <c r="I1860" t="s">
        <v>74</v>
      </c>
      <c r="J1860" t="s">
        <v>3558</v>
      </c>
      <c r="K1860" t="s">
        <v>5665</v>
      </c>
      <c r="M1860" t="s">
        <v>5680</v>
      </c>
      <c r="N1860" t="s">
        <v>3696</v>
      </c>
      <c r="Q1860">
        <v>1927</v>
      </c>
      <c r="S1860" t="s">
        <v>138</v>
      </c>
      <c r="T1860" t="s">
        <v>138</v>
      </c>
      <c r="W1860" t="s">
        <v>5668</v>
      </c>
      <c r="X1860" t="s">
        <v>5662</v>
      </c>
    </row>
    <row r="1861" spans="1:24" x14ac:dyDescent="0.25">
      <c r="A1861" t="s">
        <v>24</v>
      </c>
      <c r="B1861">
        <v>2541</v>
      </c>
      <c r="C1861">
        <v>50</v>
      </c>
      <c r="D1861" t="s">
        <v>6225</v>
      </c>
      <c r="E1861" t="s">
        <v>818</v>
      </c>
      <c r="F1861" t="s">
        <v>1412</v>
      </c>
      <c r="G1861" t="s">
        <v>5678</v>
      </c>
      <c r="H1861" t="s">
        <v>5679</v>
      </c>
      <c r="I1861" t="s">
        <v>74</v>
      </c>
      <c r="J1861" t="s">
        <v>3558</v>
      </c>
      <c r="K1861" t="s">
        <v>5665</v>
      </c>
      <c r="M1861" t="s">
        <v>5680</v>
      </c>
      <c r="N1861" t="s">
        <v>3696</v>
      </c>
      <c r="Q1861">
        <v>1927</v>
      </c>
      <c r="S1861" t="s">
        <v>138</v>
      </c>
      <c r="T1861" t="s">
        <v>138</v>
      </c>
      <c r="W1861" t="s">
        <v>5668</v>
      </c>
      <c r="X1861" t="s">
        <v>5662</v>
      </c>
    </row>
    <row r="1862" spans="1:24" x14ac:dyDescent="0.25">
      <c r="A1862" t="s">
        <v>24</v>
      </c>
      <c r="B1862">
        <v>2542</v>
      </c>
      <c r="C1862">
        <v>593</v>
      </c>
      <c r="D1862" t="s">
        <v>6226</v>
      </c>
      <c r="E1862" t="s">
        <v>4019</v>
      </c>
      <c r="F1862" t="s">
        <v>3195</v>
      </c>
      <c r="G1862" t="s">
        <v>5681</v>
      </c>
      <c r="H1862" t="s">
        <v>5682</v>
      </c>
      <c r="I1862" t="s">
        <v>74</v>
      </c>
      <c r="J1862" t="s">
        <v>1180</v>
      </c>
      <c r="K1862" t="s">
        <v>5683</v>
      </c>
      <c r="L1862" t="s">
        <v>1182</v>
      </c>
      <c r="M1862" t="s">
        <v>5684</v>
      </c>
      <c r="U1862" t="s">
        <v>2164</v>
      </c>
      <c r="W1862" t="s">
        <v>5685</v>
      </c>
      <c r="X1862" t="s">
        <v>5662</v>
      </c>
    </row>
    <row r="1863" spans="1:24" x14ac:dyDescent="0.25">
      <c r="A1863" t="s">
        <v>24</v>
      </c>
      <c r="B1863">
        <v>2543</v>
      </c>
      <c r="C1863">
        <v>23</v>
      </c>
      <c r="D1863" t="s">
        <v>5688</v>
      </c>
      <c r="E1863" t="s">
        <v>783</v>
      </c>
      <c r="F1863" t="s">
        <v>5686</v>
      </c>
      <c r="G1863" t="s">
        <v>5687</v>
      </c>
      <c r="H1863" t="s">
        <v>5688</v>
      </c>
      <c r="I1863" t="s">
        <v>74</v>
      </c>
      <c r="J1863" t="s">
        <v>1242</v>
      </c>
      <c r="K1863" t="s">
        <v>5587</v>
      </c>
      <c r="M1863" t="s">
        <v>5689</v>
      </c>
      <c r="Q1863">
        <v>8599</v>
      </c>
      <c r="S1863" t="s">
        <v>5690</v>
      </c>
      <c r="T1863" t="s">
        <v>5690</v>
      </c>
      <c r="W1863" t="s">
        <v>5691</v>
      </c>
      <c r="X1863" t="s">
        <v>5662</v>
      </c>
    </row>
    <row r="1864" spans="1:24" x14ac:dyDescent="0.25">
      <c r="A1864" t="s">
        <v>24</v>
      </c>
      <c r="B1864">
        <v>2544</v>
      </c>
      <c r="C1864">
        <v>611</v>
      </c>
      <c r="D1864" t="s">
        <v>6227</v>
      </c>
      <c r="E1864" t="s">
        <v>1477</v>
      </c>
      <c r="F1864" t="s">
        <v>3100</v>
      </c>
      <c r="G1864" t="s">
        <v>3564</v>
      </c>
      <c r="H1864" t="s">
        <v>5692</v>
      </c>
      <c r="I1864" t="s">
        <v>199</v>
      </c>
      <c r="J1864" t="s">
        <v>5693</v>
      </c>
      <c r="K1864" t="s">
        <v>2131</v>
      </c>
      <c r="M1864" t="s">
        <v>5694</v>
      </c>
      <c r="N1864" t="s">
        <v>5695</v>
      </c>
      <c r="Q1864" t="s">
        <v>5696</v>
      </c>
      <c r="S1864" t="s">
        <v>5697</v>
      </c>
      <c r="W1864" t="s">
        <v>5698</v>
      </c>
      <c r="X1864" t="s">
        <v>5662</v>
      </c>
    </row>
    <row r="1865" spans="1:24" x14ac:dyDescent="0.25">
      <c r="A1865" t="s">
        <v>24</v>
      </c>
      <c r="B1865">
        <v>2545</v>
      </c>
      <c r="C1865">
        <v>262</v>
      </c>
      <c r="D1865" t="s">
        <v>4704</v>
      </c>
      <c r="E1865" t="s">
        <v>1053</v>
      </c>
      <c r="F1865" t="s">
        <v>4705</v>
      </c>
      <c r="G1865" t="s">
        <v>4706</v>
      </c>
      <c r="H1865" t="s">
        <v>5699</v>
      </c>
      <c r="I1865" t="s">
        <v>74</v>
      </c>
      <c r="J1865" t="s">
        <v>5700</v>
      </c>
      <c r="K1865" t="s">
        <v>5701</v>
      </c>
      <c r="M1865" t="s">
        <v>5702</v>
      </c>
      <c r="N1865" t="s">
        <v>1851</v>
      </c>
      <c r="Q1865">
        <v>1934</v>
      </c>
      <c r="S1865" t="s">
        <v>138</v>
      </c>
      <c r="T1865" t="s">
        <v>138</v>
      </c>
      <c r="U1865" t="s">
        <v>5703</v>
      </c>
      <c r="W1865" t="s">
        <v>5668</v>
      </c>
      <c r="X1865" t="s">
        <v>5662</v>
      </c>
    </row>
    <row r="1866" spans="1:24" x14ac:dyDescent="0.25">
      <c r="A1866" t="s">
        <v>24</v>
      </c>
      <c r="B1866">
        <v>2546</v>
      </c>
      <c r="C1866">
        <v>262</v>
      </c>
      <c r="D1866" t="s">
        <v>4704</v>
      </c>
      <c r="E1866" t="s">
        <v>1053</v>
      </c>
      <c r="F1866" t="s">
        <v>4705</v>
      </c>
      <c r="G1866" t="s">
        <v>4706</v>
      </c>
      <c r="H1866" t="s">
        <v>5699</v>
      </c>
      <c r="I1866" t="s">
        <v>74</v>
      </c>
      <c r="J1866" t="s">
        <v>5700</v>
      </c>
      <c r="K1866" t="s">
        <v>5701</v>
      </c>
      <c r="M1866" t="s">
        <v>5702</v>
      </c>
      <c r="N1866" t="s">
        <v>1851</v>
      </c>
      <c r="Q1866">
        <v>1934</v>
      </c>
      <c r="S1866" t="s">
        <v>138</v>
      </c>
      <c r="T1866" t="s">
        <v>138</v>
      </c>
      <c r="U1866" t="s">
        <v>5703</v>
      </c>
      <c r="W1866" t="s">
        <v>5668</v>
      </c>
      <c r="X1866" t="s">
        <v>5662</v>
      </c>
    </row>
    <row r="1867" spans="1:24" x14ac:dyDescent="0.25">
      <c r="A1867" t="s">
        <v>24</v>
      </c>
      <c r="B1867">
        <v>2547</v>
      </c>
      <c r="C1867">
        <v>605</v>
      </c>
      <c r="D1867" t="s">
        <v>4623</v>
      </c>
      <c r="E1867" t="s">
        <v>2795</v>
      </c>
      <c r="F1867" t="s">
        <v>4624</v>
      </c>
      <c r="G1867" t="s">
        <v>4625</v>
      </c>
      <c r="H1867" t="s">
        <v>5704</v>
      </c>
      <c r="I1867" t="s">
        <v>74</v>
      </c>
      <c r="J1867" t="s">
        <v>1242</v>
      </c>
      <c r="K1867" t="s">
        <v>2370</v>
      </c>
      <c r="M1867" t="s">
        <v>5705</v>
      </c>
      <c r="N1867" t="s">
        <v>3754</v>
      </c>
      <c r="Q1867" t="s">
        <v>5706</v>
      </c>
      <c r="S1867" t="s">
        <v>167</v>
      </c>
      <c r="T1867" t="s">
        <v>5524</v>
      </c>
      <c r="U1867" t="s">
        <v>5524</v>
      </c>
      <c r="W1867" t="s">
        <v>5707</v>
      </c>
      <c r="X1867" t="s">
        <v>5662</v>
      </c>
    </row>
    <row r="1868" spans="1:24" x14ac:dyDescent="0.25">
      <c r="A1868" t="s">
        <v>24</v>
      </c>
      <c r="B1868">
        <v>2548</v>
      </c>
      <c r="C1868">
        <v>632</v>
      </c>
      <c r="D1868" t="s">
        <v>6228</v>
      </c>
      <c r="E1868" t="s">
        <v>1916</v>
      </c>
      <c r="F1868" t="s">
        <v>5708</v>
      </c>
      <c r="G1868" t="s">
        <v>5709</v>
      </c>
      <c r="H1868" t="s">
        <v>5710</v>
      </c>
      <c r="I1868" t="s">
        <v>74</v>
      </c>
      <c r="J1868" t="s">
        <v>1180</v>
      </c>
      <c r="K1868" t="s">
        <v>1182</v>
      </c>
      <c r="M1868" t="s">
        <v>5711</v>
      </c>
      <c r="T1868" t="s">
        <v>5712</v>
      </c>
      <c r="U1868" t="s">
        <v>5713</v>
      </c>
      <c r="W1868" t="s">
        <v>5685</v>
      </c>
      <c r="X1868" t="s">
        <v>5662</v>
      </c>
    </row>
    <row r="1869" spans="1:24" x14ac:dyDescent="0.25">
      <c r="A1869" t="s">
        <v>24</v>
      </c>
      <c r="B1869">
        <v>2549</v>
      </c>
      <c r="C1869">
        <v>596</v>
      </c>
      <c r="D1869" t="s">
        <v>4623</v>
      </c>
      <c r="E1869" t="s">
        <v>2795</v>
      </c>
      <c r="F1869" t="s">
        <v>4624</v>
      </c>
      <c r="G1869" t="s">
        <v>4625</v>
      </c>
      <c r="H1869" t="s">
        <v>5714</v>
      </c>
      <c r="I1869" t="s">
        <v>74</v>
      </c>
      <c r="J1869" t="s">
        <v>1203</v>
      </c>
      <c r="K1869" t="s">
        <v>3002</v>
      </c>
      <c r="L1869" t="s">
        <v>5715</v>
      </c>
      <c r="M1869" t="s">
        <v>4827</v>
      </c>
      <c r="N1869" t="s">
        <v>1795</v>
      </c>
      <c r="Q1869">
        <v>11405</v>
      </c>
      <c r="S1869" t="s">
        <v>167</v>
      </c>
      <c r="T1869" t="s">
        <v>5524</v>
      </c>
      <c r="U1869" t="s">
        <v>5524</v>
      </c>
      <c r="W1869" t="s">
        <v>5707</v>
      </c>
      <c r="X1869" t="s">
        <v>5662</v>
      </c>
    </row>
    <row r="1870" spans="1:24" x14ac:dyDescent="0.25">
      <c r="A1870" t="s">
        <v>24</v>
      </c>
      <c r="B1870">
        <v>2550</v>
      </c>
      <c r="C1870">
        <v>170</v>
      </c>
      <c r="D1870" t="s">
        <v>6229</v>
      </c>
      <c r="E1870" t="s">
        <v>5716</v>
      </c>
      <c r="F1870" t="s">
        <v>5717</v>
      </c>
      <c r="G1870" t="s">
        <v>5718</v>
      </c>
      <c r="H1870" t="s">
        <v>5719</v>
      </c>
      <c r="I1870" t="s">
        <v>74</v>
      </c>
      <c r="J1870" t="s">
        <v>1203</v>
      </c>
      <c r="K1870" t="s">
        <v>5720</v>
      </c>
      <c r="M1870" t="s">
        <v>5721</v>
      </c>
      <c r="N1870" t="s">
        <v>1312</v>
      </c>
      <c r="Q1870">
        <v>12860</v>
      </c>
      <c r="S1870" t="s">
        <v>5690</v>
      </c>
      <c r="T1870" t="s">
        <v>5690</v>
      </c>
      <c r="W1870" t="s">
        <v>5691</v>
      </c>
      <c r="X1870" t="s">
        <v>5662</v>
      </c>
    </row>
    <row r="1871" spans="1:24" x14ac:dyDescent="0.25">
      <c r="A1871" t="s">
        <v>24</v>
      </c>
      <c r="B1871">
        <v>2551</v>
      </c>
      <c r="C1871">
        <v>48</v>
      </c>
      <c r="D1871" t="s">
        <v>6227</v>
      </c>
      <c r="E1871" t="s">
        <v>1477</v>
      </c>
      <c r="F1871" t="s">
        <v>3100</v>
      </c>
      <c r="G1871" t="s">
        <v>3564</v>
      </c>
      <c r="H1871" t="s">
        <v>5722</v>
      </c>
      <c r="I1871" t="s">
        <v>74</v>
      </c>
      <c r="J1871" t="s">
        <v>1279</v>
      </c>
      <c r="K1871" t="s">
        <v>5723</v>
      </c>
      <c r="M1871" t="s">
        <v>5724</v>
      </c>
      <c r="N1871" t="s">
        <v>3754</v>
      </c>
      <c r="Q1871">
        <v>1933</v>
      </c>
      <c r="S1871" t="s">
        <v>5524</v>
      </c>
      <c r="T1871" t="s">
        <v>5524</v>
      </c>
      <c r="W1871" t="s">
        <v>5725</v>
      </c>
      <c r="X1871" t="s">
        <v>5662</v>
      </c>
    </row>
    <row r="1872" spans="1:24" x14ac:dyDescent="0.25">
      <c r="A1872" t="s">
        <v>24</v>
      </c>
      <c r="B1872">
        <v>2552</v>
      </c>
      <c r="C1872">
        <v>49</v>
      </c>
      <c r="D1872" t="s">
        <v>6227</v>
      </c>
      <c r="E1872" t="s">
        <v>1477</v>
      </c>
      <c r="F1872" t="s">
        <v>3100</v>
      </c>
      <c r="G1872" t="s">
        <v>3564</v>
      </c>
      <c r="H1872" t="s">
        <v>5722</v>
      </c>
      <c r="I1872" t="s">
        <v>74</v>
      </c>
      <c r="J1872" t="s">
        <v>1804</v>
      </c>
      <c r="K1872" t="s">
        <v>5726</v>
      </c>
      <c r="M1872" t="s">
        <v>5727</v>
      </c>
      <c r="N1872" t="s">
        <v>3754</v>
      </c>
      <c r="Q1872">
        <v>14817</v>
      </c>
      <c r="S1872" t="s">
        <v>5524</v>
      </c>
      <c r="T1872" t="s">
        <v>5524</v>
      </c>
      <c r="W1872" t="s">
        <v>5725</v>
      </c>
      <c r="X1872" t="s">
        <v>5662</v>
      </c>
    </row>
    <row r="1873" spans="1:24" x14ac:dyDescent="0.25">
      <c r="A1873" t="s">
        <v>24</v>
      </c>
      <c r="B1873">
        <v>2553</v>
      </c>
      <c r="D1873" t="s">
        <v>6230</v>
      </c>
      <c r="E1873" t="s">
        <v>5728</v>
      </c>
      <c r="F1873" t="s">
        <v>3826</v>
      </c>
      <c r="G1873" t="s">
        <v>5729</v>
      </c>
      <c r="H1873" t="s">
        <v>5730</v>
      </c>
      <c r="I1873" t="s">
        <v>74</v>
      </c>
      <c r="J1873" t="s">
        <v>1203</v>
      </c>
      <c r="K1873" t="s">
        <v>3002</v>
      </c>
      <c r="M1873" t="s">
        <v>5731</v>
      </c>
      <c r="Q1873" s="2" t="s">
        <v>5732</v>
      </c>
      <c r="S1873" t="s">
        <v>5733</v>
      </c>
      <c r="T1873" t="s">
        <v>5733</v>
      </c>
      <c r="W1873" t="s">
        <v>5734</v>
      </c>
      <c r="X1873" t="s">
        <v>5662</v>
      </c>
    </row>
    <row r="1874" spans="1:24" x14ac:dyDescent="0.25">
      <c r="A1874" t="s">
        <v>24</v>
      </c>
      <c r="B1874">
        <v>2554</v>
      </c>
      <c r="C1874">
        <v>907</v>
      </c>
      <c r="D1874" t="s">
        <v>4779</v>
      </c>
      <c r="E1874" t="s">
        <v>984</v>
      </c>
      <c r="F1874" t="s">
        <v>2040</v>
      </c>
      <c r="G1874" t="s">
        <v>4780</v>
      </c>
      <c r="H1874" t="s">
        <v>5735</v>
      </c>
      <c r="I1874" t="s">
        <v>74</v>
      </c>
      <c r="J1874" t="s">
        <v>1203</v>
      </c>
      <c r="K1874" t="s">
        <v>3002</v>
      </c>
      <c r="L1874" t="s">
        <v>5736</v>
      </c>
      <c r="M1874" t="s">
        <v>2365</v>
      </c>
      <c r="N1874" t="s">
        <v>1795</v>
      </c>
      <c r="Q1874">
        <v>15765</v>
      </c>
      <c r="S1874" t="s">
        <v>167</v>
      </c>
      <c r="T1874" t="s">
        <v>5524</v>
      </c>
      <c r="W1874" t="s">
        <v>5707</v>
      </c>
      <c r="X1874" t="s">
        <v>5662</v>
      </c>
    </row>
    <row r="1875" spans="1:24" x14ac:dyDescent="0.25">
      <c r="A1875" t="s">
        <v>24</v>
      </c>
      <c r="B1875">
        <v>2555</v>
      </c>
      <c r="C1875">
        <v>610</v>
      </c>
      <c r="D1875" t="s">
        <v>4623</v>
      </c>
      <c r="E1875" t="s">
        <v>2795</v>
      </c>
      <c r="F1875" t="s">
        <v>4624</v>
      </c>
      <c r="G1875" t="s">
        <v>4625</v>
      </c>
      <c r="H1875" t="s">
        <v>5704</v>
      </c>
      <c r="I1875" t="s">
        <v>74</v>
      </c>
      <c r="J1875" t="s">
        <v>1203</v>
      </c>
      <c r="K1875" t="s">
        <v>3002</v>
      </c>
      <c r="L1875" t="s">
        <v>5737</v>
      </c>
      <c r="M1875" t="s">
        <v>4827</v>
      </c>
      <c r="N1875" t="s">
        <v>1795</v>
      </c>
      <c r="Q1875" t="s">
        <v>5738</v>
      </c>
      <c r="S1875" t="s">
        <v>167</v>
      </c>
      <c r="T1875" t="s">
        <v>5524</v>
      </c>
      <c r="U1875" t="s">
        <v>5524</v>
      </c>
      <c r="W1875" t="s">
        <v>5707</v>
      </c>
      <c r="X1875" t="s">
        <v>5662</v>
      </c>
    </row>
    <row r="1876" spans="1:24" x14ac:dyDescent="0.25">
      <c r="A1876" t="s">
        <v>24</v>
      </c>
      <c r="B1876">
        <v>2556</v>
      </c>
      <c r="C1876">
        <v>8</v>
      </c>
      <c r="D1876" t="s">
        <v>3336</v>
      </c>
      <c r="E1876" t="s">
        <v>2795</v>
      </c>
      <c r="F1876" t="s">
        <v>2800</v>
      </c>
      <c r="G1876" t="s">
        <v>3337</v>
      </c>
      <c r="H1876" t="s">
        <v>3336</v>
      </c>
      <c r="I1876" t="s">
        <v>74</v>
      </c>
      <c r="J1876" t="s">
        <v>3558</v>
      </c>
      <c r="K1876" t="s">
        <v>5739</v>
      </c>
      <c r="M1876" t="s">
        <v>3004</v>
      </c>
      <c r="N1876" t="s">
        <v>1919</v>
      </c>
      <c r="Q1876">
        <v>15560</v>
      </c>
      <c r="S1876" t="s">
        <v>5524</v>
      </c>
      <c r="T1876" t="s">
        <v>5524</v>
      </c>
      <c r="W1876" t="s">
        <v>5725</v>
      </c>
      <c r="X1876" t="s">
        <v>5662</v>
      </c>
    </row>
    <row r="1877" spans="1:24" x14ac:dyDescent="0.25">
      <c r="A1877" t="s">
        <v>24</v>
      </c>
      <c r="B1877">
        <v>2557</v>
      </c>
      <c r="C1877">
        <v>18</v>
      </c>
      <c r="D1877" t="s">
        <v>6231</v>
      </c>
      <c r="E1877" t="s">
        <v>1002</v>
      </c>
      <c r="F1877" t="s">
        <v>5740</v>
      </c>
      <c r="H1877" t="s">
        <v>5741</v>
      </c>
      <c r="I1877" t="s">
        <v>74</v>
      </c>
      <c r="J1877" t="s">
        <v>1203</v>
      </c>
      <c r="K1877" t="s">
        <v>3002</v>
      </c>
      <c r="L1877" t="s">
        <v>5742</v>
      </c>
      <c r="M1877" t="s">
        <v>5743</v>
      </c>
      <c r="N1877" t="s">
        <v>5744</v>
      </c>
      <c r="Q1877">
        <v>17677</v>
      </c>
      <c r="S1877" t="s">
        <v>5524</v>
      </c>
      <c r="T1877" t="s">
        <v>5524</v>
      </c>
      <c r="W1877" t="s">
        <v>5725</v>
      </c>
      <c r="X1877" t="s">
        <v>5662</v>
      </c>
    </row>
    <row r="1878" spans="1:24" x14ac:dyDescent="0.25">
      <c r="A1878" t="s">
        <v>24</v>
      </c>
      <c r="B1878">
        <v>2558</v>
      </c>
      <c r="D1878" t="s">
        <v>6232</v>
      </c>
      <c r="E1878" t="s">
        <v>818</v>
      </c>
      <c r="F1878" t="s">
        <v>4826</v>
      </c>
      <c r="G1878" t="s">
        <v>2389</v>
      </c>
      <c r="H1878" t="s">
        <v>5745</v>
      </c>
      <c r="I1878" t="s">
        <v>74</v>
      </c>
      <c r="J1878" t="s">
        <v>1203</v>
      </c>
      <c r="K1878" t="s">
        <v>3002</v>
      </c>
      <c r="M1878" t="s">
        <v>5746</v>
      </c>
      <c r="N1878" t="s">
        <v>1207</v>
      </c>
      <c r="Q1878" t="s">
        <v>5747</v>
      </c>
      <c r="S1878" t="s">
        <v>167</v>
      </c>
      <c r="T1878" t="s">
        <v>167</v>
      </c>
      <c r="U1878" t="s">
        <v>5748</v>
      </c>
      <c r="X1878" t="s">
        <v>5662</v>
      </c>
    </row>
    <row r="1879" spans="1:24" x14ac:dyDescent="0.25">
      <c r="A1879" t="s">
        <v>24</v>
      </c>
      <c r="B1879">
        <v>2559</v>
      </c>
      <c r="D1879" t="s">
        <v>6232</v>
      </c>
      <c r="E1879" t="s">
        <v>818</v>
      </c>
      <c r="F1879" t="s">
        <v>4826</v>
      </c>
      <c r="G1879" t="s">
        <v>2389</v>
      </c>
      <c r="H1879" t="s">
        <v>5749</v>
      </c>
      <c r="I1879" t="s">
        <v>74</v>
      </c>
      <c r="J1879" t="s">
        <v>1203</v>
      </c>
      <c r="K1879" t="s">
        <v>3002</v>
      </c>
      <c r="M1879" t="s">
        <v>5746</v>
      </c>
      <c r="N1879" t="s">
        <v>1207</v>
      </c>
      <c r="Q1879" t="s">
        <v>5747</v>
      </c>
      <c r="S1879" t="s">
        <v>167</v>
      </c>
      <c r="T1879" t="s">
        <v>167</v>
      </c>
      <c r="U1879" t="s">
        <v>5748</v>
      </c>
      <c r="X1879" t="s">
        <v>5662</v>
      </c>
    </row>
    <row r="1880" spans="1:24" x14ac:dyDescent="0.25">
      <c r="A1880" t="s">
        <v>24</v>
      </c>
      <c r="B1880">
        <v>2560</v>
      </c>
      <c r="D1880" t="s">
        <v>6233</v>
      </c>
      <c r="E1880" t="s">
        <v>818</v>
      </c>
      <c r="F1880" t="s">
        <v>5750</v>
      </c>
      <c r="G1880" t="s">
        <v>5751</v>
      </c>
      <c r="H1880" t="s">
        <v>5752</v>
      </c>
      <c r="I1880" t="s">
        <v>74</v>
      </c>
      <c r="J1880" t="s">
        <v>1180</v>
      </c>
      <c r="K1880" t="s">
        <v>5533</v>
      </c>
      <c r="M1880" t="s">
        <v>5753</v>
      </c>
      <c r="Q1880">
        <v>1920</v>
      </c>
      <c r="S1880" t="s">
        <v>129</v>
      </c>
      <c r="X1880" t="s">
        <v>5662</v>
      </c>
    </row>
    <row r="1881" spans="1:24" x14ac:dyDescent="0.25">
      <c r="A1881" t="s">
        <v>24</v>
      </c>
      <c r="B1881">
        <v>2561</v>
      </c>
      <c r="C1881">
        <v>548</v>
      </c>
      <c r="D1881" t="s">
        <v>6234</v>
      </c>
      <c r="E1881" t="s">
        <v>1002</v>
      </c>
      <c r="F1881" t="s">
        <v>1007</v>
      </c>
      <c r="G1881" t="s">
        <v>3473</v>
      </c>
      <c r="H1881" t="s">
        <v>5754</v>
      </c>
      <c r="I1881" t="s">
        <v>5755</v>
      </c>
      <c r="J1881" t="s">
        <v>2399</v>
      </c>
      <c r="M1881" t="s">
        <v>5756</v>
      </c>
      <c r="N1881" t="s">
        <v>1714</v>
      </c>
      <c r="Q1881" t="s">
        <v>5757</v>
      </c>
      <c r="S1881" t="s">
        <v>167</v>
      </c>
      <c r="T1881" t="s">
        <v>5524</v>
      </c>
      <c r="U1881" t="s">
        <v>5524</v>
      </c>
      <c r="W1881" t="s">
        <v>5707</v>
      </c>
      <c r="X1881" t="s">
        <v>5662</v>
      </c>
    </row>
    <row r="1882" spans="1:24" x14ac:dyDescent="0.25">
      <c r="A1882" t="s">
        <v>24</v>
      </c>
      <c r="B1882">
        <v>2562</v>
      </c>
      <c r="C1882">
        <v>165</v>
      </c>
      <c r="D1882" t="s">
        <v>6235</v>
      </c>
      <c r="E1882" t="s">
        <v>2795</v>
      </c>
      <c r="F1882" t="s">
        <v>5758</v>
      </c>
      <c r="G1882" t="s">
        <v>5759</v>
      </c>
      <c r="H1882" t="s">
        <v>5760</v>
      </c>
      <c r="I1882" t="s">
        <v>74</v>
      </c>
      <c r="J1882" t="s">
        <v>1279</v>
      </c>
      <c r="K1882" t="s">
        <v>5761</v>
      </c>
      <c r="M1882" t="s">
        <v>5762</v>
      </c>
      <c r="N1882" t="s">
        <v>5763</v>
      </c>
      <c r="Q1882">
        <v>15547</v>
      </c>
      <c r="S1882" t="s">
        <v>167</v>
      </c>
      <c r="T1882" t="s">
        <v>5524</v>
      </c>
      <c r="U1882" t="s">
        <v>5524</v>
      </c>
      <c r="W1882" t="s">
        <v>5707</v>
      </c>
      <c r="X1882" t="s">
        <v>5662</v>
      </c>
    </row>
    <row r="1883" spans="1:24" x14ac:dyDescent="0.25">
      <c r="A1883" t="s">
        <v>24</v>
      </c>
      <c r="B1883">
        <v>2563</v>
      </c>
      <c r="C1883">
        <v>539</v>
      </c>
      <c r="D1883" t="s">
        <v>991</v>
      </c>
      <c r="E1883" t="s">
        <v>984</v>
      </c>
      <c r="F1883" t="s">
        <v>992</v>
      </c>
      <c r="G1883" t="s">
        <v>993</v>
      </c>
      <c r="H1883" t="s">
        <v>5764</v>
      </c>
      <c r="I1883" t="s">
        <v>74</v>
      </c>
      <c r="J1883" t="s">
        <v>1279</v>
      </c>
      <c r="K1883" t="s">
        <v>5765</v>
      </c>
      <c r="L1883" t="s">
        <v>5766</v>
      </c>
      <c r="M1883" t="s">
        <v>4042</v>
      </c>
      <c r="N1883" t="s">
        <v>5744</v>
      </c>
      <c r="Q1883">
        <v>15707</v>
      </c>
      <c r="S1883" t="s">
        <v>167</v>
      </c>
      <c r="T1883" t="s">
        <v>5524</v>
      </c>
      <c r="U1883" t="s">
        <v>5524</v>
      </c>
      <c r="W1883" t="s">
        <v>5707</v>
      </c>
      <c r="X1883" t="s">
        <v>5662</v>
      </c>
    </row>
    <row r="1884" spans="1:24" x14ac:dyDescent="0.25">
      <c r="A1884" t="s">
        <v>24</v>
      </c>
      <c r="B1884">
        <v>2564</v>
      </c>
      <c r="C1884">
        <v>319</v>
      </c>
      <c r="D1884" t="s">
        <v>6236</v>
      </c>
      <c r="E1884" t="s">
        <v>2795</v>
      </c>
      <c r="F1884" t="s">
        <v>5767</v>
      </c>
      <c r="G1884" t="s">
        <v>5768</v>
      </c>
      <c r="H1884" t="s">
        <v>5769</v>
      </c>
      <c r="I1884" t="s">
        <v>74</v>
      </c>
      <c r="J1884" t="s">
        <v>1279</v>
      </c>
      <c r="K1884" t="s">
        <v>5761</v>
      </c>
      <c r="M1884" t="s">
        <v>5770</v>
      </c>
      <c r="N1884" t="s">
        <v>5771</v>
      </c>
      <c r="Q1884">
        <v>15926</v>
      </c>
      <c r="S1884" t="s">
        <v>167</v>
      </c>
      <c r="T1884" t="s">
        <v>5524</v>
      </c>
      <c r="U1884" t="s">
        <v>5524</v>
      </c>
      <c r="W1884" t="s">
        <v>5707</v>
      </c>
      <c r="X1884" t="s">
        <v>5662</v>
      </c>
    </row>
    <row r="1885" spans="1:24" x14ac:dyDescent="0.25">
      <c r="A1885" t="s">
        <v>24</v>
      </c>
      <c r="B1885">
        <v>2565</v>
      </c>
      <c r="C1885">
        <v>23</v>
      </c>
      <c r="D1885" t="s">
        <v>321</v>
      </c>
      <c r="E1885" t="s">
        <v>6237</v>
      </c>
      <c r="F1885" t="s">
        <v>322</v>
      </c>
      <c r="H1885" t="s">
        <v>321</v>
      </c>
      <c r="I1885" t="s">
        <v>27</v>
      </c>
      <c r="J1885" t="s">
        <v>2087</v>
      </c>
      <c r="K1885" t="s">
        <v>6238</v>
      </c>
      <c r="M1885" t="s">
        <v>251</v>
      </c>
      <c r="N1885" t="s">
        <v>851</v>
      </c>
      <c r="O1885" t="s">
        <v>5772</v>
      </c>
      <c r="P1885" t="s">
        <v>5773</v>
      </c>
      <c r="Q1885" s="2" t="s">
        <v>254</v>
      </c>
      <c r="S1885" t="s">
        <v>255</v>
      </c>
      <c r="W1885" t="s">
        <v>5774</v>
      </c>
    </row>
    <row r="1886" spans="1:24" x14ac:dyDescent="0.25">
      <c r="A1886" t="s">
        <v>24</v>
      </c>
      <c r="B1886">
        <v>2566</v>
      </c>
      <c r="C1886">
        <v>25</v>
      </c>
      <c r="D1886" t="s">
        <v>5775</v>
      </c>
      <c r="E1886" t="s">
        <v>6237</v>
      </c>
      <c r="F1886" t="s">
        <v>6239</v>
      </c>
      <c r="H1886" t="s">
        <v>5775</v>
      </c>
      <c r="I1886" t="s">
        <v>74</v>
      </c>
      <c r="J1886" t="s">
        <v>6240</v>
      </c>
      <c r="K1886" t="s">
        <v>6241</v>
      </c>
      <c r="M1886" t="s">
        <v>5776</v>
      </c>
      <c r="N1886" s="2" t="s">
        <v>5777</v>
      </c>
      <c r="O1886" t="s">
        <v>62</v>
      </c>
      <c r="P1886" t="s">
        <v>5778</v>
      </c>
      <c r="Q1886" s="2" t="s">
        <v>5779</v>
      </c>
      <c r="S1886" t="s">
        <v>5780</v>
      </c>
      <c r="W1886" t="s">
        <v>5774</v>
      </c>
    </row>
    <row r="1887" spans="1:24" x14ac:dyDescent="0.25">
      <c r="A1887" t="s">
        <v>24</v>
      </c>
      <c r="B1887">
        <v>2567</v>
      </c>
      <c r="C1887">
        <v>42</v>
      </c>
      <c r="D1887" t="s">
        <v>1482</v>
      </c>
      <c r="E1887" t="s">
        <v>6237</v>
      </c>
      <c r="F1887" t="s">
        <v>6242</v>
      </c>
      <c r="G1887" t="s">
        <v>2301</v>
      </c>
      <c r="H1887" t="s">
        <v>1482</v>
      </c>
      <c r="I1887" t="s">
        <v>74</v>
      </c>
      <c r="J1887" t="s">
        <v>6243</v>
      </c>
      <c r="M1887" t="s">
        <v>5781</v>
      </c>
      <c r="N1887" t="s">
        <v>208</v>
      </c>
      <c r="O1887" t="s">
        <v>657</v>
      </c>
      <c r="Q1887" s="2" t="s">
        <v>5782</v>
      </c>
      <c r="S1887" t="s">
        <v>5783</v>
      </c>
      <c r="W1887" t="s">
        <v>5774</v>
      </c>
    </row>
    <row r="1888" spans="1:24" x14ac:dyDescent="0.25">
      <c r="A1888" t="s">
        <v>24</v>
      </c>
      <c r="B1888">
        <v>2568</v>
      </c>
      <c r="C1888">
        <v>44</v>
      </c>
      <c r="D1888" t="s">
        <v>1482</v>
      </c>
      <c r="E1888" t="s">
        <v>6237</v>
      </c>
      <c r="F1888" t="s">
        <v>6242</v>
      </c>
      <c r="G1888" t="s">
        <v>2301</v>
      </c>
      <c r="H1888" t="s">
        <v>1482</v>
      </c>
      <c r="I1888" t="s">
        <v>74</v>
      </c>
      <c r="J1888" t="s">
        <v>6243</v>
      </c>
      <c r="M1888" t="s">
        <v>5784</v>
      </c>
      <c r="N1888" t="s">
        <v>5785</v>
      </c>
      <c r="O1888" t="s">
        <v>657</v>
      </c>
      <c r="Q1888" s="2" t="s">
        <v>5782</v>
      </c>
      <c r="S1888" t="s">
        <v>5783</v>
      </c>
      <c r="W1888" t="s">
        <v>5774</v>
      </c>
    </row>
    <row r="1889" spans="1:24" x14ac:dyDescent="0.25">
      <c r="A1889" t="s">
        <v>24</v>
      </c>
      <c r="B1889">
        <v>2569</v>
      </c>
      <c r="C1889">
        <v>46</v>
      </c>
      <c r="D1889" t="s">
        <v>1490</v>
      </c>
      <c r="E1889" t="s">
        <v>6237</v>
      </c>
      <c r="F1889" t="s">
        <v>6244</v>
      </c>
      <c r="G1889" t="s">
        <v>323</v>
      </c>
      <c r="H1889" t="s">
        <v>1490</v>
      </c>
      <c r="I1889" t="s">
        <v>74</v>
      </c>
      <c r="J1889" t="s">
        <v>6243</v>
      </c>
      <c r="K1889" t="s">
        <v>6245</v>
      </c>
      <c r="M1889" t="s">
        <v>5786</v>
      </c>
      <c r="N1889" s="2" t="s">
        <v>981</v>
      </c>
      <c r="O1889" t="s">
        <v>657</v>
      </c>
      <c r="P1889" t="s">
        <v>5787</v>
      </c>
      <c r="Q1889" s="2" t="s">
        <v>210</v>
      </c>
      <c r="S1889" t="s">
        <v>211</v>
      </c>
      <c r="W1889" t="s">
        <v>5774</v>
      </c>
    </row>
    <row r="1890" spans="1:24" x14ac:dyDescent="0.25">
      <c r="A1890" t="s">
        <v>24</v>
      </c>
      <c r="B1890">
        <v>2570</v>
      </c>
      <c r="C1890">
        <v>47</v>
      </c>
      <c r="D1890" t="s">
        <v>1490</v>
      </c>
      <c r="E1890" t="s">
        <v>6237</v>
      </c>
      <c r="F1890" t="s">
        <v>6244</v>
      </c>
      <c r="G1890" t="s">
        <v>323</v>
      </c>
      <c r="H1890" t="s">
        <v>1490</v>
      </c>
      <c r="I1890" t="s">
        <v>74</v>
      </c>
      <c r="J1890" t="s">
        <v>6243</v>
      </c>
      <c r="K1890" t="s">
        <v>6245</v>
      </c>
      <c r="M1890" t="s">
        <v>5788</v>
      </c>
      <c r="N1890" t="s">
        <v>5789</v>
      </c>
      <c r="O1890" t="s">
        <v>657</v>
      </c>
      <c r="P1890" t="s">
        <v>5787</v>
      </c>
      <c r="Q1890" s="2" t="s">
        <v>210</v>
      </c>
      <c r="S1890" t="s">
        <v>211</v>
      </c>
      <c r="W1890" t="s">
        <v>5774</v>
      </c>
    </row>
    <row r="1891" spans="1:24" x14ac:dyDescent="0.25">
      <c r="A1891" t="s">
        <v>24</v>
      </c>
      <c r="B1891">
        <v>2571</v>
      </c>
      <c r="C1891">
        <v>48</v>
      </c>
      <c r="D1891" t="s">
        <v>1482</v>
      </c>
      <c r="E1891" t="s">
        <v>6237</v>
      </c>
      <c r="F1891" t="s">
        <v>6242</v>
      </c>
      <c r="G1891" t="s">
        <v>2301</v>
      </c>
      <c r="H1891" t="s">
        <v>1482</v>
      </c>
      <c r="I1891" t="s">
        <v>74</v>
      </c>
      <c r="J1891" t="s">
        <v>6243</v>
      </c>
      <c r="M1891" t="s">
        <v>5790</v>
      </c>
      <c r="N1891" t="s">
        <v>5791</v>
      </c>
      <c r="O1891" t="s">
        <v>657</v>
      </c>
      <c r="Q1891" s="2" t="s">
        <v>5782</v>
      </c>
      <c r="S1891" t="s">
        <v>5783</v>
      </c>
      <c r="W1891" t="s">
        <v>5774</v>
      </c>
    </row>
    <row r="1892" spans="1:24" x14ac:dyDescent="0.25">
      <c r="A1892" t="s">
        <v>24</v>
      </c>
      <c r="B1892">
        <v>2572</v>
      </c>
      <c r="C1892">
        <v>49</v>
      </c>
      <c r="D1892" t="s">
        <v>5792</v>
      </c>
      <c r="E1892" t="s">
        <v>6237</v>
      </c>
      <c r="F1892" t="s">
        <v>6246</v>
      </c>
      <c r="G1892" t="s">
        <v>6247</v>
      </c>
      <c r="H1892" t="s">
        <v>5792</v>
      </c>
      <c r="I1892" t="s">
        <v>74</v>
      </c>
      <c r="J1892" t="s">
        <v>6243</v>
      </c>
      <c r="K1892" t="s">
        <v>6248</v>
      </c>
      <c r="M1892" t="s">
        <v>5793</v>
      </c>
      <c r="N1892" t="s">
        <v>208</v>
      </c>
      <c r="O1892" t="s">
        <v>657</v>
      </c>
      <c r="Q1892" s="2" t="s">
        <v>5782</v>
      </c>
      <c r="S1892" t="s">
        <v>5783</v>
      </c>
      <c r="W1892" t="s">
        <v>5774</v>
      </c>
    </row>
    <row r="1893" spans="1:24" x14ac:dyDescent="0.25">
      <c r="A1893" t="s">
        <v>24</v>
      </c>
      <c r="B1893">
        <v>2573</v>
      </c>
      <c r="C1893">
        <v>50</v>
      </c>
      <c r="D1893" t="s">
        <v>1482</v>
      </c>
      <c r="E1893" t="s">
        <v>6237</v>
      </c>
      <c r="F1893" t="s">
        <v>6242</v>
      </c>
      <c r="G1893" t="s">
        <v>2301</v>
      </c>
      <c r="H1893" t="s">
        <v>1482</v>
      </c>
      <c r="I1893" t="s">
        <v>74</v>
      </c>
      <c r="J1893" t="s">
        <v>6243</v>
      </c>
      <c r="K1893" t="s">
        <v>6248</v>
      </c>
      <c r="M1893" t="s">
        <v>5794</v>
      </c>
      <c r="N1893" t="s">
        <v>5795</v>
      </c>
      <c r="O1893" t="s">
        <v>657</v>
      </c>
      <c r="Q1893" s="2" t="s">
        <v>5782</v>
      </c>
      <c r="S1893" t="s">
        <v>5783</v>
      </c>
      <c r="W1893" t="s">
        <v>5774</v>
      </c>
    </row>
    <row r="1894" spans="1:24" x14ac:dyDescent="0.25">
      <c r="A1894" t="s">
        <v>24</v>
      </c>
      <c r="B1894">
        <v>2574</v>
      </c>
      <c r="C1894">
        <v>51</v>
      </c>
      <c r="D1894" t="s">
        <v>1482</v>
      </c>
      <c r="E1894" t="s">
        <v>6237</v>
      </c>
      <c r="F1894" t="s">
        <v>6242</v>
      </c>
      <c r="G1894" t="s">
        <v>2301</v>
      </c>
      <c r="H1894" t="s">
        <v>1482</v>
      </c>
      <c r="I1894" t="s">
        <v>74</v>
      </c>
      <c r="J1894" t="s">
        <v>6243</v>
      </c>
      <c r="M1894" t="s">
        <v>5790</v>
      </c>
      <c r="N1894" t="s">
        <v>5791</v>
      </c>
      <c r="O1894" t="s">
        <v>657</v>
      </c>
      <c r="Q1894" s="2" t="s">
        <v>5782</v>
      </c>
      <c r="S1894" t="s">
        <v>5783</v>
      </c>
      <c r="W1894" t="s">
        <v>5774</v>
      </c>
    </row>
    <row r="1895" spans="1:24" x14ac:dyDescent="0.25">
      <c r="A1895" t="s">
        <v>24</v>
      </c>
      <c r="B1895">
        <v>2575</v>
      </c>
      <c r="C1895">
        <v>62</v>
      </c>
      <c r="D1895" t="s">
        <v>1482</v>
      </c>
      <c r="E1895" t="s">
        <v>6237</v>
      </c>
      <c r="F1895" t="s">
        <v>6242</v>
      </c>
      <c r="G1895" t="s">
        <v>2301</v>
      </c>
      <c r="H1895" t="s">
        <v>1482</v>
      </c>
      <c r="I1895" t="s">
        <v>74</v>
      </c>
      <c r="J1895" t="s">
        <v>6243</v>
      </c>
      <c r="K1895" t="s">
        <v>6245</v>
      </c>
      <c r="M1895" t="s">
        <v>5796</v>
      </c>
      <c r="N1895" s="2" t="s">
        <v>273</v>
      </c>
      <c r="O1895" t="s">
        <v>657</v>
      </c>
      <c r="P1895" t="s">
        <v>5797</v>
      </c>
      <c r="Q1895" s="2" t="s">
        <v>210</v>
      </c>
      <c r="S1895" t="s">
        <v>211</v>
      </c>
      <c r="W1895" t="s">
        <v>5774</v>
      </c>
    </row>
    <row r="1896" spans="1:24" x14ac:dyDescent="0.25">
      <c r="A1896" t="s">
        <v>24</v>
      </c>
      <c r="B1896">
        <v>2576</v>
      </c>
      <c r="C1896">
        <v>64</v>
      </c>
      <c r="D1896" t="s">
        <v>1490</v>
      </c>
      <c r="E1896" t="s">
        <v>6237</v>
      </c>
      <c r="F1896" t="s">
        <v>6244</v>
      </c>
      <c r="G1896" t="s">
        <v>323</v>
      </c>
      <c r="H1896" t="s">
        <v>1490</v>
      </c>
      <c r="I1896" t="s">
        <v>74</v>
      </c>
      <c r="J1896" t="s">
        <v>6249</v>
      </c>
      <c r="K1896" t="s">
        <v>6250</v>
      </c>
      <c r="M1896" t="s">
        <v>664</v>
      </c>
      <c r="N1896" t="s">
        <v>665</v>
      </c>
      <c r="O1896" t="s">
        <v>657</v>
      </c>
      <c r="Q1896" s="2" t="s">
        <v>78</v>
      </c>
      <c r="S1896" t="s">
        <v>79</v>
      </c>
      <c r="W1896" t="s">
        <v>5774</v>
      </c>
    </row>
    <row r="1897" spans="1:24" x14ac:dyDescent="0.25">
      <c r="A1897" t="s">
        <v>24</v>
      </c>
      <c r="B1897">
        <v>2577</v>
      </c>
      <c r="C1897">
        <v>67</v>
      </c>
      <c r="D1897" t="s">
        <v>1490</v>
      </c>
      <c r="E1897" t="s">
        <v>6237</v>
      </c>
      <c r="F1897" t="s">
        <v>6244</v>
      </c>
      <c r="G1897" t="s">
        <v>323</v>
      </c>
      <c r="H1897" t="s">
        <v>1490</v>
      </c>
      <c r="I1897" t="s">
        <v>74</v>
      </c>
      <c r="J1897" t="s">
        <v>6249</v>
      </c>
      <c r="K1897" t="s">
        <v>6250</v>
      </c>
      <c r="M1897" t="s">
        <v>664</v>
      </c>
      <c r="N1897" t="s">
        <v>665</v>
      </c>
      <c r="O1897" t="s">
        <v>657</v>
      </c>
      <c r="Q1897" s="2" t="s">
        <v>78</v>
      </c>
      <c r="S1897" t="s">
        <v>79</v>
      </c>
      <c r="W1897" t="s">
        <v>5774</v>
      </c>
    </row>
    <row r="1898" spans="1:24" x14ac:dyDescent="0.25">
      <c r="A1898" t="s">
        <v>24</v>
      </c>
      <c r="B1898">
        <v>2578</v>
      </c>
      <c r="C1898">
        <v>68</v>
      </c>
      <c r="D1898" t="s">
        <v>1490</v>
      </c>
      <c r="E1898" t="s">
        <v>6237</v>
      </c>
      <c r="F1898" t="s">
        <v>6244</v>
      </c>
      <c r="G1898" t="s">
        <v>323</v>
      </c>
      <c r="H1898" t="s">
        <v>1490</v>
      </c>
      <c r="I1898" t="s">
        <v>74</v>
      </c>
      <c r="J1898" t="s">
        <v>6249</v>
      </c>
      <c r="K1898" t="s">
        <v>6250</v>
      </c>
      <c r="M1898" t="s">
        <v>664</v>
      </c>
      <c r="N1898" t="s">
        <v>665</v>
      </c>
      <c r="O1898" t="s">
        <v>657</v>
      </c>
      <c r="Q1898" s="2" t="s">
        <v>78</v>
      </c>
      <c r="S1898" t="s">
        <v>79</v>
      </c>
      <c r="W1898" t="s">
        <v>5774</v>
      </c>
    </row>
    <row r="1899" spans="1:24" x14ac:dyDescent="0.25">
      <c r="A1899" t="s">
        <v>24</v>
      </c>
      <c r="B1899">
        <v>2579</v>
      </c>
      <c r="C1899">
        <v>70</v>
      </c>
      <c r="D1899" t="s">
        <v>1490</v>
      </c>
      <c r="E1899" t="s">
        <v>6237</v>
      </c>
      <c r="F1899" t="s">
        <v>6244</v>
      </c>
      <c r="G1899" t="s">
        <v>323</v>
      </c>
      <c r="H1899" t="s">
        <v>1490</v>
      </c>
      <c r="I1899" t="s">
        <v>74</v>
      </c>
      <c r="J1899" t="s">
        <v>6249</v>
      </c>
      <c r="K1899" t="s">
        <v>6250</v>
      </c>
      <c r="M1899" t="s">
        <v>664</v>
      </c>
      <c r="N1899" t="s">
        <v>665</v>
      </c>
      <c r="O1899" t="s">
        <v>657</v>
      </c>
      <c r="Q1899" s="2" t="s">
        <v>78</v>
      </c>
      <c r="S1899" t="s">
        <v>79</v>
      </c>
      <c r="W1899" t="s">
        <v>5774</v>
      </c>
    </row>
    <row r="1900" spans="1:24" x14ac:dyDescent="0.25">
      <c r="A1900" t="s">
        <v>24</v>
      </c>
      <c r="B1900">
        <v>2580</v>
      </c>
      <c r="C1900">
        <v>71</v>
      </c>
      <c r="D1900" t="s">
        <v>1490</v>
      </c>
      <c r="E1900" t="s">
        <v>6237</v>
      </c>
      <c r="F1900" t="s">
        <v>6244</v>
      </c>
      <c r="G1900" t="s">
        <v>323</v>
      </c>
      <c r="H1900" t="s">
        <v>1490</v>
      </c>
      <c r="I1900" t="s">
        <v>74</v>
      </c>
      <c r="J1900" t="s">
        <v>6249</v>
      </c>
      <c r="K1900" t="s">
        <v>6250</v>
      </c>
      <c r="M1900" t="s">
        <v>664</v>
      </c>
      <c r="N1900" t="s">
        <v>665</v>
      </c>
      <c r="O1900" t="s">
        <v>657</v>
      </c>
      <c r="Q1900" s="2" t="s">
        <v>78</v>
      </c>
      <c r="S1900" t="s">
        <v>79</v>
      </c>
      <c r="W1900" t="s">
        <v>5774</v>
      </c>
    </row>
    <row r="1901" spans="1:24" x14ac:dyDescent="0.25">
      <c r="A1901" t="s">
        <v>24</v>
      </c>
      <c r="B1901">
        <v>2581</v>
      </c>
      <c r="C1901">
        <v>75</v>
      </c>
      <c r="D1901" t="s">
        <v>5792</v>
      </c>
      <c r="E1901" t="s">
        <v>6237</v>
      </c>
      <c r="F1901" t="s">
        <v>6246</v>
      </c>
      <c r="G1901" t="s">
        <v>6247</v>
      </c>
      <c r="H1901" t="s">
        <v>5792</v>
      </c>
      <c r="I1901" t="s">
        <v>74</v>
      </c>
      <c r="J1901" t="s">
        <v>6249</v>
      </c>
      <c r="K1901" t="s">
        <v>6250</v>
      </c>
      <c r="M1901" t="s">
        <v>215</v>
      </c>
      <c r="N1901" t="s">
        <v>76</v>
      </c>
      <c r="O1901" t="s">
        <v>216</v>
      </c>
      <c r="Q1901" s="2" t="s">
        <v>78</v>
      </c>
      <c r="S1901" t="s">
        <v>79</v>
      </c>
      <c r="W1901" t="s">
        <v>5774</v>
      </c>
    </row>
    <row r="1902" spans="1:24" x14ac:dyDescent="0.25">
      <c r="A1902" t="s">
        <v>24</v>
      </c>
      <c r="B1902">
        <v>2582</v>
      </c>
      <c r="C1902">
        <v>78</v>
      </c>
      <c r="D1902" t="s">
        <v>1490</v>
      </c>
      <c r="E1902" t="s">
        <v>6237</v>
      </c>
      <c r="F1902" t="s">
        <v>6244</v>
      </c>
      <c r="G1902" t="s">
        <v>323</v>
      </c>
      <c r="H1902" t="s">
        <v>1490</v>
      </c>
      <c r="I1902" t="s">
        <v>74</v>
      </c>
      <c r="J1902" t="s">
        <v>6249</v>
      </c>
      <c r="K1902" t="s">
        <v>6250</v>
      </c>
      <c r="M1902" t="s">
        <v>5798</v>
      </c>
      <c r="N1902" t="s">
        <v>940</v>
      </c>
      <c r="O1902" t="s">
        <v>657</v>
      </c>
      <c r="Q1902" s="2" t="s">
        <v>78</v>
      </c>
      <c r="S1902" t="s">
        <v>79</v>
      </c>
      <c r="W1902" t="s">
        <v>5774</v>
      </c>
    </row>
    <row r="1903" spans="1:24" x14ac:dyDescent="0.25">
      <c r="A1903" t="s">
        <v>24</v>
      </c>
      <c r="B1903">
        <v>2583</v>
      </c>
      <c r="C1903">
        <v>80</v>
      </c>
      <c r="D1903" t="s">
        <v>1490</v>
      </c>
      <c r="E1903" t="s">
        <v>6237</v>
      </c>
      <c r="F1903" t="s">
        <v>6244</v>
      </c>
      <c r="G1903" t="s">
        <v>323</v>
      </c>
      <c r="H1903" t="s">
        <v>1490</v>
      </c>
      <c r="I1903" t="s">
        <v>74</v>
      </c>
      <c r="J1903" t="s">
        <v>6249</v>
      </c>
      <c r="K1903" t="s">
        <v>6250</v>
      </c>
      <c r="M1903" t="s">
        <v>5798</v>
      </c>
      <c r="N1903" t="s">
        <v>940</v>
      </c>
      <c r="O1903" t="s">
        <v>657</v>
      </c>
      <c r="Q1903" s="2" t="s">
        <v>78</v>
      </c>
      <c r="S1903" t="s">
        <v>79</v>
      </c>
      <c r="W1903" t="s">
        <v>5774</v>
      </c>
      <c r="X1903" t="s">
        <v>5799</v>
      </c>
    </row>
    <row r="1904" spans="1:24" x14ac:dyDescent="0.25">
      <c r="A1904" t="s">
        <v>24</v>
      </c>
      <c r="B1904">
        <v>2584</v>
      </c>
      <c r="C1904">
        <v>82</v>
      </c>
      <c r="D1904" t="s">
        <v>1482</v>
      </c>
      <c r="E1904" t="s">
        <v>6237</v>
      </c>
      <c r="F1904" t="s">
        <v>6242</v>
      </c>
      <c r="G1904" t="s">
        <v>2301</v>
      </c>
      <c r="H1904" t="s">
        <v>1482</v>
      </c>
      <c r="I1904" t="s">
        <v>74</v>
      </c>
      <c r="J1904" t="s">
        <v>5967</v>
      </c>
      <c r="K1904" t="s">
        <v>6251</v>
      </c>
      <c r="M1904" t="s">
        <v>711</v>
      </c>
      <c r="N1904" t="s">
        <v>712</v>
      </c>
      <c r="O1904" t="s">
        <v>713</v>
      </c>
      <c r="Q1904" s="2" t="s">
        <v>714</v>
      </c>
      <c r="S1904" t="s">
        <v>715</v>
      </c>
      <c r="W1904" t="s">
        <v>5774</v>
      </c>
    </row>
    <row r="1905" spans="1:24" x14ac:dyDescent="0.25">
      <c r="A1905" t="s">
        <v>24</v>
      </c>
      <c r="B1905">
        <v>2585</v>
      </c>
      <c r="C1905">
        <v>85</v>
      </c>
      <c r="D1905" t="s">
        <v>3117</v>
      </c>
      <c r="E1905" t="s">
        <v>6237</v>
      </c>
      <c r="F1905" t="s">
        <v>6252</v>
      </c>
      <c r="G1905" t="s">
        <v>2750</v>
      </c>
      <c r="H1905" t="s">
        <v>3117</v>
      </c>
      <c r="I1905" t="s">
        <v>74</v>
      </c>
      <c r="J1905" t="s">
        <v>5967</v>
      </c>
      <c r="K1905" t="s">
        <v>6251</v>
      </c>
      <c r="M1905" t="s">
        <v>711</v>
      </c>
      <c r="N1905" t="s">
        <v>712</v>
      </c>
      <c r="O1905" t="s">
        <v>713</v>
      </c>
      <c r="Q1905" s="2" t="s">
        <v>714</v>
      </c>
      <c r="S1905" t="s">
        <v>715</v>
      </c>
      <c r="W1905" t="s">
        <v>5774</v>
      </c>
    </row>
    <row r="1906" spans="1:24" x14ac:dyDescent="0.25">
      <c r="A1906" t="s">
        <v>24</v>
      </c>
      <c r="B1906">
        <v>2586</v>
      </c>
      <c r="C1906">
        <v>87</v>
      </c>
      <c r="D1906" t="s">
        <v>3117</v>
      </c>
      <c r="E1906" t="s">
        <v>6237</v>
      </c>
      <c r="F1906" t="s">
        <v>6252</v>
      </c>
      <c r="G1906" t="s">
        <v>2750</v>
      </c>
      <c r="H1906" t="s">
        <v>3117</v>
      </c>
      <c r="I1906" t="s">
        <v>74</v>
      </c>
      <c r="J1906" t="s">
        <v>5967</v>
      </c>
      <c r="K1906" t="s">
        <v>6251</v>
      </c>
      <c r="M1906" t="s">
        <v>711</v>
      </c>
      <c r="N1906" t="s">
        <v>712</v>
      </c>
      <c r="O1906" t="s">
        <v>713</v>
      </c>
      <c r="Q1906" s="2" t="s">
        <v>714</v>
      </c>
      <c r="S1906" t="s">
        <v>715</v>
      </c>
      <c r="W1906" t="s">
        <v>5774</v>
      </c>
    </row>
    <row r="1907" spans="1:24" x14ac:dyDescent="0.25">
      <c r="A1907" t="s">
        <v>24</v>
      </c>
      <c r="B1907">
        <v>2587</v>
      </c>
      <c r="C1907">
        <v>88</v>
      </c>
      <c r="D1907" t="s">
        <v>427</v>
      </c>
      <c r="E1907" t="s">
        <v>6237</v>
      </c>
      <c r="F1907" t="s">
        <v>428</v>
      </c>
      <c r="H1907" t="s">
        <v>427</v>
      </c>
      <c r="I1907" t="s">
        <v>74</v>
      </c>
      <c r="J1907" t="s">
        <v>5967</v>
      </c>
      <c r="K1907" t="s">
        <v>6251</v>
      </c>
      <c r="M1907" t="s">
        <v>5800</v>
      </c>
      <c r="N1907" t="s">
        <v>900</v>
      </c>
      <c r="O1907" t="s">
        <v>5801</v>
      </c>
      <c r="Q1907" s="2" t="s">
        <v>902</v>
      </c>
      <c r="S1907" t="s">
        <v>903</v>
      </c>
      <c r="W1907" t="s">
        <v>5774</v>
      </c>
    </row>
    <row r="1908" spans="1:24" x14ac:dyDescent="0.25">
      <c r="A1908" t="s">
        <v>24</v>
      </c>
      <c r="B1908">
        <v>2588</v>
      </c>
      <c r="C1908">
        <v>91</v>
      </c>
      <c r="D1908" t="s">
        <v>324</v>
      </c>
      <c r="E1908" t="s">
        <v>6237</v>
      </c>
      <c r="F1908" t="s">
        <v>6252</v>
      </c>
      <c r="G1908" t="s">
        <v>6253</v>
      </c>
      <c r="H1908" t="s">
        <v>324</v>
      </c>
      <c r="I1908" t="s">
        <v>74</v>
      </c>
      <c r="J1908" t="s">
        <v>5967</v>
      </c>
      <c r="K1908" t="s">
        <v>6251</v>
      </c>
      <c r="M1908" t="s">
        <v>5802</v>
      </c>
      <c r="N1908" t="s">
        <v>900</v>
      </c>
      <c r="O1908" t="s">
        <v>657</v>
      </c>
      <c r="Q1908" s="2" t="s">
        <v>902</v>
      </c>
      <c r="S1908" t="s">
        <v>903</v>
      </c>
      <c r="W1908" t="s">
        <v>5774</v>
      </c>
    </row>
    <row r="1909" spans="1:24" x14ac:dyDescent="0.25">
      <c r="A1909" t="s">
        <v>24</v>
      </c>
      <c r="B1909">
        <v>2589</v>
      </c>
      <c r="C1909">
        <v>94</v>
      </c>
      <c r="D1909" t="s">
        <v>3117</v>
      </c>
      <c r="E1909" t="s">
        <v>6237</v>
      </c>
      <c r="F1909" t="s">
        <v>6252</v>
      </c>
      <c r="G1909" t="s">
        <v>2750</v>
      </c>
      <c r="H1909" t="s">
        <v>3117</v>
      </c>
      <c r="I1909" t="s">
        <v>74</v>
      </c>
      <c r="J1909" t="s">
        <v>1203</v>
      </c>
      <c r="K1909" t="s">
        <v>6254</v>
      </c>
      <c r="M1909" t="s">
        <v>5803</v>
      </c>
      <c r="N1909" t="s">
        <v>5804</v>
      </c>
      <c r="O1909" t="s">
        <v>5805</v>
      </c>
      <c r="Q1909" s="2" t="s">
        <v>532</v>
      </c>
      <c r="S1909" t="s">
        <v>533</v>
      </c>
      <c r="W1909" t="s">
        <v>5774</v>
      </c>
    </row>
    <row r="1910" spans="1:24" x14ac:dyDescent="0.25">
      <c r="A1910" t="s">
        <v>24</v>
      </c>
      <c r="B1910">
        <v>2590</v>
      </c>
      <c r="C1910">
        <v>95</v>
      </c>
      <c r="D1910" t="s">
        <v>3117</v>
      </c>
      <c r="E1910" t="s">
        <v>6237</v>
      </c>
      <c r="F1910" t="s">
        <v>6252</v>
      </c>
      <c r="G1910" t="s">
        <v>2750</v>
      </c>
      <c r="H1910" t="s">
        <v>3117</v>
      </c>
      <c r="I1910" t="s">
        <v>74</v>
      </c>
      <c r="J1910" t="s">
        <v>1203</v>
      </c>
      <c r="K1910" t="s">
        <v>6254</v>
      </c>
      <c r="M1910" t="s">
        <v>529</v>
      </c>
      <c r="N1910" t="s">
        <v>530</v>
      </c>
      <c r="O1910" t="s">
        <v>531</v>
      </c>
      <c r="Q1910" s="2" t="s">
        <v>532</v>
      </c>
      <c r="S1910" t="s">
        <v>533</v>
      </c>
      <c r="W1910" t="s">
        <v>5774</v>
      </c>
    </row>
    <row r="1911" spans="1:24" x14ac:dyDescent="0.25">
      <c r="A1911" t="s">
        <v>24</v>
      </c>
      <c r="B1911">
        <v>2591</v>
      </c>
      <c r="C1911">
        <v>96</v>
      </c>
      <c r="D1911" t="s">
        <v>3117</v>
      </c>
      <c r="E1911" t="s">
        <v>6237</v>
      </c>
      <c r="F1911" t="s">
        <v>6252</v>
      </c>
      <c r="G1911" t="s">
        <v>2750</v>
      </c>
      <c r="H1911" t="s">
        <v>3117</v>
      </c>
      <c r="I1911" t="s">
        <v>74</v>
      </c>
      <c r="J1911" t="s">
        <v>1203</v>
      </c>
      <c r="K1911" t="s">
        <v>6254</v>
      </c>
      <c r="M1911" t="s">
        <v>529</v>
      </c>
      <c r="N1911" t="s">
        <v>530</v>
      </c>
      <c r="O1911" t="s">
        <v>531</v>
      </c>
      <c r="Q1911" s="2" t="s">
        <v>532</v>
      </c>
      <c r="S1911" t="s">
        <v>533</v>
      </c>
      <c r="W1911" t="s">
        <v>5774</v>
      </c>
    </row>
    <row r="1912" spans="1:24" x14ac:dyDescent="0.25">
      <c r="A1912" t="s">
        <v>24</v>
      </c>
      <c r="B1912">
        <v>2592</v>
      </c>
      <c r="C1912">
        <v>98</v>
      </c>
      <c r="D1912" t="s">
        <v>5806</v>
      </c>
      <c r="E1912" t="s">
        <v>6237</v>
      </c>
      <c r="F1912" t="s">
        <v>6255</v>
      </c>
      <c r="G1912" t="s">
        <v>928</v>
      </c>
      <c r="H1912" t="s">
        <v>5806</v>
      </c>
      <c r="I1912" t="s">
        <v>74</v>
      </c>
      <c r="J1912" t="s">
        <v>1203</v>
      </c>
      <c r="K1912" t="s">
        <v>6254</v>
      </c>
      <c r="M1912" t="s">
        <v>529</v>
      </c>
      <c r="N1912" t="s">
        <v>530</v>
      </c>
      <c r="O1912" t="s">
        <v>531</v>
      </c>
      <c r="Q1912" s="2" t="s">
        <v>532</v>
      </c>
      <c r="S1912" t="s">
        <v>533</v>
      </c>
      <c r="W1912" t="s">
        <v>5774</v>
      </c>
    </row>
    <row r="1913" spans="1:24" x14ac:dyDescent="0.25">
      <c r="A1913" t="s">
        <v>24</v>
      </c>
      <c r="B1913">
        <v>2593</v>
      </c>
      <c r="C1913">
        <v>100</v>
      </c>
      <c r="D1913" t="s">
        <v>3117</v>
      </c>
      <c r="E1913" t="s">
        <v>6237</v>
      </c>
      <c r="F1913" t="s">
        <v>6252</v>
      </c>
      <c r="G1913" t="s">
        <v>2750</v>
      </c>
      <c r="H1913" t="s">
        <v>3117</v>
      </c>
      <c r="I1913" t="s">
        <v>74</v>
      </c>
      <c r="J1913" t="s">
        <v>1203</v>
      </c>
      <c r="K1913" t="s">
        <v>6254</v>
      </c>
      <c r="M1913" t="s">
        <v>529</v>
      </c>
      <c r="N1913" t="s">
        <v>530</v>
      </c>
      <c r="O1913" t="s">
        <v>531</v>
      </c>
      <c r="Q1913" s="2" t="s">
        <v>532</v>
      </c>
      <c r="S1913" t="s">
        <v>533</v>
      </c>
      <c r="W1913" t="s">
        <v>5774</v>
      </c>
    </row>
    <row r="1914" spans="1:24" x14ac:dyDescent="0.25">
      <c r="A1914" t="s">
        <v>24</v>
      </c>
      <c r="B1914">
        <v>2594</v>
      </c>
      <c r="C1914">
        <v>101</v>
      </c>
      <c r="D1914" t="s">
        <v>5792</v>
      </c>
      <c r="E1914" t="s">
        <v>6237</v>
      </c>
      <c r="F1914" t="s">
        <v>6246</v>
      </c>
      <c r="G1914" t="s">
        <v>6247</v>
      </c>
      <c r="H1914" t="s">
        <v>5792</v>
      </c>
      <c r="I1914" t="s">
        <v>74</v>
      </c>
      <c r="J1914" t="s">
        <v>1203</v>
      </c>
      <c r="K1914" t="s">
        <v>6254</v>
      </c>
      <c r="M1914" t="s">
        <v>529</v>
      </c>
      <c r="N1914" t="s">
        <v>530</v>
      </c>
      <c r="O1914" t="s">
        <v>531</v>
      </c>
      <c r="Q1914" s="2" t="s">
        <v>532</v>
      </c>
      <c r="S1914" t="s">
        <v>533</v>
      </c>
      <c r="W1914" t="s">
        <v>5774</v>
      </c>
    </row>
    <row r="1915" spans="1:24" x14ac:dyDescent="0.25">
      <c r="A1915" t="s">
        <v>24</v>
      </c>
      <c r="B1915">
        <v>2595</v>
      </c>
      <c r="C1915">
        <v>102</v>
      </c>
      <c r="D1915" t="s">
        <v>5792</v>
      </c>
      <c r="E1915" t="s">
        <v>6237</v>
      </c>
      <c r="F1915" t="s">
        <v>6246</v>
      </c>
      <c r="G1915" t="s">
        <v>6247</v>
      </c>
      <c r="H1915" t="s">
        <v>5792</v>
      </c>
      <c r="I1915" t="s">
        <v>74</v>
      </c>
      <c r="J1915" t="s">
        <v>1203</v>
      </c>
      <c r="K1915" t="s">
        <v>6254</v>
      </c>
      <c r="M1915" t="s">
        <v>529</v>
      </c>
      <c r="N1915" t="s">
        <v>530</v>
      </c>
      <c r="O1915" t="s">
        <v>531</v>
      </c>
      <c r="Q1915" s="2" t="s">
        <v>532</v>
      </c>
      <c r="S1915" t="s">
        <v>533</v>
      </c>
      <c r="W1915" t="s">
        <v>5774</v>
      </c>
    </row>
    <row r="1916" spans="1:24" x14ac:dyDescent="0.25">
      <c r="A1916" t="s">
        <v>24</v>
      </c>
      <c r="B1916">
        <v>2596</v>
      </c>
      <c r="C1916">
        <v>105</v>
      </c>
      <c r="D1916" t="s">
        <v>5792</v>
      </c>
      <c r="E1916" t="s">
        <v>6237</v>
      </c>
      <c r="F1916" t="s">
        <v>6246</v>
      </c>
      <c r="G1916" t="s">
        <v>6247</v>
      </c>
      <c r="H1916" t="s">
        <v>5792</v>
      </c>
      <c r="I1916" t="s">
        <v>74</v>
      </c>
      <c r="J1916" t="s">
        <v>1203</v>
      </c>
      <c r="K1916" t="s">
        <v>6254</v>
      </c>
      <c r="M1916" t="s">
        <v>529</v>
      </c>
      <c r="N1916" t="s">
        <v>530</v>
      </c>
      <c r="O1916" t="s">
        <v>531</v>
      </c>
      <c r="Q1916" s="2" t="s">
        <v>532</v>
      </c>
      <c r="S1916" t="s">
        <v>533</v>
      </c>
      <c r="W1916" t="s">
        <v>5774</v>
      </c>
    </row>
    <row r="1917" spans="1:24" x14ac:dyDescent="0.25">
      <c r="A1917" t="s">
        <v>24</v>
      </c>
      <c r="B1917">
        <v>2597</v>
      </c>
      <c r="C1917">
        <v>106</v>
      </c>
      <c r="D1917" t="s">
        <v>5792</v>
      </c>
      <c r="E1917" t="s">
        <v>6237</v>
      </c>
      <c r="F1917" t="s">
        <v>6246</v>
      </c>
      <c r="G1917" t="s">
        <v>6247</v>
      </c>
      <c r="H1917" t="s">
        <v>5792</v>
      </c>
      <c r="I1917" t="s">
        <v>74</v>
      </c>
      <c r="J1917" t="s">
        <v>1203</v>
      </c>
      <c r="K1917" t="s">
        <v>6254</v>
      </c>
      <c r="M1917" t="s">
        <v>529</v>
      </c>
      <c r="N1917" t="s">
        <v>530</v>
      </c>
      <c r="O1917" t="s">
        <v>531</v>
      </c>
      <c r="Q1917" s="2" t="s">
        <v>532</v>
      </c>
      <c r="S1917" t="s">
        <v>533</v>
      </c>
      <c r="W1917" t="s">
        <v>5774</v>
      </c>
    </row>
    <row r="1918" spans="1:24" x14ac:dyDescent="0.25">
      <c r="A1918" t="s">
        <v>24</v>
      </c>
      <c r="B1918">
        <v>2598</v>
      </c>
      <c r="C1918">
        <v>107</v>
      </c>
      <c r="D1918" t="s">
        <v>427</v>
      </c>
      <c r="E1918" t="s">
        <v>6237</v>
      </c>
      <c r="F1918" t="s">
        <v>428</v>
      </c>
      <c r="H1918" t="s">
        <v>427</v>
      </c>
      <c r="I1918" t="s">
        <v>74</v>
      </c>
      <c r="J1918" t="s">
        <v>1203</v>
      </c>
      <c r="K1918" t="s">
        <v>6254</v>
      </c>
      <c r="M1918" t="s">
        <v>529</v>
      </c>
      <c r="N1918" t="s">
        <v>530</v>
      </c>
      <c r="O1918" t="s">
        <v>531</v>
      </c>
      <c r="Q1918" s="2" t="s">
        <v>532</v>
      </c>
      <c r="S1918" t="s">
        <v>533</v>
      </c>
      <c r="W1918" t="s">
        <v>5774</v>
      </c>
      <c r="X1918" t="s">
        <v>5807</v>
      </c>
    </row>
    <row r="1919" spans="1:24" x14ac:dyDescent="0.25">
      <c r="A1919" t="s">
        <v>24</v>
      </c>
      <c r="B1919">
        <v>2599</v>
      </c>
      <c r="C1919">
        <v>113</v>
      </c>
      <c r="D1919" t="s">
        <v>5792</v>
      </c>
      <c r="E1919" t="s">
        <v>6237</v>
      </c>
      <c r="F1919" t="s">
        <v>6246</v>
      </c>
      <c r="G1919" t="s">
        <v>6247</v>
      </c>
      <c r="H1919" t="s">
        <v>5792</v>
      </c>
      <c r="I1919" t="s">
        <v>74</v>
      </c>
      <c r="J1919" t="s">
        <v>1203</v>
      </c>
      <c r="K1919" t="s">
        <v>6256</v>
      </c>
      <c r="M1919" t="s">
        <v>5808</v>
      </c>
      <c r="N1919" t="s">
        <v>524</v>
      </c>
      <c r="O1919" t="s">
        <v>657</v>
      </c>
      <c r="Q1919" s="2" t="s">
        <v>5809</v>
      </c>
      <c r="S1919" t="s">
        <v>5810</v>
      </c>
      <c r="W1919" t="s">
        <v>5774</v>
      </c>
    </row>
    <row r="1920" spans="1:24" x14ac:dyDescent="0.25">
      <c r="A1920" t="s">
        <v>24</v>
      </c>
      <c r="B1920">
        <v>2600</v>
      </c>
      <c r="C1920">
        <v>114</v>
      </c>
      <c r="D1920" t="s">
        <v>5792</v>
      </c>
      <c r="E1920" t="s">
        <v>6237</v>
      </c>
      <c r="F1920" t="s">
        <v>6246</v>
      </c>
      <c r="G1920" t="s">
        <v>6247</v>
      </c>
      <c r="H1920" t="s">
        <v>5792</v>
      </c>
      <c r="I1920" t="s">
        <v>74</v>
      </c>
      <c r="J1920" t="s">
        <v>1203</v>
      </c>
      <c r="K1920" t="s">
        <v>6257</v>
      </c>
      <c r="M1920" t="s">
        <v>5811</v>
      </c>
      <c r="N1920" t="s">
        <v>900</v>
      </c>
      <c r="O1920" t="s">
        <v>657</v>
      </c>
      <c r="Q1920" s="2" t="s">
        <v>5812</v>
      </c>
      <c r="S1920" t="s">
        <v>5813</v>
      </c>
      <c r="W1920" t="s">
        <v>5774</v>
      </c>
    </row>
    <row r="1921" spans="1:24" x14ac:dyDescent="0.25">
      <c r="A1921" t="s">
        <v>24</v>
      </c>
      <c r="B1921">
        <v>2601</v>
      </c>
      <c r="C1921">
        <v>122</v>
      </c>
      <c r="D1921" t="s">
        <v>25</v>
      </c>
      <c r="E1921" t="s">
        <v>6237</v>
      </c>
      <c r="F1921" t="s">
        <v>666</v>
      </c>
      <c r="H1921" t="s">
        <v>25</v>
      </c>
      <c r="I1921" t="s">
        <v>5814</v>
      </c>
      <c r="J1921" t="s">
        <v>2087</v>
      </c>
      <c r="K1921" t="s">
        <v>6238</v>
      </c>
      <c r="M1921" t="s">
        <v>251</v>
      </c>
      <c r="N1921" t="s">
        <v>5815</v>
      </c>
      <c r="O1921" t="s">
        <v>253</v>
      </c>
      <c r="P1921" t="s">
        <v>5816</v>
      </c>
      <c r="Q1921" s="2" t="s">
        <v>254</v>
      </c>
      <c r="S1921" t="s">
        <v>5817</v>
      </c>
      <c r="W1921" t="s">
        <v>5774</v>
      </c>
    </row>
    <row r="1922" spans="1:24" x14ac:dyDescent="0.25">
      <c r="A1922" t="s">
        <v>24</v>
      </c>
      <c r="B1922">
        <v>2602</v>
      </c>
      <c r="C1922">
        <v>123</v>
      </c>
      <c r="D1922" t="s">
        <v>3117</v>
      </c>
      <c r="E1922" t="s">
        <v>6237</v>
      </c>
      <c r="F1922" t="s">
        <v>6252</v>
      </c>
      <c r="G1922" t="s">
        <v>2750</v>
      </c>
      <c r="H1922" t="s">
        <v>3117</v>
      </c>
      <c r="I1922" t="s">
        <v>74</v>
      </c>
      <c r="J1922" t="s">
        <v>5818</v>
      </c>
      <c r="M1922" t="s">
        <v>5818</v>
      </c>
      <c r="Q1922" s="2" t="s">
        <v>5819</v>
      </c>
      <c r="S1922" t="s">
        <v>336</v>
      </c>
      <c r="W1922" t="s">
        <v>5774</v>
      </c>
    </row>
    <row r="1923" spans="1:24" x14ac:dyDescent="0.25">
      <c r="A1923" t="s">
        <v>24</v>
      </c>
      <c r="B1923">
        <v>2603</v>
      </c>
      <c r="C1923">
        <v>124</v>
      </c>
      <c r="D1923" t="s">
        <v>549</v>
      </c>
      <c r="E1923" t="s">
        <v>6237</v>
      </c>
      <c r="F1923" t="s">
        <v>547</v>
      </c>
      <c r="H1923" t="s">
        <v>549</v>
      </c>
      <c r="I1923" t="s">
        <v>74</v>
      </c>
      <c r="J1923" t="s">
        <v>1203</v>
      </c>
      <c r="K1923" t="s">
        <v>6258</v>
      </c>
      <c r="M1923" t="s">
        <v>5820</v>
      </c>
      <c r="N1923" t="s">
        <v>530</v>
      </c>
      <c r="O1923" t="s">
        <v>5821</v>
      </c>
      <c r="Q1923">
        <v>38982</v>
      </c>
      <c r="S1923" t="s">
        <v>571</v>
      </c>
      <c r="W1923" t="s">
        <v>5774</v>
      </c>
    </row>
    <row r="1924" spans="1:24" x14ac:dyDescent="0.25">
      <c r="A1924" t="s">
        <v>24</v>
      </c>
      <c r="B1924">
        <v>2604</v>
      </c>
      <c r="C1924">
        <v>139</v>
      </c>
      <c r="D1924" t="s">
        <v>473</v>
      </c>
      <c r="E1924" t="s">
        <v>6237</v>
      </c>
      <c r="F1924" t="s">
        <v>6252</v>
      </c>
      <c r="G1924" t="s">
        <v>6259</v>
      </c>
      <c r="H1924" t="s">
        <v>473</v>
      </c>
      <c r="I1924" t="s">
        <v>5822</v>
      </c>
      <c r="J1924" t="s">
        <v>1203</v>
      </c>
      <c r="K1924" t="s">
        <v>6260</v>
      </c>
      <c r="M1924" t="s">
        <v>5823</v>
      </c>
      <c r="N1924" t="s">
        <v>423</v>
      </c>
      <c r="O1924" t="s">
        <v>5824</v>
      </c>
      <c r="Q1924" s="2" t="s">
        <v>425</v>
      </c>
      <c r="S1924" t="s">
        <v>5825</v>
      </c>
      <c r="W1924" t="s">
        <v>5774</v>
      </c>
    </row>
    <row r="1925" spans="1:24" x14ac:dyDescent="0.25">
      <c r="A1925" t="s">
        <v>24</v>
      </c>
      <c r="B1925">
        <v>2605</v>
      </c>
      <c r="C1925">
        <v>141</v>
      </c>
      <c r="D1925" t="s">
        <v>5775</v>
      </c>
      <c r="E1925" t="s">
        <v>6237</v>
      </c>
      <c r="F1925" t="s">
        <v>6239</v>
      </c>
      <c r="H1925" t="s">
        <v>5775</v>
      </c>
      <c r="I1925" t="s">
        <v>5822</v>
      </c>
      <c r="J1925" t="s">
        <v>1203</v>
      </c>
      <c r="K1925" t="s">
        <v>6260</v>
      </c>
      <c r="M1925" t="s">
        <v>5826</v>
      </c>
      <c r="N1925" t="s">
        <v>524</v>
      </c>
      <c r="Q1925" s="2" t="s">
        <v>5827</v>
      </c>
      <c r="S1925" t="s">
        <v>5828</v>
      </c>
      <c r="W1925" t="s">
        <v>5774</v>
      </c>
    </row>
    <row r="1926" spans="1:24" x14ac:dyDescent="0.25">
      <c r="A1926" t="s">
        <v>24</v>
      </c>
      <c r="B1926">
        <v>2606</v>
      </c>
      <c r="C1926">
        <v>165</v>
      </c>
      <c r="D1926" t="s">
        <v>25</v>
      </c>
      <c r="E1926" t="s">
        <v>6237</v>
      </c>
      <c r="F1926" t="s">
        <v>666</v>
      </c>
      <c r="H1926" t="s">
        <v>25</v>
      </c>
      <c r="I1926" t="s">
        <v>74</v>
      </c>
      <c r="J1926" t="s">
        <v>1203</v>
      </c>
      <c r="K1926" t="s">
        <v>6261</v>
      </c>
      <c r="M1926" t="s">
        <v>579</v>
      </c>
      <c r="N1926" t="s">
        <v>580</v>
      </c>
      <c r="O1926" t="s">
        <v>581</v>
      </c>
      <c r="P1926" t="s">
        <v>1161</v>
      </c>
      <c r="Q1926" s="2" t="s">
        <v>582</v>
      </c>
      <c r="S1926" t="s">
        <v>5829</v>
      </c>
      <c r="T1926" t="s">
        <v>33</v>
      </c>
      <c r="W1926" t="s">
        <v>5774</v>
      </c>
    </row>
    <row r="1927" spans="1:24" x14ac:dyDescent="0.25">
      <c r="A1927" t="s">
        <v>24</v>
      </c>
      <c r="B1927">
        <v>2607</v>
      </c>
      <c r="C1927">
        <v>166</v>
      </c>
      <c r="D1927" t="s">
        <v>5830</v>
      </c>
      <c r="E1927" t="s">
        <v>6237</v>
      </c>
      <c r="F1927" t="s">
        <v>6262</v>
      </c>
      <c r="H1927" t="s">
        <v>5830</v>
      </c>
      <c r="I1927" t="s">
        <v>74</v>
      </c>
      <c r="J1927" t="s">
        <v>1203</v>
      </c>
      <c r="K1927" t="s">
        <v>6261</v>
      </c>
      <c r="M1927" t="s">
        <v>293</v>
      </c>
      <c r="N1927" t="s">
        <v>294</v>
      </c>
      <c r="O1927" t="s">
        <v>5831</v>
      </c>
      <c r="P1927" t="s">
        <v>350</v>
      </c>
      <c r="Q1927" s="2" t="s">
        <v>297</v>
      </c>
      <c r="S1927" t="s">
        <v>298</v>
      </c>
      <c r="T1927" t="s">
        <v>33</v>
      </c>
      <c r="W1927" t="s">
        <v>5774</v>
      </c>
    </row>
    <row r="1928" spans="1:24" x14ac:dyDescent="0.25">
      <c r="A1928" t="s">
        <v>24</v>
      </c>
      <c r="B1928">
        <v>2608</v>
      </c>
      <c r="C1928">
        <v>173</v>
      </c>
      <c r="D1928" t="s">
        <v>321</v>
      </c>
      <c r="E1928" t="s">
        <v>6237</v>
      </c>
      <c r="F1928" t="s">
        <v>322</v>
      </c>
      <c r="H1928" t="s">
        <v>321</v>
      </c>
      <c r="I1928" t="s">
        <v>27</v>
      </c>
      <c r="J1928" t="s">
        <v>6263</v>
      </c>
      <c r="K1928" t="s">
        <v>6264</v>
      </c>
      <c r="M1928" t="s">
        <v>38</v>
      </c>
      <c r="N1928" s="2" t="s">
        <v>259</v>
      </c>
      <c r="O1928" t="s">
        <v>30</v>
      </c>
      <c r="P1928" t="s">
        <v>5832</v>
      </c>
      <c r="Q1928" s="2" t="s">
        <v>41</v>
      </c>
      <c r="S1928" t="s">
        <v>42</v>
      </c>
      <c r="T1928" t="s">
        <v>33</v>
      </c>
      <c r="W1928" t="s">
        <v>5774</v>
      </c>
    </row>
    <row r="1929" spans="1:24" x14ac:dyDescent="0.25">
      <c r="A1929" t="s">
        <v>24</v>
      </c>
      <c r="B1929">
        <v>2609</v>
      </c>
      <c r="C1929">
        <v>174</v>
      </c>
      <c r="D1929" t="s">
        <v>427</v>
      </c>
      <c r="E1929" t="s">
        <v>6237</v>
      </c>
      <c r="F1929" t="s">
        <v>428</v>
      </c>
      <c r="H1929" t="s">
        <v>427</v>
      </c>
      <c r="I1929" t="s">
        <v>27</v>
      </c>
      <c r="J1929" t="s">
        <v>6263</v>
      </c>
      <c r="K1929" t="s">
        <v>6264</v>
      </c>
      <c r="M1929" t="s">
        <v>38</v>
      </c>
      <c r="N1929" s="2" t="s">
        <v>259</v>
      </c>
      <c r="O1929" t="s">
        <v>30</v>
      </c>
      <c r="P1929" t="s">
        <v>5832</v>
      </c>
      <c r="Q1929" s="2" t="s">
        <v>41</v>
      </c>
      <c r="S1929" t="s">
        <v>42</v>
      </c>
      <c r="T1929" t="s">
        <v>33</v>
      </c>
      <c r="W1929" t="s">
        <v>5774</v>
      </c>
    </row>
    <row r="1930" spans="1:24" x14ac:dyDescent="0.25">
      <c r="A1930" t="s">
        <v>24</v>
      </c>
      <c r="B1930">
        <v>2610</v>
      </c>
      <c r="C1930">
        <v>177</v>
      </c>
      <c r="D1930" t="s">
        <v>629</v>
      </c>
      <c r="E1930" t="s">
        <v>6237</v>
      </c>
      <c r="F1930" t="s">
        <v>630</v>
      </c>
      <c r="H1930" t="s">
        <v>629</v>
      </c>
      <c r="I1930" t="s">
        <v>27</v>
      </c>
      <c r="J1930" t="s">
        <v>6263</v>
      </c>
      <c r="K1930" t="s">
        <v>6264</v>
      </c>
      <c r="M1930" t="s">
        <v>38</v>
      </c>
      <c r="N1930" s="2" t="s">
        <v>259</v>
      </c>
      <c r="O1930" t="s">
        <v>30</v>
      </c>
      <c r="P1930" t="s">
        <v>5832</v>
      </c>
      <c r="Q1930" s="2" t="s">
        <v>41</v>
      </c>
      <c r="S1930" t="s">
        <v>42</v>
      </c>
      <c r="T1930" t="s">
        <v>33</v>
      </c>
      <c r="W1930" t="s">
        <v>5774</v>
      </c>
    </row>
    <row r="1931" spans="1:24" x14ac:dyDescent="0.25">
      <c r="A1931" t="s">
        <v>24</v>
      </c>
      <c r="B1931">
        <v>2611</v>
      </c>
      <c r="C1931">
        <v>178</v>
      </c>
      <c r="D1931" t="s">
        <v>25</v>
      </c>
      <c r="E1931" t="s">
        <v>6237</v>
      </c>
      <c r="F1931" t="s">
        <v>666</v>
      </c>
      <c r="H1931" t="s">
        <v>25</v>
      </c>
      <c r="I1931" t="s">
        <v>27</v>
      </c>
      <c r="J1931" t="s">
        <v>6263</v>
      </c>
      <c r="K1931" t="s">
        <v>6264</v>
      </c>
      <c r="M1931" t="s">
        <v>38</v>
      </c>
      <c r="N1931" s="2" t="s">
        <v>259</v>
      </c>
      <c r="O1931" t="s">
        <v>30</v>
      </c>
      <c r="P1931" t="s">
        <v>5832</v>
      </c>
      <c r="Q1931" s="2" t="s">
        <v>41</v>
      </c>
      <c r="S1931" t="s">
        <v>42</v>
      </c>
      <c r="T1931" t="s">
        <v>33</v>
      </c>
      <c r="W1931" t="s">
        <v>5774</v>
      </c>
    </row>
    <row r="1932" spans="1:24" x14ac:dyDescent="0.25">
      <c r="A1932" t="s">
        <v>24</v>
      </c>
      <c r="B1932">
        <v>2612</v>
      </c>
      <c r="C1932">
        <v>180</v>
      </c>
      <c r="D1932" t="s">
        <v>25</v>
      </c>
      <c r="E1932" t="s">
        <v>6237</v>
      </c>
      <c r="F1932" t="s">
        <v>666</v>
      </c>
      <c r="H1932" t="s">
        <v>25</v>
      </c>
      <c r="I1932" t="s">
        <v>27</v>
      </c>
      <c r="J1932" t="s">
        <v>6263</v>
      </c>
      <c r="K1932" t="s">
        <v>6264</v>
      </c>
      <c r="M1932" t="s">
        <v>38</v>
      </c>
      <c r="N1932" s="2" t="s">
        <v>259</v>
      </c>
      <c r="O1932" t="s">
        <v>30</v>
      </c>
      <c r="P1932" t="s">
        <v>5832</v>
      </c>
      <c r="Q1932" s="2" t="s">
        <v>41</v>
      </c>
      <c r="S1932" t="s">
        <v>42</v>
      </c>
      <c r="T1932" t="s">
        <v>33</v>
      </c>
      <c r="W1932" t="s">
        <v>5774</v>
      </c>
    </row>
    <row r="1933" spans="1:24" x14ac:dyDescent="0.25">
      <c r="A1933" t="s">
        <v>24</v>
      </c>
      <c r="B1933">
        <v>2613</v>
      </c>
      <c r="C1933">
        <v>181</v>
      </c>
      <c r="D1933" t="s">
        <v>5833</v>
      </c>
      <c r="E1933" t="s">
        <v>6237</v>
      </c>
      <c r="F1933" t="s">
        <v>5834</v>
      </c>
      <c r="H1933" t="s">
        <v>5833</v>
      </c>
      <c r="I1933" t="s">
        <v>27</v>
      </c>
      <c r="J1933" t="s">
        <v>6263</v>
      </c>
      <c r="K1933" t="s">
        <v>6264</v>
      </c>
      <c r="M1933" t="s">
        <v>38</v>
      </c>
      <c r="N1933" s="2" t="s">
        <v>259</v>
      </c>
      <c r="O1933" t="s">
        <v>30</v>
      </c>
      <c r="P1933" t="s">
        <v>5832</v>
      </c>
      <c r="Q1933" s="2" t="s">
        <v>41</v>
      </c>
      <c r="S1933" t="s">
        <v>42</v>
      </c>
      <c r="T1933" t="s">
        <v>33</v>
      </c>
      <c r="W1933" t="s">
        <v>5774</v>
      </c>
    </row>
    <row r="1934" spans="1:24" x14ac:dyDescent="0.25">
      <c r="A1934" t="s">
        <v>24</v>
      </c>
      <c r="B1934">
        <v>2614</v>
      </c>
      <c r="C1934">
        <v>246</v>
      </c>
      <c r="D1934" t="s">
        <v>5835</v>
      </c>
      <c r="E1934" t="s">
        <v>6237</v>
      </c>
      <c r="F1934" t="s">
        <v>6252</v>
      </c>
      <c r="H1934" t="s">
        <v>5835</v>
      </c>
      <c r="I1934" t="s">
        <v>74</v>
      </c>
      <c r="J1934" t="s">
        <v>6265</v>
      </c>
      <c r="K1934" t="s">
        <v>6266</v>
      </c>
      <c r="M1934" t="s">
        <v>5836</v>
      </c>
      <c r="N1934" s="2" t="s">
        <v>5837</v>
      </c>
      <c r="O1934" t="s">
        <v>476</v>
      </c>
      <c r="Q1934" s="2" t="s">
        <v>404</v>
      </c>
      <c r="S1934" t="s">
        <v>319</v>
      </c>
      <c r="T1934" t="s">
        <v>33</v>
      </c>
      <c r="W1934" t="s">
        <v>5774</v>
      </c>
    </row>
    <row r="1935" spans="1:24" x14ac:dyDescent="0.25">
      <c r="A1935" t="s">
        <v>24</v>
      </c>
      <c r="B1935">
        <v>2615</v>
      </c>
      <c r="C1935">
        <v>247</v>
      </c>
      <c r="D1935" t="s">
        <v>427</v>
      </c>
      <c r="E1935" t="s">
        <v>6237</v>
      </c>
      <c r="F1935" t="s">
        <v>428</v>
      </c>
      <c r="H1935" t="s">
        <v>427</v>
      </c>
      <c r="I1935" t="s">
        <v>74</v>
      </c>
      <c r="J1935" t="s">
        <v>6265</v>
      </c>
      <c r="K1935" t="s">
        <v>6266</v>
      </c>
      <c r="M1935" t="s">
        <v>5838</v>
      </c>
      <c r="N1935" t="s">
        <v>5839</v>
      </c>
      <c r="O1935" t="s">
        <v>476</v>
      </c>
      <c r="Q1935" s="2" t="s">
        <v>404</v>
      </c>
      <c r="S1935" t="s">
        <v>319</v>
      </c>
      <c r="T1935" t="s">
        <v>33</v>
      </c>
      <c r="W1935" t="s">
        <v>5774</v>
      </c>
      <c r="X1935" t="s">
        <v>34</v>
      </c>
    </row>
    <row r="1936" spans="1:24" x14ac:dyDescent="0.25">
      <c r="A1936" t="s">
        <v>24</v>
      </c>
      <c r="B1936">
        <v>2616</v>
      </c>
      <c r="C1936">
        <v>248</v>
      </c>
      <c r="D1936" t="s">
        <v>537</v>
      </c>
      <c r="E1936" t="s">
        <v>6237</v>
      </c>
      <c r="F1936" t="s">
        <v>538</v>
      </c>
      <c r="H1936" t="s">
        <v>537</v>
      </c>
      <c r="I1936" t="s">
        <v>401</v>
      </c>
      <c r="J1936" t="s">
        <v>6267</v>
      </c>
      <c r="M1936" t="s">
        <v>5840</v>
      </c>
      <c r="N1936" t="s">
        <v>5841</v>
      </c>
      <c r="O1936" t="s">
        <v>5842</v>
      </c>
      <c r="Q1936" s="2" t="s">
        <v>404</v>
      </c>
      <c r="S1936" t="s">
        <v>319</v>
      </c>
      <c r="T1936" t="s">
        <v>33</v>
      </c>
      <c r="W1936" t="s">
        <v>5774</v>
      </c>
    </row>
    <row r="1937" spans="1:24" x14ac:dyDescent="0.25">
      <c r="A1937" t="s">
        <v>24</v>
      </c>
      <c r="B1937">
        <v>2617</v>
      </c>
      <c r="C1937">
        <v>307</v>
      </c>
      <c r="D1937" t="s">
        <v>549</v>
      </c>
      <c r="E1937" t="s">
        <v>6237</v>
      </c>
      <c r="F1937" t="s">
        <v>547</v>
      </c>
      <c r="H1937" t="s">
        <v>549</v>
      </c>
      <c r="I1937" t="s">
        <v>74</v>
      </c>
      <c r="J1937" t="s">
        <v>5967</v>
      </c>
      <c r="K1937" t="s">
        <v>6268</v>
      </c>
      <c r="M1937" t="s">
        <v>5843</v>
      </c>
      <c r="N1937" s="2" t="s">
        <v>5844</v>
      </c>
      <c r="O1937" t="s">
        <v>5845</v>
      </c>
      <c r="Q1937" s="2" t="s">
        <v>5846</v>
      </c>
      <c r="S1937" t="s">
        <v>33</v>
      </c>
      <c r="T1937" t="s">
        <v>33</v>
      </c>
      <c r="W1937" t="s">
        <v>5774</v>
      </c>
    </row>
    <row r="1938" spans="1:24" x14ac:dyDescent="0.25">
      <c r="A1938" t="s">
        <v>24</v>
      </c>
      <c r="B1938">
        <v>2618</v>
      </c>
      <c r="C1938">
        <v>308</v>
      </c>
      <c r="D1938" t="s">
        <v>549</v>
      </c>
      <c r="E1938" t="s">
        <v>6237</v>
      </c>
      <c r="F1938" t="s">
        <v>547</v>
      </c>
      <c r="H1938" t="s">
        <v>549</v>
      </c>
      <c r="I1938" t="s">
        <v>74</v>
      </c>
      <c r="J1938" t="s">
        <v>1203</v>
      </c>
      <c r="K1938" t="s">
        <v>5073</v>
      </c>
      <c r="M1938" t="s">
        <v>5847</v>
      </c>
      <c r="N1938" t="s">
        <v>5848</v>
      </c>
      <c r="O1938" t="s">
        <v>5849</v>
      </c>
      <c r="P1938" t="s">
        <v>1038</v>
      </c>
      <c r="Q1938" s="2" t="s">
        <v>5850</v>
      </c>
      <c r="S1938" t="s">
        <v>5851</v>
      </c>
      <c r="T1938" t="s">
        <v>33</v>
      </c>
      <c r="W1938" t="s">
        <v>5774</v>
      </c>
    </row>
    <row r="1939" spans="1:24" x14ac:dyDescent="0.25">
      <c r="A1939" t="s">
        <v>24</v>
      </c>
      <c r="B1939">
        <v>2619</v>
      </c>
      <c r="C1939">
        <v>310</v>
      </c>
      <c r="D1939" t="s">
        <v>549</v>
      </c>
      <c r="E1939" t="s">
        <v>6237</v>
      </c>
      <c r="F1939" t="s">
        <v>547</v>
      </c>
      <c r="H1939" t="s">
        <v>549</v>
      </c>
      <c r="I1939" t="s">
        <v>74</v>
      </c>
      <c r="J1939" t="s">
        <v>1203</v>
      </c>
      <c r="K1939" t="s">
        <v>5073</v>
      </c>
      <c r="M1939" t="s">
        <v>5852</v>
      </c>
      <c r="N1939" t="s">
        <v>5848</v>
      </c>
      <c r="O1939" t="s">
        <v>5853</v>
      </c>
      <c r="P1939" t="s">
        <v>1044</v>
      </c>
      <c r="Q1939" s="2" t="s">
        <v>5850</v>
      </c>
      <c r="S1939" t="s">
        <v>5851</v>
      </c>
      <c r="T1939" t="s">
        <v>33</v>
      </c>
      <c r="W1939" t="s">
        <v>5774</v>
      </c>
    </row>
    <row r="1940" spans="1:24" x14ac:dyDescent="0.25">
      <c r="A1940" t="s">
        <v>24</v>
      </c>
      <c r="B1940">
        <v>2620</v>
      </c>
      <c r="C1940">
        <v>311</v>
      </c>
      <c r="D1940" t="s">
        <v>549</v>
      </c>
      <c r="E1940" t="s">
        <v>6237</v>
      </c>
      <c r="F1940" t="s">
        <v>547</v>
      </c>
      <c r="H1940" t="s">
        <v>549</v>
      </c>
      <c r="I1940" t="s">
        <v>74</v>
      </c>
      <c r="J1940" t="s">
        <v>1203</v>
      </c>
      <c r="K1940" t="s">
        <v>5073</v>
      </c>
      <c r="M1940" t="s">
        <v>5854</v>
      </c>
      <c r="N1940" t="s">
        <v>5855</v>
      </c>
      <c r="O1940" t="s">
        <v>5856</v>
      </c>
      <c r="P1940" t="s">
        <v>1048</v>
      </c>
      <c r="Q1940" s="2" t="s">
        <v>5857</v>
      </c>
      <c r="S1940" t="s">
        <v>5851</v>
      </c>
      <c r="T1940" t="s">
        <v>33</v>
      </c>
      <c r="W1940" t="s">
        <v>5774</v>
      </c>
    </row>
    <row r="1941" spans="1:24" x14ac:dyDescent="0.25">
      <c r="A1941" t="s">
        <v>24</v>
      </c>
      <c r="B1941">
        <v>2621</v>
      </c>
      <c r="C1941">
        <v>314</v>
      </c>
      <c r="D1941" t="s">
        <v>321</v>
      </c>
      <c r="E1941" t="s">
        <v>6237</v>
      </c>
      <c r="F1941" t="s">
        <v>322</v>
      </c>
      <c r="H1941" t="s">
        <v>321</v>
      </c>
      <c r="I1941" t="s">
        <v>74</v>
      </c>
      <c r="J1941" t="s">
        <v>1215</v>
      </c>
      <c r="K1941" t="s">
        <v>6269</v>
      </c>
      <c r="M1941" t="s">
        <v>567</v>
      </c>
      <c r="N1941" t="s">
        <v>568</v>
      </c>
      <c r="O1941" t="s">
        <v>569</v>
      </c>
      <c r="P1941" t="s">
        <v>493</v>
      </c>
      <c r="Q1941" s="2" t="s">
        <v>570</v>
      </c>
      <c r="S1941" t="s">
        <v>571</v>
      </c>
      <c r="T1941" t="s">
        <v>33</v>
      </c>
      <c r="W1941" t="s">
        <v>5774</v>
      </c>
      <c r="X1941" t="s">
        <v>5858</v>
      </c>
    </row>
    <row r="1942" spans="1:24" x14ac:dyDescent="0.25">
      <c r="A1942" t="s">
        <v>24</v>
      </c>
      <c r="B1942">
        <v>2622</v>
      </c>
      <c r="C1942">
        <v>315</v>
      </c>
      <c r="D1942" t="s">
        <v>321</v>
      </c>
      <c r="E1942" t="s">
        <v>6237</v>
      </c>
      <c r="F1942" t="s">
        <v>322</v>
      </c>
      <c r="H1942" t="s">
        <v>321</v>
      </c>
      <c r="I1942" t="s">
        <v>74</v>
      </c>
      <c r="J1942" t="s">
        <v>1215</v>
      </c>
      <c r="K1942" t="s">
        <v>6269</v>
      </c>
      <c r="M1942" t="s">
        <v>567</v>
      </c>
      <c r="N1942" t="s">
        <v>568</v>
      </c>
      <c r="O1942" t="s">
        <v>569</v>
      </c>
      <c r="P1942" t="s">
        <v>493</v>
      </c>
      <c r="Q1942" s="2" t="s">
        <v>570</v>
      </c>
      <c r="S1942" t="s">
        <v>571</v>
      </c>
      <c r="T1942" t="s">
        <v>33</v>
      </c>
      <c r="W1942" t="s">
        <v>5774</v>
      </c>
      <c r="X1942" t="s">
        <v>5859</v>
      </c>
    </row>
    <row r="1943" spans="1:24" x14ac:dyDescent="0.25">
      <c r="A1943" t="s">
        <v>24</v>
      </c>
      <c r="B1943">
        <v>2623</v>
      </c>
      <c r="C1943">
        <v>316</v>
      </c>
      <c r="D1943" t="s">
        <v>25</v>
      </c>
      <c r="E1943" t="s">
        <v>6237</v>
      </c>
      <c r="F1943" t="s">
        <v>666</v>
      </c>
      <c r="H1943" t="s">
        <v>25</v>
      </c>
      <c r="I1943" t="s">
        <v>74</v>
      </c>
      <c r="J1943" t="s">
        <v>1215</v>
      </c>
      <c r="K1943" t="s">
        <v>6269</v>
      </c>
      <c r="M1943" t="s">
        <v>567</v>
      </c>
      <c r="N1943" t="s">
        <v>568</v>
      </c>
      <c r="O1943" t="s">
        <v>569</v>
      </c>
      <c r="P1943" t="s">
        <v>493</v>
      </c>
      <c r="Q1943" s="2" t="s">
        <v>570</v>
      </c>
      <c r="S1943" t="s">
        <v>571</v>
      </c>
      <c r="T1943" t="s">
        <v>33</v>
      </c>
      <c r="W1943" t="s">
        <v>5774</v>
      </c>
      <c r="X1943" t="s">
        <v>5860</v>
      </c>
    </row>
    <row r="1944" spans="1:24" x14ac:dyDescent="0.25">
      <c r="A1944" t="s">
        <v>24</v>
      </c>
      <c r="B1944">
        <v>2624</v>
      </c>
      <c r="C1944">
        <v>317</v>
      </c>
      <c r="D1944" t="s">
        <v>549</v>
      </c>
      <c r="E1944" t="s">
        <v>6237</v>
      </c>
      <c r="F1944" t="s">
        <v>547</v>
      </c>
      <c r="H1944" t="s">
        <v>549</v>
      </c>
      <c r="I1944" t="s">
        <v>74</v>
      </c>
      <c r="J1944" t="s">
        <v>1215</v>
      </c>
      <c r="K1944" t="s">
        <v>6269</v>
      </c>
      <c r="M1944" t="s">
        <v>5861</v>
      </c>
      <c r="N1944" t="s">
        <v>5862</v>
      </c>
      <c r="O1944" t="s">
        <v>1037</v>
      </c>
      <c r="P1944" t="s">
        <v>1051</v>
      </c>
      <c r="Q1944" s="2" t="s">
        <v>570</v>
      </c>
      <c r="S1944" t="s">
        <v>571</v>
      </c>
      <c r="T1944" t="s">
        <v>33</v>
      </c>
      <c r="W1944" t="s">
        <v>5774</v>
      </c>
      <c r="X1944" t="s">
        <v>5860</v>
      </c>
    </row>
    <row r="1945" spans="1:24" x14ac:dyDescent="0.25">
      <c r="A1945" t="s">
        <v>24</v>
      </c>
      <c r="B1945">
        <v>2625</v>
      </c>
      <c r="C1945">
        <v>318</v>
      </c>
      <c r="D1945" t="s">
        <v>549</v>
      </c>
      <c r="E1945" t="s">
        <v>6237</v>
      </c>
      <c r="F1945" t="s">
        <v>547</v>
      </c>
      <c r="H1945" t="s">
        <v>549</v>
      </c>
      <c r="I1945" t="s">
        <v>74</v>
      </c>
      <c r="J1945" t="s">
        <v>1215</v>
      </c>
      <c r="K1945" t="s">
        <v>6269</v>
      </c>
      <c r="M1945" t="s">
        <v>5861</v>
      </c>
      <c r="N1945" t="s">
        <v>5862</v>
      </c>
      <c r="O1945" t="s">
        <v>1037</v>
      </c>
      <c r="P1945" t="s">
        <v>1051</v>
      </c>
      <c r="Q1945" s="2" t="s">
        <v>570</v>
      </c>
      <c r="S1945" t="s">
        <v>571</v>
      </c>
      <c r="T1945" t="s">
        <v>33</v>
      </c>
      <c r="W1945" t="s">
        <v>5774</v>
      </c>
      <c r="X1945" t="s">
        <v>5860</v>
      </c>
    </row>
    <row r="1946" spans="1:24" x14ac:dyDescent="0.25">
      <c r="A1946" t="s">
        <v>24</v>
      </c>
      <c r="B1946">
        <v>2626</v>
      </c>
      <c r="C1946">
        <v>319</v>
      </c>
      <c r="D1946" t="s">
        <v>549</v>
      </c>
      <c r="E1946" t="s">
        <v>6237</v>
      </c>
      <c r="F1946" t="s">
        <v>547</v>
      </c>
      <c r="H1946" t="s">
        <v>549</v>
      </c>
      <c r="I1946" t="s">
        <v>74</v>
      </c>
      <c r="J1946" t="s">
        <v>1215</v>
      </c>
      <c r="K1946" t="s">
        <v>6269</v>
      </c>
      <c r="M1946" t="s">
        <v>5861</v>
      </c>
      <c r="N1946" t="s">
        <v>5862</v>
      </c>
      <c r="O1946" t="s">
        <v>1037</v>
      </c>
      <c r="P1946" t="s">
        <v>1051</v>
      </c>
      <c r="Q1946" s="2" t="s">
        <v>570</v>
      </c>
      <c r="S1946" t="s">
        <v>571</v>
      </c>
      <c r="T1946" t="s">
        <v>33</v>
      </c>
      <c r="W1946" t="s">
        <v>5774</v>
      </c>
      <c r="X1946" t="s">
        <v>5860</v>
      </c>
    </row>
    <row r="1947" spans="1:24" x14ac:dyDescent="0.25">
      <c r="A1947" t="s">
        <v>24</v>
      </c>
      <c r="B1947">
        <v>2627</v>
      </c>
      <c r="C1947">
        <v>322</v>
      </c>
      <c r="D1947" t="s">
        <v>764</v>
      </c>
      <c r="E1947" t="s">
        <v>6237</v>
      </c>
      <c r="F1947" t="s">
        <v>765</v>
      </c>
      <c r="H1947" t="s">
        <v>764</v>
      </c>
      <c r="I1947" t="s">
        <v>74</v>
      </c>
      <c r="J1947" t="s">
        <v>1215</v>
      </c>
      <c r="K1947" t="s">
        <v>6269</v>
      </c>
      <c r="M1947" t="s">
        <v>5863</v>
      </c>
      <c r="N1947" t="s">
        <v>573</v>
      </c>
      <c r="O1947" t="s">
        <v>574</v>
      </c>
      <c r="Q1947" s="2" t="s">
        <v>570</v>
      </c>
      <c r="S1947" t="s">
        <v>571</v>
      </c>
      <c r="T1947" t="s">
        <v>33</v>
      </c>
      <c r="W1947" t="s">
        <v>5774</v>
      </c>
      <c r="X1947" t="s">
        <v>5864</v>
      </c>
    </row>
    <row r="1948" spans="1:24" x14ac:dyDescent="0.25">
      <c r="A1948" t="s">
        <v>24</v>
      </c>
      <c r="B1948">
        <v>2628</v>
      </c>
      <c r="C1948">
        <v>323</v>
      </c>
      <c r="D1948" t="s">
        <v>321</v>
      </c>
      <c r="E1948" t="s">
        <v>6237</v>
      </c>
      <c r="F1948" t="s">
        <v>322</v>
      </c>
      <c r="H1948" t="s">
        <v>321</v>
      </c>
      <c r="I1948" t="s">
        <v>74</v>
      </c>
      <c r="J1948" t="s">
        <v>1279</v>
      </c>
      <c r="K1948" t="s">
        <v>6270</v>
      </c>
      <c r="M1948" t="s">
        <v>5865</v>
      </c>
      <c r="N1948" t="s">
        <v>5866</v>
      </c>
      <c r="O1948" t="s">
        <v>632</v>
      </c>
      <c r="P1948" t="s">
        <v>498</v>
      </c>
      <c r="Q1948" s="2" t="s">
        <v>5867</v>
      </c>
      <c r="S1948" t="s">
        <v>319</v>
      </c>
      <c r="T1948" t="s">
        <v>33</v>
      </c>
      <c r="W1948" t="s">
        <v>5774</v>
      </c>
    </row>
    <row r="1949" spans="1:24" x14ac:dyDescent="0.25">
      <c r="A1949" t="s">
        <v>24</v>
      </c>
      <c r="B1949">
        <v>2629</v>
      </c>
      <c r="C1949">
        <v>325</v>
      </c>
      <c r="D1949" t="s">
        <v>303</v>
      </c>
      <c r="E1949" t="s">
        <v>6237</v>
      </c>
      <c r="F1949" t="s">
        <v>67</v>
      </c>
      <c r="H1949" t="s">
        <v>303</v>
      </c>
      <c r="I1949" t="s">
        <v>74</v>
      </c>
      <c r="J1949" t="s">
        <v>1226</v>
      </c>
      <c r="M1949" t="s">
        <v>5868</v>
      </c>
      <c r="O1949" t="s">
        <v>5869</v>
      </c>
      <c r="Q1949" s="2" t="s">
        <v>5870</v>
      </c>
      <c r="S1949" t="s">
        <v>5871</v>
      </c>
      <c r="T1949" t="s">
        <v>33</v>
      </c>
      <c r="W1949" t="s">
        <v>5774</v>
      </c>
    </row>
    <row r="1950" spans="1:24" x14ac:dyDescent="0.25">
      <c r="A1950" t="s">
        <v>24</v>
      </c>
      <c r="B1950">
        <v>2630</v>
      </c>
      <c r="C1950">
        <v>326</v>
      </c>
      <c r="D1950" t="s">
        <v>549</v>
      </c>
      <c r="E1950" t="s">
        <v>6237</v>
      </c>
      <c r="F1950" t="s">
        <v>547</v>
      </c>
      <c r="H1950" t="s">
        <v>549</v>
      </c>
      <c r="I1950" t="s">
        <v>74</v>
      </c>
      <c r="J1950" t="s">
        <v>1226</v>
      </c>
      <c r="K1950" t="s">
        <v>5924</v>
      </c>
      <c r="M1950" t="s">
        <v>5872</v>
      </c>
      <c r="O1950" t="s">
        <v>5873</v>
      </c>
      <c r="Q1950" s="2" t="s">
        <v>5874</v>
      </c>
      <c r="S1950" t="s">
        <v>5871</v>
      </c>
      <c r="T1950" t="s">
        <v>33</v>
      </c>
      <c r="W1950" t="s">
        <v>5774</v>
      </c>
    </row>
    <row r="1951" spans="1:24" x14ac:dyDescent="0.25">
      <c r="A1951" t="s">
        <v>24</v>
      </c>
      <c r="B1951">
        <v>2631</v>
      </c>
      <c r="C1951">
        <v>327</v>
      </c>
      <c r="D1951" t="s">
        <v>5875</v>
      </c>
      <c r="E1951" t="s">
        <v>6237</v>
      </c>
      <c r="F1951" t="s">
        <v>5010</v>
      </c>
      <c r="H1951" t="s">
        <v>5875</v>
      </c>
      <c r="I1951" t="s">
        <v>74</v>
      </c>
      <c r="J1951" t="s">
        <v>1226</v>
      </c>
      <c r="K1951" t="s">
        <v>5924</v>
      </c>
      <c r="M1951" t="s">
        <v>5876</v>
      </c>
      <c r="O1951" t="s">
        <v>5873</v>
      </c>
      <c r="Q1951" s="2" t="s">
        <v>5877</v>
      </c>
      <c r="S1951" t="s">
        <v>5871</v>
      </c>
      <c r="T1951" t="s">
        <v>33</v>
      </c>
      <c r="W1951" t="s">
        <v>5774</v>
      </c>
    </row>
    <row r="1952" spans="1:24" x14ac:dyDescent="0.25">
      <c r="A1952" t="s">
        <v>24</v>
      </c>
      <c r="B1952">
        <v>2632</v>
      </c>
      <c r="C1952">
        <v>328</v>
      </c>
      <c r="D1952" t="s">
        <v>321</v>
      </c>
      <c r="E1952" t="s">
        <v>6237</v>
      </c>
      <c r="F1952" t="s">
        <v>322</v>
      </c>
      <c r="H1952" t="s">
        <v>321</v>
      </c>
      <c r="I1952" t="s">
        <v>74</v>
      </c>
      <c r="J1952" t="s">
        <v>1226</v>
      </c>
      <c r="K1952" t="s">
        <v>5924</v>
      </c>
      <c r="M1952" t="s">
        <v>5878</v>
      </c>
      <c r="O1952" t="s">
        <v>5879</v>
      </c>
      <c r="Q1952" s="2" t="s">
        <v>5874</v>
      </c>
      <c r="S1952" t="s">
        <v>5871</v>
      </c>
      <c r="T1952" t="s">
        <v>33</v>
      </c>
      <c r="W1952" t="s">
        <v>5774</v>
      </c>
      <c r="X1952" t="s">
        <v>5880</v>
      </c>
    </row>
    <row r="1953" spans="1:24" x14ac:dyDescent="0.25">
      <c r="A1953" t="s">
        <v>24</v>
      </c>
      <c r="B1953">
        <v>2633</v>
      </c>
      <c r="C1953">
        <v>329</v>
      </c>
      <c r="D1953" t="s">
        <v>758</v>
      </c>
      <c r="E1953" t="s">
        <v>6237</v>
      </c>
      <c r="F1953" t="s">
        <v>759</v>
      </c>
      <c r="H1953" t="s">
        <v>758</v>
      </c>
      <c r="I1953" t="s">
        <v>74</v>
      </c>
      <c r="J1953" t="s">
        <v>1226</v>
      </c>
      <c r="K1953" t="s">
        <v>5924</v>
      </c>
      <c r="M1953" t="s">
        <v>5876</v>
      </c>
      <c r="O1953" t="s">
        <v>5873</v>
      </c>
      <c r="Q1953" s="2" t="s">
        <v>5877</v>
      </c>
      <c r="S1953" t="s">
        <v>5871</v>
      </c>
      <c r="T1953" t="s">
        <v>33</v>
      </c>
      <c r="W1953" t="s">
        <v>5774</v>
      </c>
    </row>
    <row r="1954" spans="1:24" x14ac:dyDescent="0.25">
      <c r="A1954" t="s">
        <v>24</v>
      </c>
      <c r="B1954">
        <v>2634</v>
      </c>
      <c r="C1954">
        <v>457</v>
      </c>
      <c r="D1954" t="s">
        <v>1098</v>
      </c>
      <c r="E1954" t="s">
        <v>6271</v>
      </c>
      <c r="F1954" t="s">
        <v>1099</v>
      </c>
      <c r="H1954" t="s">
        <v>1098</v>
      </c>
      <c r="I1954" t="s">
        <v>343</v>
      </c>
      <c r="J1954" t="s">
        <v>6272</v>
      </c>
      <c r="K1954" t="s">
        <v>6273</v>
      </c>
      <c r="M1954" t="s">
        <v>600</v>
      </c>
      <c r="N1954" t="s">
        <v>601</v>
      </c>
      <c r="O1954" t="s">
        <v>602</v>
      </c>
      <c r="P1954" t="s">
        <v>5881</v>
      </c>
      <c r="Q1954" s="2" t="s">
        <v>603</v>
      </c>
      <c r="S1954" t="s">
        <v>33</v>
      </c>
      <c r="T1954" t="s">
        <v>33</v>
      </c>
      <c r="W1954" t="s">
        <v>5774</v>
      </c>
    </row>
    <row r="1955" spans="1:24" x14ac:dyDescent="0.25">
      <c r="A1955" t="s">
        <v>24</v>
      </c>
      <c r="B1955">
        <v>2635</v>
      </c>
      <c r="C1955">
        <v>475</v>
      </c>
      <c r="D1955" t="s">
        <v>5882</v>
      </c>
      <c r="E1955" t="s">
        <v>6271</v>
      </c>
      <c r="F1955" t="s">
        <v>6274</v>
      </c>
      <c r="H1955" t="s">
        <v>5882</v>
      </c>
      <c r="I1955" t="s">
        <v>343</v>
      </c>
      <c r="J1955" t="s">
        <v>6275</v>
      </c>
      <c r="K1955" t="s">
        <v>6276</v>
      </c>
      <c r="M1955" t="s">
        <v>5883</v>
      </c>
      <c r="N1955" t="s">
        <v>5884</v>
      </c>
      <c r="O1955" t="s">
        <v>5885</v>
      </c>
      <c r="Q1955" s="2" t="s">
        <v>763</v>
      </c>
      <c r="S1955" t="s">
        <v>526</v>
      </c>
      <c r="T1955" t="s">
        <v>33</v>
      </c>
      <c r="W1955" t="s">
        <v>5774</v>
      </c>
    </row>
    <row r="1956" spans="1:24" x14ac:dyDescent="0.25">
      <c r="A1956" t="s">
        <v>24</v>
      </c>
      <c r="B1956">
        <v>2636</v>
      </c>
      <c r="C1956">
        <v>521</v>
      </c>
      <c r="D1956" t="s">
        <v>5886</v>
      </c>
      <c r="E1956" t="s">
        <v>6271</v>
      </c>
      <c r="F1956" t="s">
        <v>3530</v>
      </c>
      <c r="H1956" t="s">
        <v>5886</v>
      </c>
      <c r="I1956" t="s">
        <v>47</v>
      </c>
      <c r="J1956" t="s">
        <v>5887</v>
      </c>
      <c r="M1956" t="s">
        <v>277</v>
      </c>
      <c r="N1956" s="2" t="s">
        <v>278</v>
      </c>
      <c r="O1956" t="s">
        <v>279</v>
      </c>
      <c r="Q1956" s="2" t="s">
        <v>281</v>
      </c>
      <c r="S1956" t="s">
        <v>282</v>
      </c>
      <c r="T1956" t="s">
        <v>33</v>
      </c>
      <c r="W1956" t="s">
        <v>5774</v>
      </c>
      <c r="X1956" t="s">
        <v>5888</v>
      </c>
    </row>
    <row r="1957" spans="1:24" x14ac:dyDescent="0.25">
      <c r="A1957" t="s">
        <v>24</v>
      </c>
      <c r="B1957">
        <v>2637</v>
      </c>
      <c r="C1957">
        <v>595</v>
      </c>
      <c r="D1957" t="s">
        <v>596</v>
      </c>
      <c r="E1957" t="s">
        <v>6237</v>
      </c>
      <c r="F1957" t="s">
        <v>597</v>
      </c>
      <c r="H1957" t="s">
        <v>596</v>
      </c>
      <c r="I1957" t="s">
        <v>263</v>
      </c>
      <c r="J1957" t="s">
        <v>6277</v>
      </c>
      <c r="K1957" t="s">
        <v>6278</v>
      </c>
      <c r="M1957" t="s">
        <v>264</v>
      </c>
      <c r="N1957" t="s">
        <v>265</v>
      </c>
      <c r="O1957" t="s">
        <v>266</v>
      </c>
      <c r="P1957" t="s">
        <v>5889</v>
      </c>
      <c r="Q1957" s="2" t="s">
        <v>267</v>
      </c>
      <c r="S1957" t="s">
        <v>268</v>
      </c>
      <c r="T1957" t="s">
        <v>33</v>
      </c>
      <c r="W1957" t="s">
        <v>5774</v>
      </c>
      <c r="X1957" t="s">
        <v>5890</v>
      </c>
    </row>
    <row r="1958" spans="1:24" x14ac:dyDescent="0.25">
      <c r="A1958" t="s">
        <v>24</v>
      </c>
      <c r="B1958">
        <v>2638</v>
      </c>
      <c r="C1958">
        <v>621</v>
      </c>
      <c r="D1958" t="s">
        <v>776</v>
      </c>
      <c r="E1958" t="s">
        <v>6237</v>
      </c>
      <c r="F1958" t="s">
        <v>777</v>
      </c>
      <c r="H1958" t="s">
        <v>776</v>
      </c>
      <c r="I1958" t="s">
        <v>47</v>
      </c>
      <c r="J1958" t="s">
        <v>6279</v>
      </c>
      <c r="K1958" t="s">
        <v>6280</v>
      </c>
      <c r="M1958" t="s">
        <v>5891</v>
      </c>
      <c r="N1958" t="s">
        <v>894</v>
      </c>
      <c r="O1958" t="s">
        <v>5892</v>
      </c>
      <c r="P1958" t="s">
        <v>5893</v>
      </c>
      <c r="Q1958" s="2" t="s">
        <v>5894</v>
      </c>
      <c r="S1958" t="s">
        <v>33</v>
      </c>
      <c r="T1958" t="s">
        <v>649</v>
      </c>
      <c r="W1958" t="s">
        <v>5774</v>
      </c>
    </row>
    <row r="1959" spans="1:24" x14ac:dyDescent="0.25">
      <c r="A1959" t="s">
        <v>24</v>
      </c>
      <c r="B1959">
        <v>2639</v>
      </c>
      <c r="C1959">
        <v>628</v>
      </c>
      <c r="D1959" t="s">
        <v>521</v>
      </c>
      <c r="E1959" t="s">
        <v>6237</v>
      </c>
      <c r="F1959" t="s">
        <v>522</v>
      </c>
      <c r="H1959" t="s">
        <v>521</v>
      </c>
      <c r="I1959" t="s">
        <v>47</v>
      </c>
      <c r="J1959" t="s">
        <v>6279</v>
      </c>
      <c r="K1959" t="s">
        <v>6280</v>
      </c>
      <c r="M1959" t="s">
        <v>5891</v>
      </c>
      <c r="N1959" t="s">
        <v>894</v>
      </c>
      <c r="O1959" t="s">
        <v>5892</v>
      </c>
      <c r="P1959" t="s">
        <v>5893</v>
      </c>
      <c r="Q1959" s="2" t="s">
        <v>5894</v>
      </c>
      <c r="S1959" t="s">
        <v>33</v>
      </c>
      <c r="T1959" t="s">
        <v>33</v>
      </c>
      <c r="W1959" t="s">
        <v>5774</v>
      </c>
    </row>
    <row r="1960" spans="1:24" x14ac:dyDescent="0.25">
      <c r="A1960" t="s">
        <v>24</v>
      </c>
      <c r="B1960">
        <v>2640</v>
      </c>
      <c r="C1960">
        <v>630</v>
      </c>
      <c r="D1960" t="s">
        <v>738</v>
      </c>
      <c r="E1960" t="s">
        <v>6237</v>
      </c>
      <c r="F1960" t="s">
        <v>739</v>
      </c>
      <c r="H1960" t="s">
        <v>738</v>
      </c>
      <c r="I1960" t="s">
        <v>47</v>
      </c>
      <c r="J1960" t="s">
        <v>6279</v>
      </c>
      <c r="K1960" t="s">
        <v>6280</v>
      </c>
      <c r="M1960" t="s">
        <v>5891</v>
      </c>
      <c r="N1960" t="s">
        <v>894</v>
      </c>
      <c r="O1960" t="s">
        <v>5892</v>
      </c>
      <c r="P1960" t="s">
        <v>5893</v>
      </c>
      <c r="Q1960" s="2" t="s">
        <v>5894</v>
      </c>
      <c r="S1960" t="s">
        <v>33</v>
      </c>
      <c r="W1960" t="s">
        <v>5774</v>
      </c>
    </row>
    <row r="1961" spans="1:24" x14ac:dyDescent="0.25">
      <c r="A1961" t="s">
        <v>24</v>
      </c>
      <c r="B1961">
        <v>2641</v>
      </c>
      <c r="C1961">
        <v>640</v>
      </c>
      <c r="D1961" t="s">
        <v>321</v>
      </c>
      <c r="E1961" t="s">
        <v>6237</v>
      </c>
      <c r="F1961" t="s">
        <v>322</v>
      </c>
      <c r="H1961" t="s">
        <v>321</v>
      </c>
      <c r="I1961" t="s">
        <v>74</v>
      </c>
      <c r="J1961" t="s">
        <v>5967</v>
      </c>
      <c r="K1961" t="s">
        <v>6281</v>
      </c>
      <c r="M1961" t="s">
        <v>5895</v>
      </c>
      <c r="N1961" t="s">
        <v>5896</v>
      </c>
      <c r="O1961" t="s">
        <v>5897</v>
      </c>
      <c r="P1961" t="s">
        <v>5898</v>
      </c>
      <c r="Q1961" s="2" t="s">
        <v>5899</v>
      </c>
      <c r="S1961" t="s">
        <v>33</v>
      </c>
      <c r="T1961" t="s">
        <v>33</v>
      </c>
      <c r="W1961" t="s">
        <v>5774</v>
      </c>
    </row>
    <row r="1962" spans="1:24" x14ac:dyDescent="0.25">
      <c r="A1962" t="s">
        <v>24</v>
      </c>
      <c r="B1962">
        <v>2642</v>
      </c>
      <c r="C1962">
        <v>651</v>
      </c>
      <c r="D1962" t="s">
        <v>35</v>
      </c>
      <c r="E1962" t="s">
        <v>6282</v>
      </c>
      <c r="F1962" t="s">
        <v>37</v>
      </c>
      <c r="H1962" t="s">
        <v>35</v>
      </c>
      <c r="I1962" t="s">
        <v>74</v>
      </c>
      <c r="J1962" t="s">
        <v>5967</v>
      </c>
      <c r="K1962" t="s">
        <v>6283</v>
      </c>
      <c r="M1962" t="s">
        <v>5900</v>
      </c>
      <c r="N1962" t="s">
        <v>5901</v>
      </c>
      <c r="O1962" t="s">
        <v>5902</v>
      </c>
      <c r="P1962" t="s">
        <v>5903</v>
      </c>
      <c r="Q1962" s="2" t="s">
        <v>5904</v>
      </c>
      <c r="S1962" t="s">
        <v>33</v>
      </c>
      <c r="T1962" t="s">
        <v>33</v>
      </c>
      <c r="W1962" t="s">
        <v>5774</v>
      </c>
    </row>
    <row r="1963" spans="1:24" x14ac:dyDescent="0.25">
      <c r="A1963" t="s">
        <v>24</v>
      </c>
      <c r="B1963">
        <v>2643</v>
      </c>
      <c r="C1963">
        <v>652</v>
      </c>
      <c r="D1963" t="s">
        <v>5905</v>
      </c>
      <c r="E1963" t="s">
        <v>6237</v>
      </c>
      <c r="F1963" t="s">
        <v>6284</v>
      </c>
      <c r="H1963" t="s">
        <v>5905</v>
      </c>
      <c r="I1963" t="s">
        <v>74</v>
      </c>
      <c r="J1963" t="s">
        <v>5967</v>
      </c>
      <c r="K1963" t="s">
        <v>6283</v>
      </c>
      <c r="M1963" t="s">
        <v>5900</v>
      </c>
      <c r="N1963" t="s">
        <v>5901</v>
      </c>
      <c r="O1963" t="s">
        <v>5902</v>
      </c>
      <c r="P1963" t="s">
        <v>5903</v>
      </c>
      <c r="Q1963" s="2" t="s">
        <v>5904</v>
      </c>
      <c r="S1963" t="s">
        <v>33</v>
      </c>
      <c r="T1963" t="s">
        <v>33</v>
      </c>
      <c r="W1963" t="s">
        <v>5774</v>
      </c>
    </row>
    <row r="1964" spans="1:24" x14ac:dyDescent="0.25">
      <c r="A1964" t="s">
        <v>24</v>
      </c>
      <c r="B1964">
        <v>2644</v>
      </c>
      <c r="C1964">
        <v>653</v>
      </c>
      <c r="D1964" t="s">
        <v>5905</v>
      </c>
      <c r="E1964" t="s">
        <v>6237</v>
      </c>
      <c r="F1964" t="s">
        <v>6284</v>
      </c>
      <c r="H1964" t="s">
        <v>5905</v>
      </c>
      <c r="I1964" t="s">
        <v>74</v>
      </c>
      <c r="J1964" t="s">
        <v>5967</v>
      </c>
      <c r="K1964" t="s">
        <v>6283</v>
      </c>
      <c r="M1964" t="s">
        <v>5906</v>
      </c>
      <c r="N1964" t="s">
        <v>5907</v>
      </c>
      <c r="O1964" t="s">
        <v>5897</v>
      </c>
      <c r="P1964" t="s">
        <v>5908</v>
      </c>
      <c r="Q1964" s="2" t="s">
        <v>5904</v>
      </c>
      <c r="S1964" t="s">
        <v>33</v>
      </c>
      <c r="T1964" t="s">
        <v>33</v>
      </c>
      <c r="W1964" t="s">
        <v>5774</v>
      </c>
    </row>
    <row r="1965" spans="1:24" x14ac:dyDescent="0.25">
      <c r="A1965" t="s">
        <v>24</v>
      </c>
      <c r="B1965">
        <v>2645</v>
      </c>
      <c r="C1965">
        <v>676</v>
      </c>
      <c r="D1965" t="s">
        <v>658</v>
      </c>
      <c r="E1965" t="s">
        <v>6237</v>
      </c>
      <c r="F1965" t="s">
        <v>659</v>
      </c>
      <c r="H1965" t="s">
        <v>658</v>
      </c>
      <c r="I1965" t="s">
        <v>74</v>
      </c>
      <c r="J1965" t="s">
        <v>1203</v>
      </c>
      <c r="K1965" t="s">
        <v>5073</v>
      </c>
      <c r="M1965" t="s">
        <v>5909</v>
      </c>
      <c r="N1965" t="s">
        <v>5910</v>
      </c>
      <c r="O1965" t="s">
        <v>62</v>
      </c>
      <c r="P1965" t="s">
        <v>5911</v>
      </c>
      <c r="Q1965" s="2" t="s">
        <v>5912</v>
      </c>
      <c r="S1965" t="s">
        <v>5913</v>
      </c>
      <c r="T1965" t="s">
        <v>376</v>
      </c>
      <c r="W1965" t="s">
        <v>5774</v>
      </c>
    </row>
    <row r="1966" spans="1:24" x14ac:dyDescent="0.25">
      <c r="A1966" t="s">
        <v>24</v>
      </c>
      <c r="B1966">
        <v>2646</v>
      </c>
      <c r="C1966">
        <v>677</v>
      </c>
      <c r="D1966" t="s">
        <v>5914</v>
      </c>
      <c r="E1966" t="s">
        <v>6237</v>
      </c>
      <c r="F1966" t="s">
        <v>4685</v>
      </c>
      <c r="H1966" t="s">
        <v>5914</v>
      </c>
      <c r="I1966" t="s">
        <v>74</v>
      </c>
      <c r="J1966" t="s">
        <v>1203</v>
      </c>
      <c r="K1966" t="s">
        <v>5073</v>
      </c>
      <c r="M1966" t="s">
        <v>5909</v>
      </c>
      <c r="N1966" t="s">
        <v>5910</v>
      </c>
      <c r="O1966" t="s">
        <v>62</v>
      </c>
      <c r="P1966" t="s">
        <v>5911</v>
      </c>
      <c r="Q1966" s="2" t="s">
        <v>5912</v>
      </c>
      <c r="S1966" t="s">
        <v>5913</v>
      </c>
      <c r="T1966" t="s">
        <v>376</v>
      </c>
      <c r="W1966" t="s">
        <v>5774</v>
      </c>
    </row>
    <row r="1967" spans="1:24" x14ac:dyDescent="0.25">
      <c r="A1967" t="s">
        <v>24</v>
      </c>
      <c r="B1967">
        <v>2647</v>
      </c>
      <c r="C1967">
        <v>678</v>
      </c>
      <c r="D1967" t="s">
        <v>5915</v>
      </c>
      <c r="E1967" t="s">
        <v>6237</v>
      </c>
      <c r="F1967" t="s">
        <v>1496</v>
      </c>
      <c r="H1967" t="s">
        <v>5915</v>
      </c>
      <c r="I1967" t="s">
        <v>74</v>
      </c>
      <c r="J1967" t="s">
        <v>1203</v>
      </c>
      <c r="K1967" t="s">
        <v>5073</v>
      </c>
      <c r="M1967" t="s">
        <v>5909</v>
      </c>
      <c r="N1967" t="s">
        <v>5910</v>
      </c>
      <c r="O1967" t="s">
        <v>62</v>
      </c>
      <c r="P1967" t="s">
        <v>5911</v>
      </c>
      <c r="Q1967" s="2" t="s">
        <v>5912</v>
      </c>
      <c r="S1967" t="s">
        <v>5913</v>
      </c>
      <c r="T1967" t="s">
        <v>376</v>
      </c>
      <c r="W1967" t="s">
        <v>5774</v>
      </c>
    </row>
    <row r="1968" spans="1:24" x14ac:dyDescent="0.25">
      <c r="A1968" t="s">
        <v>24</v>
      </c>
      <c r="B1968">
        <v>2648</v>
      </c>
      <c r="C1968">
        <v>679</v>
      </c>
      <c r="D1968" t="s">
        <v>5916</v>
      </c>
      <c r="E1968" t="s">
        <v>6237</v>
      </c>
      <c r="F1968" t="s">
        <v>4899</v>
      </c>
      <c r="H1968" t="s">
        <v>5916</v>
      </c>
      <c r="I1968" t="s">
        <v>74</v>
      </c>
      <c r="J1968" t="s">
        <v>1203</v>
      </c>
      <c r="K1968" t="s">
        <v>5073</v>
      </c>
      <c r="M1968" t="s">
        <v>5909</v>
      </c>
      <c r="N1968" t="s">
        <v>5910</v>
      </c>
      <c r="O1968" t="s">
        <v>62</v>
      </c>
      <c r="P1968" t="s">
        <v>5911</v>
      </c>
      <c r="Q1968" s="2" t="s">
        <v>5912</v>
      </c>
      <c r="S1968" t="s">
        <v>5913</v>
      </c>
      <c r="T1968" t="s">
        <v>376</v>
      </c>
      <c r="W1968" t="s">
        <v>5774</v>
      </c>
      <c r="X1968" t="s">
        <v>5917</v>
      </c>
    </row>
    <row r="1969" spans="1:23" x14ac:dyDescent="0.25">
      <c r="A1969" t="s">
        <v>24</v>
      </c>
      <c r="B1969">
        <v>2649</v>
      </c>
      <c r="C1969">
        <v>681</v>
      </c>
      <c r="D1969" t="s">
        <v>396</v>
      </c>
      <c r="E1969" t="s">
        <v>6237</v>
      </c>
      <c r="F1969" t="s">
        <v>397</v>
      </c>
      <c r="H1969" t="s">
        <v>396</v>
      </c>
      <c r="I1969" t="s">
        <v>74</v>
      </c>
      <c r="J1969" t="s">
        <v>1203</v>
      </c>
      <c r="K1969" t="s">
        <v>5073</v>
      </c>
      <c r="M1969" t="s">
        <v>5918</v>
      </c>
      <c r="N1969" t="s">
        <v>5848</v>
      </c>
      <c r="O1969" t="s">
        <v>62</v>
      </c>
      <c r="P1969" t="s">
        <v>1044</v>
      </c>
      <c r="Q1969" s="2" t="s">
        <v>5912</v>
      </c>
      <c r="S1969" t="s">
        <v>5913</v>
      </c>
      <c r="T1969" t="s">
        <v>376</v>
      </c>
      <c r="W1969" t="s">
        <v>5774</v>
      </c>
    </row>
    <row r="1970" spans="1:23" x14ac:dyDescent="0.25">
      <c r="A1970" t="s">
        <v>24</v>
      </c>
      <c r="B1970">
        <v>2650</v>
      </c>
      <c r="C1970">
        <v>682</v>
      </c>
      <c r="D1970" t="s">
        <v>5919</v>
      </c>
      <c r="E1970" t="s">
        <v>6237</v>
      </c>
      <c r="F1970" t="s">
        <v>6285</v>
      </c>
      <c r="H1970" t="s">
        <v>5919</v>
      </c>
      <c r="I1970" t="s">
        <v>74</v>
      </c>
      <c r="J1970" t="s">
        <v>1203</v>
      </c>
      <c r="K1970" t="s">
        <v>5073</v>
      </c>
      <c r="M1970" t="s">
        <v>5918</v>
      </c>
      <c r="N1970" t="s">
        <v>5848</v>
      </c>
      <c r="O1970" t="s">
        <v>62</v>
      </c>
      <c r="P1970" t="s">
        <v>1044</v>
      </c>
      <c r="Q1970" s="2" t="s">
        <v>5912</v>
      </c>
      <c r="S1970" t="s">
        <v>5913</v>
      </c>
      <c r="T1970" t="s">
        <v>376</v>
      </c>
      <c r="W1970" t="s">
        <v>5774</v>
      </c>
    </row>
    <row r="1971" spans="1:23" x14ac:dyDescent="0.25">
      <c r="A1971" t="s">
        <v>24</v>
      </c>
      <c r="B1971">
        <v>2651</v>
      </c>
      <c r="C1971">
        <v>683</v>
      </c>
      <c r="D1971" t="s">
        <v>5920</v>
      </c>
      <c r="E1971" t="s">
        <v>6237</v>
      </c>
      <c r="F1971" t="s">
        <v>6286</v>
      </c>
      <c r="H1971" t="s">
        <v>5920</v>
      </c>
      <c r="I1971" t="s">
        <v>74</v>
      </c>
      <c r="J1971" t="s">
        <v>1203</v>
      </c>
      <c r="K1971" t="s">
        <v>5073</v>
      </c>
      <c r="M1971" t="s">
        <v>5918</v>
      </c>
      <c r="N1971" t="s">
        <v>5848</v>
      </c>
      <c r="O1971" t="s">
        <v>62</v>
      </c>
      <c r="P1971" t="s">
        <v>1044</v>
      </c>
      <c r="Q1971" s="2" t="s">
        <v>5912</v>
      </c>
      <c r="S1971" t="s">
        <v>5913</v>
      </c>
      <c r="T1971" t="s">
        <v>376</v>
      </c>
      <c r="W1971" t="s">
        <v>5774</v>
      </c>
    </row>
    <row r="1972" spans="1:23" x14ac:dyDescent="0.25">
      <c r="A1972" t="s">
        <v>24</v>
      </c>
      <c r="B1972">
        <v>2652</v>
      </c>
      <c r="C1972">
        <v>684</v>
      </c>
      <c r="D1972" t="s">
        <v>6287</v>
      </c>
      <c r="E1972" t="s">
        <v>6237</v>
      </c>
      <c r="F1972" t="s">
        <v>365</v>
      </c>
      <c r="H1972" t="s">
        <v>6287</v>
      </c>
      <c r="I1972" t="s">
        <v>74</v>
      </c>
      <c r="J1972" t="s">
        <v>1203</v>
      </c>
      <c r="K1972" t="s">
        <v>5073</v>
      </c>
      <c r="M1972" t="s">
        <v>5918</v>
      </c>
      <c r="N1972" t="s">
        <v>5848</v>
      </c>
      <c r="O1972" t="s">
        <v>5921</v>
      </c>
      <c r="P1972" t="s">
        <v>1044</v>
      </c>
      <c r="Q1972" s="2" t="s">
        <v>5912</v>
      </c>
      <c r="S1972" t="s">
        <v>5913</v>
      </c>
      <c r="T1972" t="s">
        <v>376</v>
      </c>
      <c r="W1972" t="s">
        <v>5774</v>
      </c>
    </row>
    <row r="1973" spans="1:23" x14ac:dyDescent="0.25">
      <c r="D1973" t="s">
        <v>6288</v>
      </c>
    </row>
    <row r="1974" spans="1:23" x14ac:dyDescent="0.25">
      <c r="D1974" t="s">
        <v>6288</v>
      </c>
    </row>
    <row r="1975" spans="1:23" x14ac:dyDescent="0.25">
      <c r="D1975" t="s">
        <v>6288</v>
      </c>
    </row>
    <row r="1976" spans="1:23" x14ac:dyDescent="0.25">
      <c r="D1976" t="s">
        <v>6288</v>
      </c>
    </row>
    <row r="1977" spans="1:23" x14ac:dyDescent="0.25">
      <c r="D1977" t="s">
        <v>6288</v>
      </c>
    </row>
    <row r="1978" spans="1:23" x14ac:dyDescent="0.25">
      <c r="D1978" t="s">
        <v>6288</v>
      </c>
    </row>
    <row r="1979" spans="1:23" x14ac:dyDescent="0.25">
      <c r="D1979" t="s">
        <v>6288</v>
      </c>
    </row>
    <row r="1980" spans="1:23" x14ac:dyDescent="0.25">
      <c r="D1980" t="s">
        <v>6288</v>
      </c>
    </row>
    <row r="1981" spans="1:23" x14ac:dyDescent="0.25">
      <c r="D1981" t="s">
        <v>6288</v>
      </c>
    </row>
    <row r="1982" spans="1:23" x14ac:dyDescent="0.25">
      <c r="D1982" t="s">
        <v>6288</v>
      </c>
    </row>
    <row r="1983" spans="1:23" x14ac:dyDescent="0.25">
      <c r="D1983" t="s">
        <v>6288</v>
      </c>
    </row>
    <row r="1984" spans="1:23" x14ac:dyDescent="0.25">
      <c r="D1984" t="s">
        <v>6288</v>
      </c>
    </row>
    <row r="1985" spans="4:4" x14ac:dyDescent="0.25">
      <c r="D1985" t="s">
        <v>6288</v>
      </c>
    </row>
    <row r="1986" spans="4:4" x14ac:dyDescent="0.25">
      <c r="D1986" t="s">
        <v>6288</v>
      </c>
    </row>
    <row r="1987" spans="4:4" x14ac:dyDescent="0.25">
      <c r="D1987" t="s">
        <v>6288</v>
      </c>
    </row>
    <row r="1988" spans="4:4" x14ac:dyDescent="0.25">
      <c r="D1988" t="s">
        <v>6288</v>
      </c>
    </row>
    <row r="1989" spans="4:4" x14ac:dyDescent="0.25">
      <c r="D1989" t="s">
        <v>6288</v>
      </c>
    </row>
    <row r="1990" spans="4:4" x14ac:dyDescent="0.25">
      <c r="D1990" t="s">
        <v>6288</v>
      </c>
    </row>
    <row r="1991" spans="4:4" x14ac:dyDescent="0.25">
      <c r="D1991" t="s">
        <v>6288</v>
      </c>
    </row>
    <row r="1992" spans="4:4" x14ac:dyDescent="0.25">
      <c r="D1992" t="s">
        <v>6288</v>
      </c>
    </row>
    <row r="1993" spans="4:4" x14ac:dyDescent="0.25">
      <c r="D1993" t="s">
        <v>6288</v>
      </c>
    </row>
    <row r="1994" spans="4:4" x14ac:dyDescent="0.25">
      <c r="D1994" t="s">
        <v>6288</v>
      </c>
    </row>
    <row r="1995" spans="4:4" x14ac:dyDescent="0.25">
      <c r="D1995" t="s">
        <v>6288</v>
      </c>
    </row>
    <row r="1996" spans="4:4" x14ac:dyDescent="0.25">
      <c r="D1996" t="s">
        <v>6288</v>
      </c>
    </row>
    <row r="1997" spans="4:4" x14ac:dyDescent="0.25">
      <c r="D1997" t="s">
        <v>6288</v>
      </c>
    </row>
    <row r="1998" spans="4:4" x14ac:dyDescent="0.25">
      <c r="D1998" t="s">
        <v>6288</v>
      </c>
    </row>
    <row r="1999" spans="4:4" x14ac:dyDescent="0.25">
      <c r="D1999" t="s">
        <v>6288</v>
      </c>
    </row>
    <row r="2000" spans="4:4" x14ac:dyDescent="0.25">
      <c r="D2000" t="s">
        <v>6288</v>
      </c>
    </row>
    <row r="2001" spans="4:4" x14ac:dyDescent="0.25">
      <c r="D2001" t="s">
        <v>6288</v>
      </c>
    </row>
    <row r="2002" spans="4:4" x14ac:dyDescent="0.25">
      <c r="D2002" t="s">
        <v>6288</v>
      </c>
    </row>
    <row r="2003" spans="4:4" x14ac:dyDescent="0.25">
      <c r="D2003" t="s">
        <v>6288</v>
      </c>
    </row>
    <row r="2004" spans="4:4" x14ac:dyDescent="0.25">
      <c r="D2004" t="s">
        <v>6288</v>
      </c>
    </row>
    <row r="2005" spans="4:4" x14ac:dyDescent="0.25">
      <c r="D2005" t="s">
        <v>6288</v>
      </c>
    </row>
    <row r="2006" spans="4:4" x14ac:dyDescent="0.25">
      <c r="D2006" t="s">
        <v>6288</v>
      </c>
    </row>
    <row r="2007" spans="4:4" x14ac:dyDescent="0.25">
      <c r="D2007" t="s">
        <v>6288</v>
      </c>
    </row>
    <row r="2008" spans="4:4" x14ac:dyDescent="0.25">
      <c r="D2008" t="s">
        <v>6288</v>
      </c>
    </row>
    <row r="2009" spans="4:4" x14ac:dyDescent="0.25">
      <c r="D2009" t="s">
        <v>6288</v>
      </c>
    </row>
    <row r="2010" spans="4:4" x14ac:dyDescent="0.25">
      <c r="D2010" t="s">
        <v>6288</v>
      </c>
    </row>
    <row r="2011" spans="4:4" x14ac:dyDescent="0.25">
      <c r="D2011" t="s">
        <v>6288</v>
      </c>
    </row>
    <row r="2012" spans="4:4" x14ac:dyDescent="0.25">
      <c r="D2012" t="s">
        <v>6288</v>
      </c>
    </row>
    <row r="2013" spans="4:4" x14ac:dyDescent="0.25">
      <c r="D2013" t="s">
        <v>6288</v>
      </c>
    </row>
    <row r="2014" spans="4:4" x14ac:dyDescent="0.25">
      <c r="D2014" t="s">
        <v>6288</v>
      </c>
    </row>
    <row r="2015" spans="4:4" x14ac:dyDescent="0.25">
      <c r="D2015" t="s">
        <v>6288</v>
      </c>
    </row>
    <row r="2016" spans="4:4" x14ac:dyDescent="0.25">
      <c r="D2016" t="s">
        <v>6288</v>
      </c>
    </row>
    <row r="2017" spans="4:4" x14ac:dyDescent="0.25">
      <c r="D2017" t="s">
        <v>6288</v>
      </c>
    </row>
    <row r="2018" spans="4:4" x14ac:dyDescent="0.25">
      <c r="D2018" t="s">
        <v>6288</v>
      </c>
    </row>
    <row r="2019" spans="4:4" x14ac:dyDescent="0.25">
      <c r="D2019" t="s">
        <v>6288</v>
      </c>
    </row>
    <row r="2020" spans="4:4" x14ac:dyDescent="0.25">
      <c r="D2020" t="s">
        <v>6288</v>
      </c>
    </row>
    <row r="2021" spans="4:4" x14ac:dyDescent="0.25">
      <c r="D2021" t="s">
        <v>6288</v>
      </c>
    </row>
    <row r="2022" spans="4:4" x14ac:dyDescent="0.25">
      <c r="D2022" t="s">
        <v>6288</v>
      </c>
    </row>
    <row r="2023" spans="4:4" x14ac:dyDescent="0.25">
      <c r="D2023" t="s">
        <v>6288</v>
      </c>
    </row>
    <row r="2024" spans="4:4" x14ac:dyDescent="0.25">
      <c r="D2024" t="s">
        <v>6288</v>
      </c>
    </row>
    <row r="2025" spans="4:4" x14ac:dyDescent="0.25">
      <c r="D2025" t="s">
        <v>6288</v>
      </c>
    </row>
    <row r="2026" spans="4:4" x14ac:dyDescent="0.25">
      <c r="D2026" t="s">
        <v>6288</v>
      </c>
    </row>
    <row r="2027" spans="4:4" x14ac:dyDescent="0.25">
      <c r="D2027" t="s">
        <v>6288</v>
      </c>
    </row>
    <row r="2028" spans="4:4" x14ac:dyDescent="0.25">
      <c r="D2028" t="s">
        <v>6288</v>
      </c>
    </row>
    <row r="2029" spans="4:4" x14ac:dyDescent="0.25">
      <c r="D2029" t="s">
        <v>6288</v>
      </c>
    </row>
    <row r="2030" spans="4:4" x14ac:dyDescent="0.25">
      <c r="D2030" t="s">
        <v>6288</v>
      </c>
    </row>
    <row r="2132" spans="18:18" x14ac:dyDescent="0.25">
      <c r="R2132" t="s">
        <v>6044</v>
      </c>
    </row>
    <row r="2133" spans="18:18" x14ac:dyDescent="0.25">
      <c r="R2133" t="s">
        <v>6044</v>
      </c>
    </row>
    <row r="2134" spans="18:18" x14ac:dyDescent="0.25">
      <c r="R2134" t="s">
        <v>6044</v>
      </c>
    </row>
    <row r="2135" spans="18:18" x14ac:dyDescent="0.25">
      <c r="R2135" t="s">
        <v>6044</v>
      </c>
    </row>
    <row r="2136" spans="18:18" x14ac:dyDescent="0.25">
      <c r="R2136" t="s">
        <v>6044</v>
      </c>
    </row>
    <row r="2137" spans="18:18" x14ac:dyDescent="0.25">
      <c r="R2137" t="s">
        <v>6044</v>
      </c>
    </row>
  </sheetData>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2</vt:i4>
      </vt:variant>
    </vt:vector>
  </HeadingPairs>
  <TitlesOfParts>
    <vt:vector size="2" baseType="lpstr">
      <vt:lpstr>database_funct.</vt:lpstr>
      <vt:lpstr>database_values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herbare</dc:creator>
  <cp:lastModifiedBy>Herbare</cp:lastModifiedBy>
  <cp:revision>0</cp:revision>
  <dcterms:created xsi:type="dcterms:W3CDTF">2013-12-17T11:54:39Z</dcterms:created>
  <dcterms:modified xsi:type="dcterms:W3CDTF">2018-12-10T15:24:47Z</dcterms:modified>
</cp:coreProperties>
</file>